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publishItems="1"/>
  <mc:AlternateContent xmlns:mc="http://schemas.openxmlformats.org/markup-compatibility/2006">
    <mc:Choice Requires="x15">
      <x15ac:absPath xmlns:x15ac="http://schemas.microsoft.com/office/spreadsheetml/2010/11/ac" url="C:\Users\sarst\Google Drive (sarsteg@gmail.com)\Data Analytics\Udemy\Microsoft Excel Dashboard Design\Excel+Dashboard+Datasets\"/>
    </mc:Choice>
  </mc:AlternateContent>
  <xr:revisionPtr revIDLastSave="0" documentId="13_ncr:1_{F0B5F0E8-23FA-4C53-AD24-2D0E2E71636F}" xr6:coauthVersionLast="47" xr6:coauthVersionMax="47" xr10:uidLastSave="{00000000-0000-0000-0000-000000000000}"/>
  <workbookProtection lockStructure="1"/>
  <bookViews>
    <workbookView xWindow="7990" yWindow="0" windowWidth="17770" windowHeight="13770" firstSheet="2" activeTab="2" xr2:uid="{DB438AB8-0F60-4224-9C67-97043B861F24}"/>
  </bookViews>
  <sheets>
    <sheet name="Data" sheetId="1" state="hidden" r:id="rId1"/>
    <sheet name="Data Prep" sheetId="2" state="hidden" r:id="rId2"/>
    <sheet name="Dashboard" sheetId="3" r:id="rId3"/>
  </sheets>
  <definedNames>
    <definedName name="_xlnm._FilterDatabase" localSheetId="0" hidden="1">Data!$A$1:$F$1919</definedName>
    <definedName name="_xlchart.v5.0" hidden="1">'Data Prep'!$T$2</definedName>
    <definedName name="_xlchart.v5.1" hidden="1">'Data Prep'!$T$3:$T$50</definedName>
    <definedName name="_xlchart.v5.10" hidden="1">'Data Prep'!$W$3:$W$50</definedName>
    <definedName name="_xlchart.v5.11" hidden="1">'Data Prep'!$X$1</definedName>
    <definedName name="_xlchart.v5.12" hidden="1">'Data Prep'!$X$2</definedName>
    <definedName name="_xlchart.v5.13" hidden="1">'Data Prep'!$X$3:$X$50</definedName>
    <definedName name="_xlchart.v5.14" hidden="1">'Data Prep'!$Y$1</definedName>
    <definedName name="_xlchart.v5.15" hidden="1">'Data Prep'!$Y$2</definedName>
    <definedName name="_xlchart.v5.16" hidden="1">'Data Prep'!$Y$3:$Y$50</definedName>
    <definedName name="_xlchart.v5.17" hidden="1">'Data Prep'!$T$2</definedName>
    <definedName name="_xlchart.v5.18" hidden="1">'Data Prep'!$T$3:$T$50</definedName>
    <definedName name="_xlchart.v5.19" hidden="1">'Data Prep'!$Y$2</definedName>
    <definedName name="_xlchart.v5.2" hidden="1">'Data Prep'!$U$1</definedName>
    <definedName name="_xlchart.v5.20" hidden="1">'Data Prep'!$Y$3:$Y$50</definedName>
    <definedName name="_xlchart.v5.3" hidden="1">'Data Prep'!$U$2</definedName>
    <definedName name="_xlchart.v5.4" hidden="1">'Data Prep'!$U$3:$U$50</definedName>
    <definedName name="_xlchart.v5.5" hidden="1">'Data Prep'!$V$1</definedName>
    <definedName name="_xlchart.v5.6" hidden="1">'Data Prep'!$V$2</definedName>
    <definedName name="_xlchart.v5.7" hidden="1">'Data Prep'!$V$3:$V$50</definedName>
    <definedName name="_xlchart.v5.8" hidden="1">'Data Prep'!$W$1</definedName>
    <definedName name="_xlchart.v5.9" hidden="1">'Data Prep'!$W$2</definedName>
    <definedName name="_xlnm.Print_Area" localSheetId="2">Dashboard!$A$1:$K$33</definedName>
    <definedName name="Z_948164EF_B902_4A6C_8E3C_A935061C5153_.wvu.FilterData" localSheetId="0" hidden="1">Data!$A$1:$F$1919</definedName>
    <definedName name="Z_A1F01C08_243B_48FC_94A8_F102AEB1706D_.wvu.FilterData" localSheetId="0" hidden="1">Data!$A$1:$F$1919</definedName>
  </definedNames>
  <calcPr calcId="191029"/>
  <customWorkbookViews>
    <customWorkbookView name="Dashboard" guid="{948164EF-B902-4A6C-8E3C-A935061C5153}" maximized="1" xWindow="-8" yWindow="-8" windowWidth="1936" windowHeight="1056" activeSheetId="8" showFormulaBar="0"/>
    <customWorkbookView name="ShowAllWorksheets" guid="{A1F01C08-243B-48FC-94A8-F102AEB1706D}" maximized="1" xWindow="-8" yWindow="-8" windowWidth="1936" windowHeight="1056" activeSheetId="8" showFormulaBar="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3" l="1" a="1"/>
  <c r="E6" i="3" s="1"/>
  <c r="D3" i="2" s="1"/>
  <c r="L11" i="2" s="1"/>
  <c r="D7" i="2"/>
  <c r="Y2" i="2" s="1" a="1"/>
  <c r="Y2" i="2" s="1"/>
  <c r="B6" i="3" a="1"/>
  <c r="B6" i="3" s="1"/>
  <c r="B3" i="2" s="1"/>
  <c r="F15" i="2"/>
  <c r="AA3" i="2" a="1"/>
  <c r="AA3" i="2" s="1"/>
  <c r="AA4" i="2" a="1"/>
  <c r="AA4" i="2" s="1"/>
  <c r="AA5" i="2" a="1"/>
  <c r="AA5" i="2" s="1"/>
  <c r="AA6" i="2" a="1"/>
  <c r="AA6" i="2" s="1"/>
  <c r="AA7" i="2" a="1"/>
  <c r="AA7" i="2" s="1"/>
  <c r="AA8" i="2" a="1"/>
  <c r="AA8" i="2" s="1"/>
  <c r="AA9" i="2" a="1"/>
  <c r="AA9" i="2" s="1"/>
  <c r="AA10" i="2" a="1"/>
  <c r="AA10" i="2" s="1"/>
  <c r="AA11" i="2" a="1"/>
  <c r="AA11" i="2" s="1"/>
  <c r="AA12" i="2" a="1"/>
  <c r="AA12" i="2" s="1"/>
  <c r="AA13" i="2" a="1"/>
  <c r="AA13" i="2" s="1"/>
  <c r="AA14" i="2" a="1"/>
  <c r="AA14" i="2" s="1"/>
  <c r="AA15" i="2" a="1"/>
  <c r="AA15" i="2" s="1"/>
  <c r="AA16" i="2" a="1"/>
  <c r="AA16" i="2" s="1"/>
  <c r="AA17" i="2" a="1"/>
  <c r="AA17" i="2" s="1"/>
  <c r="AA18" i="2" a="1"/>
  <c r="AA18" i="2" s="1"/>
  <c r="AA19" i="2" a="1"/>
  <c r="AA19" i="2" s="1"/>
  <c r="AA20" i="2" a="1"/>
  <c r="AA20" i="2" s="1"/>
  <c r="AA21" i="2" a="1"/>
  <c r="AA21" i="2" s="1"/>
  <c r="AA22" i="2" a="1"/>
  <c r="AA22" i="2" s="1"/>
  <c r="AA23" i="2" a="1"/>
  <c r="AA23" i="2" s="1"/>
  <c r="AA24" i="2" a="1"/>
  <c r="AA24" i="2" s="1"/>
  <c r="AA25" i="2" a="1"/>
  <c r="AA25" i="2" s="1"/>
  <c r="AA26" i="2" a="1"/>
  <c r="AA26" i="2" s="1"/>
  <c r="AA27" i="2" a="1"/>
  <c r="AA27" i="2" s="1"/>
  <c r="AA28" i="2" a="1"/>
  <c r="AA28" i="2" s="1"/>
  <c r="AA29" i="2" a="1"/>
  <c r="AA29" i="2" s="1"/>
  <c r="AA30" i="2" a="1"/>
  <c r="AA30" i="2" s="1"/>
  <c r="AA31" i="2" a="1"/>
  <c r="AA31" i="2" s="1"/>
  <c r="AA32" i="2" a="1"/>
  <c r="AA32" i="2" s="1"/>
  <c r="AA33" i="2" a="1"/>
  <c r="AA33" i="2" s="1"/>
  <c r="AA34" i="2" a="1"/>
  <c r="AA34" i="2" s="1"/>
  <c r="AA35" i="2" a="1"/>
  <c r="AA35" i="2" s="1"/>
  <c r="AA36" i="2" a="1"/>
  <c r="AA36" i="2" s="1"/>
  <c r="AA37" i="2" a="1"/>
  <c r="AA37" i="2" s="1"/>
  <c r="AA38" i="2" a="1"/>
  <c r="AA38" i="2" s="1"/>
  <c r="AA39" i="2" a="1"/>
  <c r="AA39" i="2" s="1"/>
  <c r="AA40" i="2" a="1"/>
  <c r="AA40" i="2" s="1"/>
  <c r="AA41" i="2" a="1"/>
  <c r="AA41" i="2" s="1"/>
  <c r="AA42" i="2" a="1"/>
  <c r="AA42" i="2" s="1"/>
  <c r="AA43" i="2" a="1"/>
  <c r="AA43" i="2" s="1"/>
  <c r="AA44" i="2" a="1"/>
  <c r="AA44" i="2" s="1"/>
  <c r="AA45" i="2" a="1"/>
  <c r="AA45" i="2" s="1"/>
  <c r="AA46" i="2" a="1"/>
  <c r="AA46" i="2" s="1"/>
  <c r="AA47" i="2" a="1"/>
  <c r="AA47" i="2" s="1"/>
  <c r="AA48" i="2" a="1"/>
  <c r="AA48" i="2" s="1"/>
  <c r="AA49" i="2" a="1"/>
  <c r="AA49" i="2" s="1"/>
  <c r="AA50" i="2" a="1"/>
  <c r="AA50" i="2" s="1"/>
  <c r="A15" i="2" a="1"/>
  <c r="A15" i="2" s="1"/>
  <c r="G10" i="2" l="1"/>
  <c r="I10" i="2" s="1"/>
  <c r="H10" i="2"/>
  <c r="H8" i="2"/>
  <c r="H7" i="2"/>
  <c r="H6" i="2"/>
  <c r="H11" i="2"/>
  <c r="L12" i="2"/>
  <c r="G8" i="2"/>
  <c r="I8" i="2" s="1"/>
  <c r="G6" i="2"/>
  <c r="I6" i="2" s="1"/>
  <c r="L7" i="2"/>
  <c r="X10" i="2"/>
  <c r="U32" i="2"/>
  <c r="W32" i="2" s="1"/>
  <c r="G12" i="2"/>
  <c r="I12" i="2" s="1"/>
  <c r="L8" i="2"/>
  <c r="G4" i="2"/>
  <c r="I4" i="2" s="1"/>
  <c r="L4" i="2"/>
  <c r="G9" i="2"/>
  <c r="H9" i="2" s="1"/>
  <c r="Q4" i="2"/>
  <c r="L5" i="2"/>
  <c r="G7" i="2"/>
  <c r="I7" i="2" s="1"/>
  <c r="G5" i="2"/>
  <c r="I5" i="2" s="1"/>
  <c r="L10" i="2"/>
  <c r="U43" i="2"/>
  <c r="W43" i="2" s="1"/>
  <c r="U22" i="2"/>
  <c r="W22" i="2" s="1"/>
  <c r="Y22" i="2" s="1" a="1"/>
  <c r="Y22" i="2" s="1"/>
  <c r="U11" i="2"/>
  <c r="W11" i="2" s="1"/>
  <c r="X48" i="2"/>
  <c r="X38" i="2"/>
  <c r="X27" i="2"/>
  <c r="X16" i="2"/>
  <c r="P3" i="2"/>
  <c r="U50" i="2"/>
  <c r="W50" i="2" s="1"/>
  <c r="U39" i="2"/>
  <c r="W39" i="2" s="1"/>
  <c r="U28" i="2"/>
  <c r="W28" i="2" s="1"/>
  <c r="U18" i="2"/>
  <c r="W18" i="2" s="1"/>
  <c r="U7" i="2"/>
  <c r="W7" i="2" s="1"/>
  <c r="X44" i="2"/>
  <c r="X34" i="2"/>
  <c r="X23" i="2"/>
  <c r="X12" i="2"/>
  <c r="P4" i="2"/>
  <c r="U48" i="2"/>
  <c r="W48" i="2" s="1"/>
  <c r="Y48" i="2" s="1" a="1"/>
  <c r="Y48" i="2" s="1"/>
  <c r="U38" i="2"/>
  <c r="W38" i="2" s="1"/>
  <c r="U27" i="2"/>
  <c r="W27" i="2" s="1"/>
  <c r="U16" i="2"/>
  <c r="W16" i="2" s="1"/>
  <c r="U6" i="2"/>
  <c r="W6" i="2" s="1"/>
  <c r="X43" i="2"/>
  <c r="X32" i="2"/>
  <c r="X22" i="2"/>
  <c r="X11" i="2"/>
  <c r="P5" i="2"/>
  <c r="U47" i="2"/>
  <c r="W47" i="2" s="1"/>
  <c r="U36" i="2"/>
  <c r="W36" i="2" s="1"/>
  <c r="U26" i="2"/>
  <c r="W26" i="2" s="1"/>
  <c r="U15" i="2"/>
  <c r="W15" i="2" s="1"/>
  <c r="U4" i="2"/>
  <c r="W4" i="2" s="1"/>
  <c r="X42" i="2"/>
  <c r="X31" i="2"/>
  <c r="X20" i="2"/>
  <c r="X9" i="2"/>
  <c r="P6" i="2"/>
  <c r="U46" i="2"/>
  <c r="W46" i="2" s="1"/>
  <c r="U35" i="2"/>
  <c r="W35" i="2" s="1"/>
  <c r="U24" i="2"/>
  <c r="W24" i="2" s="1"/>
  <c r="U14" i="2"/>
  <c r="W14" i="2" s="1"/>
  <c r="U3" i="2"/>
  <c r="W3" i="2" s="1"/>
  <c r="X40" i="2"/>
  <c r="X30" i="2"/>
  <c r="X19" i="2"/>
  <c r="X7" i="2"/>
  <c r="Q3" i="2"/>
  <c r="U44" i="2"/>
  <c r="W44" i="2" s="1"/>
  <c r="U34" i="2"/>
  <c r="W34" i="2" s="1"/>
  <c r="U23" i="2"/>
  <c r="W23" i="2" s="1"/>
  <c r="U12" i="2"/>
  <c r="W12" i="2" s="1"/>
  <c r="X50" i="2"/>
  <c r="X39" i="2"/>
  <c r="X28" i="2"/>
  <c r="X18" i="2"/>
  <c r="X6" i="2"/>
  <c r="Q5" i="2"/>
  <c r="U42" i="2"/>
  <c r="W42" i="2" s="1"/>
  <c r="Y42" i="2" s="1" a="1"/>
  <c r="Y42" i="2" s="1"/>
  <c r="U31" i="2"/>
  <c r="W31" i="2" s="1"/>
  <c r="U20" i="2"/>
  <c r="W20" i="2" s="1"/>
  <c r="U10" i="2"/>
  <c r="W10" i="2" s="1"/>
  <c r="Y10" i="2" s="1" a="1"/>
  <c r="Y10" i="2" s="1"/>
  <c r="X47" i="2"/>
  <c r="X36" i="2"/>
  <c r="X26" i="2"/>
  <c r="X15" i="2"/>
  <c r="K16" i="2"/>
  <c r="Q6" i="2"/>
  <c r="U40" i="2"/>
  <c r="W40" i="2" s="1"/>
  <c r="U30" i="2"/>
  <c r="W30" i="2" s="1"/>
  <c r="U19" i="2"/>
  <c r="W19" i="2" s="1"/>
  <c r="U8" i="2"/>
  <c r="W8" i="2" s="1"/>
  <c r="X46" i="2"/>
  <c r="X35" i="2"/>
  <c r="X24" i="2"/>
  <c r="X14" i="2"/>
  <c r="X4" i="2"/>
  <c r="G3" i="2"/>
  <c r="H3" i="2" s="1"/>
  <c r="L6" i="2"/>
  <c r="U49" i="2"/>
  <c r="W49" i="2" s="1"/>
  <c r="U41" i="2"/>
  <c r="W41" i="2" s="1"/>
  <c r="U33" i="2"/>
  <c r="W33" i="2" s="1"/>
  <c r="U25" i="2"/>
  <c r="W25" i="2" s="1"/>
  <c r="Y25" i="2" s="1" a="1"/>
  <c r="Y25" i="2" s="1"/>
  <c r="U17" i="2"/>
  <c r="W17" i="2" s="1"/>
  <c r="U9" i="2"/>
  <c r="W9" i="2" s="1"/>
  <c r="X49" i="2"/>
  <c r="X41" i="2"/>
  <c r="X33" i="2"/>
  <c r="X25" i="2"/>
  <c r="X17" i="2"/>
  <c r="X8" i="2"/>
  <c r="X5" i="2"/>
  <c r="G11" i="2"/>
  <c r="I11" i="2" s="1"/>
  <c r="L3" i="2"/>
  <c r="L9" i="2"/>
  <c r="U45" i="2"/>
  <c r="W45" i="2" s="1"/>
  <c r="U37" i="2"/>
  <c r="W37" i="2" s="1"/>
  <c r="U29" i="2"/>
  <c r="W29" i="2" s="1"/>
  <c r="U21" i="2"/>
  <c r="W21" i="2" s="1"/>
  <c r="U13" i="2"/>
  <c r="W13" i="2" s="1"/>
  <c r="U5" i="2"/>
  <c r="W5" i="2" s="1"/>
  <c r="X45" i="2"/>
  <c r="X37" i="2"/>
  <c r="X29" i="2"/>
  <c r="X21" i="2"/>
  <c r="X13" i="2"/>
  <c r="X3" i="2"/>
  <c r="H4" i="2" l="1"/>
  <c r="H5" i="2"/>
  <c r="H12" i="2"/>
  <c r="I3" i="2"/>
  <c r="Y11" i="2" a="1"/>
  <c r="Y11" i="2" s="1"/>
  <c r="I9" i="2"/>
  <c r="Y43" i="2" a="1"/>
  <c r="Y43" i="2" s="1"/>
  <c r="L16" i="2"/>
  <c r="L17" i="2" s="1"/>
  <c r="Y47" i="2" a="1"/>
  <c r="Y47" i="2" s="1"/>
  <c r="Y7" i="2" a="1"/>
  <c r="Y7" i="2" s="1"/>
  <c r="Y3" i="2" a="1"/>
  <c r="Y3" i="2" s="1"/>
  <c r="Y21" i="2" a="1"/>
  <c r="Y21" i="2" s="1"/>
  <c r="Y32" i="2" a="1"/>
  <c r="Y32" i="2" s="1"/>
  <c r="Y36" i="2" a="1"/>
  <c r="Y36" i="2" s="1"/>
  <c r="Y23" i="2" a="1"/>
  <c r="Y23" i="2" s="1"/>
  <c r="Y13" i="2" a="1"/>
  <c r="Y13" i="2" s="1"/>
  <c r="Y17" i="2" a="1"/>
  <c r="Y17" i="2" s="1"/>
  <c r="Y19" i="2" a="1"/>
  <c r="Y19" i="2" s="1"/>
  <c r="Y27" i="2" a="1"/>
  <c r="Y27" i="2" s="1"/>
  <c r="Y8" i="2" a="1"/>
  <c r="Y8" i="2" s="1"/>
  <c r="Y31" i="2" a="1"/>
  <c r="Y31" i="2" s="1"/>
  <c r="Y35" i="2" a="1"/>
  <c r="Y35" i="2" s="1"/>
  <c r="Y15" i="2" a="1"/>
  <c r="Y15" i="2" s="1"/>
  <c r="Y46" i="2" a="1"/>
  <c r="Y46" i="2" s="1"/>
  <c r="Y6" i="2" a="1"/>
  <c r="Y6" i="2" s="1"/>
  <c r="Y12" i="2" a="1"/>
  <c r="Y12" i="2" s="1"/>
  <c r="Y37" i="2" a="1"/>
  <c r="Y37" i="2" s="1"/>
  <c r="Y41" i="2" a="1"/>
  <c r="Y41" i="2" s="1"/>
  <c r="Y34" i="2" a="1"/>
  <c r="Y34" i="2" s="1"/>
  <c r="Y16" i="2" a="1"/>
  <c r="Y16" i="2" s="1"/>
  <c r="Y33" i="2" a="1"/>
  <c r="Y33" i="2" s="1"/>
  <c r="Y45" i="2" a="1"/>
  <c r="Y45" i="2" s="1"/>
  <c r="Y49" i="2" a="1"/>
  <c r="Y49" i="2" s="1"/>
  <c r="Y44" i="2" a="1"/>
  <c r="Y44" i="2" s="1"/>
  <c r="Y29" i="2" a="1"/>
  <c r="Y29" i="2" s="1"/>
  <c r="Y39" i="2" a="1"/>
  <c r="Y39" i="2" s="1"/>
  <c r="Y4" i="2" a="1"/>
  <c r="Y4" i="2" s="1"/>
  <c r="Y30" i="2" a="1"/>
  <c r="Y30" i="2" s="1"/>
  <c r="Y9" i="2" a="1"/>
  <c r="Y9" i="2" s="1"/>
  <c r="Y38" i="2" a="1"/>
  <c r="Y38" i="2" s="1"/>
  <c r="Y5" i="2" a="1"/>
  <c r="Y5" i="2" s="1"/>
  <c r="Y14" i="2" a="1"/>
  <c r="Y14" i="2" s="1"/>
  <c r="Y40" i="2" a="1"/>
  <c r="Y40" i="2" s="1"/>
  <c r="Y20" i="2" a="1"/>
  <c r="Y20" i="2" s="1"/>
  <c r="Y24" i="2" a="1"/>
  <c r="Y24" i="2" s="1"/>
  <c r="Y50" i="2" a="1"/>
  <c r="Y50" i="2" s="1"/>
  <c r="Y18" i="2" a="1"/>
  <c r="Y18" i="2" s="1"/>
  <c r="Y26" i="2" a="1"/>
  <c r="Y26" i="2" s="1"/>
  <c r="Y28" i="2" a="1"/>
  <c r="Y28"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6">
    <bk>
      <extLst>
        <ext uri="{3e2802c4-a4d2-4d8b-9148-e3be6c30e623}">
          <xlrd:rvb i="0"/>
        </ext>
      </extLst>
    </bk>
    <bk>
      <extLst>
        <ext uri="{3e2802c4-a4d2-4d8b-9148-e3be6c30e623}">
          <xlrd:rvb i="1"/>
        </ext>
      </extLst>
    </bk>
    <bk>
      <extLst>
        <ext uri="{3e2802c4-a4d2-4d8b-9148-e3be6c30e623}">
          <xlrd:rvb i="36"/>
        </ext>
      </extLst>
    </bk>
    <bk>
      <extLst>
        <ext uri="{3e2802c4-a4d2-4d8b-9148-e3be6c30e623}">
          <xlrd:rvb i="37"/>
        </ext>
      </extLst>
    </bk>
    <bk>
      <extLst>
        <ext uri="{3e2802c4-a4d2-4d8b-9148-e3be6c30e623}">
          <xlrd:rvb i="70"/>
        </ext>
      </extLst>
    </bk>
    <bk>
      <extLst>
        <ext uri="{3e2802c4-a4d2-4d8b-9148-e3be6c30e623}">
          <xlrd:rvb i="71"/>
        </ext>
      </extLst>
    </bk>
    <bk>
      <extLst>
        <ext uri="{3e2802c4-a4d2-4d8b-9148-e3be6c30e623}">
          <xlrd:rvb i="100"/>
        </ext>
      </extLst>
    </bk>
    <bk>
      <extLst>
        <ext uri="{3e2802c4-a4d2-4d8b-9148-e3be6c30e623}">
          <xlrd:rvb i="101"/>
        </ext>
      </extLst>
    </bk>
    <bk>
      <extLst>
        <ext uri="{3e2802c4-a4d2-4d8b-9148-e3be6c30e623}">
          <xlrd:rvb i="134"/>
        </ext>
      </extLst>
    </bk>
    <bk>
      <extLst>
        <ext uri="{3e2802c4-a4d2-4d8b-9148-e3be6c30e623}">
          <xlrd:rvb i="135"/>
        </ext>
      </extLst>
    </bk>
    <bk>
      <extLst>
        <ext uri="{3e2802c4-a4d2-4d8b-9148-e3be6c30e623}">
          <xlrd:rvb i="164"/>
        </ext>
      </extLst>
    </bk>
    <bk>
      <extLst>
        <ext uri="{3e2802c4-a4d2-4d8b-9148-e3be6c30e623}">
          <xlrd:rvb i="165"/>
        </ext>
      </extLst>
    </bk>
    <bk>
      <extLst>
        <ext uri="{3e2802c4-a4d2-4d8b-9148-e3be6c30e623}">
          <xlrd:rvb i="195"/>
        </ext>
      </extLst>
    </bk>
    <bk>
      <extLst>
        <ext uri="{3e2802c4-a4d2-4d8b-9148-e3be6c30e623}">
          <xlrd:rvb i="196"/>
        </ext>
      </extLst>
    </bk>
    <bk>
      <extLst>
        <ext uri="{3e2802c4-a4d2-4d8b-9148-e3be6c30e623}">
          <xlrd:rvb i="224"/>
        </ext>
      </extLst>
    </bk>
    <bk>
      <extLst>
        <ext uri="{3e2802c4-a4d2-4d8b-9148-e3be6c30e623}">
          <xlrd:rvb i="225"/>
        </ext>
      </extLst>
    </bk>
    <bk>
      <extLst>
        <ext uri="{3e2802c4-a4d2-4d8b-9148-e3be6c30e623}">
          <xlrd:rvb i="252"/>
        </ext>
      </extLst>
    </bk>
    <bk>
      <extLst>
        <ext uri="{3e2802c4-a4d2-4d8b-9148-e3be6c30e623}">
          <xlrd:rvb i="253"/>
        </ext>
      </extLst>
    </bk>
    <bk>
      <extLst>
        <ext uri="{3e2802c4-a4d2-4d8b-9148-e3be6c30e623}">
          <xlrd:rvb i="278"/>
        </ext>
      </extLst>
    </bk>
    <bk>
      <extLst>
        <ext uri="{3e2802c4-a4d2-4d8b-9148-e3be6c30e623}">
          <xlrd:rvb i="279"/>
        </ext>
      </extLst>
    </bk>
    <bk>
      <extLst>
        <ext uri="{3e2802c4-a4d2-4d8b-9148-e3be6c30e623}">
          <xlrd:rvb i="306"/>
        </ext>
      </extLst>
    </bk>
    <bk>
      <extLst>
        <ext uri="{3e2802c4-a4d2-4d8b-9148-e3be6c30e623}">
          <xlrd:rvb i="307"/>
        </ext>
      </extLst>
    </bk>
    <bk>
      <extLst>
        <ext uri="{3e2802c4-a4d2-4d8b-9148-e3be6c30e623}">
          <xlrd:rvb i="334"/>
        </ext>
      </extLst>
    </bk>
    <bk>
      <extLst>
        <ext uri="{3e2802c4-a4d2-4d8b-9148-e3be6c30e623}">
          <xlrd:rvb i="335"/>
        </ext>
      </extLst>
    </bk>
    <bk>
      <extLst>
        <ext uri="{3e2802c4-a4d2-4d8b-9148-e3be6c30e623}">
          <xlrd:rvb i="360"/>
        </ext>
      </extLst>
    </bk>
    <bk>
      <extLst>
        <ext uri="{3e2802c4-a4d2-4d8b-9148-e3be6c30e623}">
          <xlrd:rvb i="361"/>
        </ext>
      </extLst>
    </bk>
    <bk>
      <extLst>
        <ext uri="{3e2802c4-a4d2-4d8b-9148-e3be6c30e623}">
          <xlrd:rvb i="385"/>
        </ext>
      </extLst>
    </bk>
    <bk>
      <extLst>
        <ext uri="{3e2802c4-a4d2-4d8b-9148-e3be6c30e623}">
          <xlrd:rvb i="386"/>
        </ext>
      </extLst>
    </bk>
    <bk>
      <extLst>
        <ext uri="{3e2802c4-a4d2-4d8b-9148-e3be6c30e623}">
          <xlrd:rvb i="410"/>
        </ext>
      </extLst>
    </bk>
    <bk>
      <extLst>
        <ext uri="{3e2802c4-a4d2-4d8b-9148-e3be6c30e623}">
          <xlrd:rvb i="411"/>
        </ext>
      </extLst>
    </bk>
    <bk>
      <extLst>
        <ext uri="{3e2802c4-a4d2-4d8b-9148-e3be6c30e623}">
          <xlrd:rvb i="436"/>
        </ext>
      </extLst>
    </bk>
    <bk>
      <extLst>
        <ext uri="{3e2802c4-a4d2-4d8b-9148-e3be6c30e623}">
          <xlrd:rvb i="437"/>
        </ext>
      </extLst>
    </bk>
    <bk>
      <extLst>
        <ext uri="{3e2802c4-a4d2-4d8b-9148-e3be6c30e623}">
          <xlrd:rvb i="463"/>
        </ext>
      </extLst>
    </bk>
    <bk>
      <extLst>
        <ext uri="{3e2802c4-a4d2-4d8b-9148-e3be6c30e623}">
          <xlrd:rvb i="464"/>
        </ext>
      </extLst>
    </bk>
    <bk>
      <extLst>
        <ext uri="{3e2802c4-a4d2-4d8b-9148-e3be6c30e623}">
          <xlrd:rvb i="488"/>
        </ext>
      </extLst>
    </bk>
    <bk>
      <extLst>
        <ext uri="{3e2802c4-a4d2-4d8b-9148-e3be6c30e623}">
          <xlrd:rvb i="489"/>
        </ext>
      </extLst>
    </bk>
    <bk>
      <extLst>
        <ext uri="{3e2802c4-a4d2-4d8b-9148-e3be6c30e623}">
          <xlrd:rvb i="513"/>
        </ext>
      </extLst>
    </bk>
    <bk>
      <extLst>
        <ext uri="{3e2802c4-a4d2-4d8b-9148-e3be6c30e623}">
          <xlrd:rvb i="514"/>
        </ext>
      </extLst>
    </bk>
    <bk>
      <extLst>
        <ext uri="{3e2802c4-a4d2-4d8b-9148-e3be6c30e623}">
          <xlrd:rvb i="537"/>
        </ext>
      </extLst>
    </bk>
    <bk>
      <extLst>
        <ext uri="{3e2802c4-a4d2-4d8b-9148-e3be6c30e623}">
          <xlrd:rvb i="538"/>
        </ext>
      </extLst>
    </bk>
    <bk>
      <extLst>
        <ext uri="{3e2802c4-a4d2-4d8b-9148-e3be6c30e623}">
          <xlrd:rvb i="562"/>
        </ext>
      </extLst>
    </bk>
    <bk>
      <extLst>
        <ext uri="{3e2802c4-a4d2-4d8b-9148-e3be6c30e623}">
          <xlrd:rvb i="563"/>
        </ext>
      </extLst>
    </bk>
    <bk>
      <extLst>
        <ext uri="{3e2802c4-a4d2-4d8b-9148-e3be6c30e623}">
          <xlrd:rvb i="584"/>
        </ext>
      </extLst>
    </bk>
    <bk>
      <extLst>
        <ext uri="{3e2802c4-a4d2-4d8b-9148-e3be6c30e623}">
          <xlrd:rvb i="585"/>
        </ext>
      </extLst>
    </bk>
    <bk>
      <extLst>
        <ext uri="{3e2802c4-a4d2-4d8b-9148-e3be6c30e623}">
          <xlrd:rvb i="606"/>
        </ext>
      </extLst>
    </bk>
    <bk>
      <extLst>
        <ext uri="{3e2802c4-a4d2-4d8b-9148-e3be6c30e623}">
          <xlrd:rvb i="607"/>
        </ext>
      </extLst>
    </bk>
    <bk>
      <extLst>
        <ext uri="{3e2802c4-a4d2-4d8b-9148-e3be6c30e623}">
          <xlrd:rvb i="628"/>
        </ext>
      </extLst>
    </bk>
    <bk>
      <extLst>
        <ext uri="{3e2802c4-a4d2-4d8b-9148-e3be6c30e623}">
          <xlrd:rvb i="629"/>
        </ext>
      </extLst>
    </bk>
    <bk>
      <extLst>
        <ext uri="{3e2802c4-a4d2-4d8b-9148-e3be6c30e623}">
          <xlrd:rvb i="655"/>
        </ext>
      </extLst>
    </bk>
    <bk>
      <extLst>
        <ext uri="{3e2802c4-a4d2-4d8b-9148-e3be6c30e623}">
          <xlrd:rvb i="656"/>
        </ext>
      </extLst>
    </bk>
    <bk>
      <extLst>
        <ext uri="{3e2802c4-a4d2-4d8b-9148-e3be6c30e623}">
          <xlrd:rvb i="680"/>
        </ext>
      </extLst>
    </bk>
    <bk>
      <extLst>
        <ext uri="{3e2802c4-a4d2-4d8b-9148-e3be6c30e623}">
          <xlrd:rvb i="681"/>
        </ext>
      </extLst>
    </bk>
    <bk>
      <extLst>
        <ext uri="{3e2802c4-a4d2-4d8b-9148-e3be6c30e623}">
          <xlrd:rvb i="705"/>
        </ext>
      </extLst>
    </bk>
    <bk>
      <extLst>
        <ext uri="{3e2802c4-a4d2-4d8b-9148-e3be6c30e623}">
          <xlrd:rvb i="706"/>
        </ext>
      </extLst>
    </bk>
    <bk>
      <extLst>
        <ext uri="{3e2802c4-a4d2-4d8b-9148-e3be6c30e623}">
          <xlrd:rvb i="728"/>
        </ext>
      </extLst>
    </bk>
    <bk>
      <extLst>
        <ext uri="{3e2802c4-a4d2-4d8b-9148-e3be6c30e623}">
          <xlrd:rvb i="729"/>
        </ext>
      </extLst>
    </bk>
    <bk>
      <extLst>
        <ext uri="{3e2802c4-a4d2-4d8b-9148-e3be6c30e623}">
          <xlrd:rvb i="752"/>
        </ext>
      </extLst>
    </bk>
    <bk>
      <extLst>
        <ext uri="{3e2802c4-a4d2-4d8b-9148-e3be6c30e623}">
          <xlrd:rvb i="753"/>
        </ext>
      </extLst>
    </bk>
    <bk>
      <extLst>
        <ext uri="{3e2802c4-a4d2-4d8b-9148-e3be6c30e623}">
          <xlrd:rvb i="773"/>
        </ext>
      </extLst>
    </bk>
    <bk>
      <extLst>
        <ext uri="{3e2802c4-a4d2-4d8b-9148-e3be6c30e623}">
          <xlrd:rvb i="774"/>
        </ext>
      </extLst>
    </bk>
    <bk>
      <extLst>
        <ext uri="{3e2802c4-a4d2-4d8b-9148-e3be6c30e623}">
          <xlrd:rvb i="794"/>
        </ext>
      </extLst>
    </bk>
    <bk>
      <extLst>
        <ext uri="{3e2802c4-a4d2-4d8b-9148-e3be6c30e623}">
          <xlrd:rvb i="795"/>
        </ext>
      </extLst>
    </bk>
    <bk>
      <extLst>
        <ext uri="{3e2802c4-a4d2-4d8b-9148-e3be6c30e623}">
          <xlrd:rvb i="817"/>
        </ext>
      </extLst>
    </bk>
    <bk>
      <extLst>
        <ext uri="{3e2802c4-a4d2-4d8b-9148-e3be6c30e623}">
          <xlrd:rvb i="818"/>
        </ext>
      </extLst>
    </bk>
    <bk>
      <extLst>
        <ext uri="{3e2802c4-a4d2-4d8b-9148-e3be6c30e623}">
          <xlrd:rvb i="841"/>
        </ext>
      </extLst>
    </bk>
    <bk>
      <extLst>
        <ext uri="{3e2802c4-a4d2-4d8b-9148-e3be6c30e623}">
          <xlrd:rvb i="842"/>
        </ext>
      </extLst>
    </bk>
    <bk>
      <extLst>
        <ext uri="{3e2802c4-a4d2-4d8b-9148-e3be6c30e623}">
          <xlrd:rvb i="862"/>
        </ext>
      </extLst>
    </bk>
    <bk>
      <extLst>
        <ext uri="{3e2802c4-a4d2-4d8b-9148-e3be6c30e623}">
          <xlrd:rvb i="863"/>
        </ext>
      </extLst>
    </bk>
    <bk>
      <extLst>
        <ext uri="{3e2802c4-a4d2-4d8b-9148-e3be6c30e623}">
          <xlrd:rvb i="883"/>
        </ext>
      </extLst>
    </bk>
    <bk>
      <extLst>
        <ext uri="{3e2802c4-a4d2-4d8b-9148-e3be6c30e623}">
          <xlrd:rvb i="884"/>
        </ext>
      </extLst>
    </bk>
    <bk>
      <extLst>
        <ext uri="{3e2802c4-a4d2-4d8b-9148-e3be6c30e623}">
          <xlrd:rvb i="904"/>
        </ext>
      </extLst>
    </bk>
    <bk>
      <extLst>
        <ext uri="{3e2802c4-a4d2-4d8b-9148-e3be6c30e623}">
          <xlrd:rvb i="905"/>
        </ext>
      </extLst>
    </bk>
    <bk>
      <extLst>
        <ext uri="{3e2802c4-a4d2-4d8b-9148-e3be6c30e623}">
          <xlrd:rvb i="926"/>
        </ext>
      </extLst>
    </bk>
    <bk>
      <extLst>
        <ext uri="{3e2802c4-a4d2-4d8b-9148-e3be6c30e623}">
          <xlrd:rvb i="927"/>
        </ext>
      </extLst>
    </bk>
    <bk>
      <extLst>
        <ext uri="{3e2802c4-a4d2-4d8b-9148-e3be6c30e623}">
          <xlrd:rvb i="946"/>
        </ext>
      </extLst>
    </bk>
    <bk>
      <extLst>
        <ext uri="{3e2802c4-a4d2-4d8b-9148-e3be6c30e623}">
          <xlrd:rvb i="947"/>
        </ext>
      </extLst>
    </bk>
    <bk>
      <extLst>
        <ext uri="{3e2802c4-a4d2-4d8b-9148-e3be6c30e623}">
          <xlrd:rvb i="968"/>
        </ext>
      </extLst>
    </bk>
    <bk>
      <extLst>
        <ext uri="{3e2802c4-a4d2-4d8b-9148-e3be6c30e623}">
          <xlrd:rvb i="969"/>
        </ext>
      </extLst>
    </bk>
    <bk>
      <extLst>
        <ext uri="{3e2802c4-a4d2-4d8b-9148-e3be6c30e623}">
          <xlrd:rvb i="990"/>
        </ext>
      </extLst>
    </bk>
    <bk>
      <extLst>
        <ext uri="{3e2802c4-a4d2-4d8b-9148-e3be6c30e623}">
          <xlrd:rvb i="991"/>
        </ext>
      </extLst>
    </bk>
    <bk>
      <extLst>
        <ext uri="{3e2802c4-a4d2-4d8b-9148-e3be6c30e623}">
          <xlrd:rvb i="1009"/>
        </ext>
      </extLst>
    </bk>
    <bk>
      <extLst>
        <ext uri="{3e2802c4-a4d2-4d8b-9148-e3be6c30e623}">
          <xlrd:rvb i="1010"/>
        </ext>
      </extLst>
    </bk>
    <bk>
      <extLst>
        <ext uri="{3e2802c4-a4d2-4d8b-9148-e3be6c30e623}">
          <xlrd:rvb i="1033"/>
        </ext>
      </extLst>
    </bk>
    <bk>
      <extLst>
        <ext uri="{3e2802c4-a4d2-4d8b-9148-e3be6c30e623}">
          <xlrd:rvb i="1034"/>
        </ext>
      </extLst>
    </bk>
    <bk>
      <extLst>
        <ext uri="{3e2802c4-a4d2-4d8b-9148-e3be6c30e623}">
          <xlrd:rvb i="1058"/>
        </ext>
      </extLst>
    </bk>
    <bk>
      <extLst>
        <ext uri="{3e2802c4-a4d2-4d8b-9148-e3be6c30e623}">
          <xlrd:rvb i="1059"/>
        </ext>
      </extLst>
    </bk>
    <bk>
      <extLst>
        <ext uri="{3e2802c4-a4d2-4d8b-9148-e3be6c30e623}">
          <xlrd:rvb i="1079"/>
        </ext>
      </extLst>
    </bk>
    <bk>
      <extLst>
        <ext uri="{3e2802c4-a4d2-4d8b-9148-e3be6c30e623}">
          <xlrd:rvb i="1080"/>
        </ext>
      </extLst>
    </bk>
    <bk>
      <extLst>
        <ext uri="{3e2802c4-a4d2-4d8b-9148-e3be6c30e623}">
          <xlrd:rvb i="1100"/>
        </ext>
      </extLst>
    </bk>
    <bk>
      <extLst>
        <ext uri="{3e2802c4-a4d2-4d8b-9148-e3be6c30e623}">
          <xlrd:rvb i="1101"/>
        </ext>
      </extLst>
    </bk>
    <bk>
      <extLst>
        <ext uri="{3e2802c4-a4d2-4d8b-9148-e3be6c30e623}">
          <xlrd:rvb i="1124"/>
        </ext>
      </extLst>
    </bk>
    <bk>
      <extLst>
        <ext uri="{3e2802c4-a4d2-4d8b-9148-e3be6c30e623}">
          <xlrd:rvb i="1125"/>
        </ext>
      </extLst>
    </bk>
    <bk>
      <extLst>
        <ext uri="{3e2802c4-a4d2-4d8b-9148-e3be6c30e623}">
          <xlrd:rvb i="1147"/>
        </ext>
      </extLst>
    </bk>
    <bk>
      <extLst>
        <ext uri="{3e2802c4-a4d2-4d8b-9148-e3be6c30e623}">
          <xlrd:rvb i="1148"/>
        </ext>
      </extLst>
    </bk>
    <bk>
      <extLst>
        <ext uri="{3e2802c4-a4d2-4d8b-9148-e3be6c30e623}">
          <xlrd:rvb i="1169"/>
        </ext>
      </extLst>
    </bk>
    <bk>
      <extLst>
        <ext uri="{3e2802c4-a4d2-4d8b-9148-e3be6c30e623}">
          <xlrd:rvb i="1170"/>
        </ext>
      </extLst>
    </bk>
  </futureMetadata>
  <cellMetadata count="1">
    <bk>
      <rc t="1" v="0"/>
    </bk>
  </cellMetadata>
  <valueMetadata count="9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valueMetadata>
</metadata>
</file>

<file path=xl/sharedStrings.xml><?xml version="1.0" encoding="utf-8"?>
<sst xmlns="http://schemas.openxmlformats.org/spreadsheetml/2006/main" count="3954" uniqueCount="83">
  <si>
    <t>State</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</si>
  <si>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</si>
  <si>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</si>
  <si>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</si>
  <si>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</si>
  <si>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</si>
  <si>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</si>
  <si>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</si>
  <si>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</si>
  <si>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</si>
  <si>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</si>
  <si>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</si>
  <si>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</si>
  <si>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</si>
  <si>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</si>
  <si>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</si>
  <si>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</si>
  <si>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</si>
  <si>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</si>
  <si>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</si>
  <si>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</si>
  <si>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</si>
  <si>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</si>
  <si>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</si>
  <si>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</si>
  <si>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</si>
  <si>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</si>
  <si>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</si>
  <si>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</si>
  <si>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</si>
  <si>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</si>
  <si>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</si>
  <si>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</si>
  <si>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</si>
  <si>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</si>
  <si>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</si>
  <si>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</si>
  <si>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</si>
  <si>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</si>
  <si>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</si>
  <si>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</si>
  <si>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</si>
  <si>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</si>
  <si>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</si>
  <si>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</si>
  <si>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</si>
  <si>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</si>
  <si>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</si>
  <si>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</si>
  <si>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Industry</t>
  </si>
  <si>
    <t>Year</t>
  </si>
  <si>
    <t>Construction</t>
  </si>
  <si>
    <t>Manufacturing</t>
  </si>
  <si>
    <t>Information</t>
  </si>
  <si>
    <t>Trade &amp; Transportation</t>
  </si>
  <si>
    <t>Natural Resources</t>
  </si>
  <si>
    <t>Finance</t>
  </si>
  <si>
    <t>Business Services</t>
  </si>
  <si>
    <t>Education &amp; Health</t>
  </si>
  <si>
    <t>Leisure &amp; Hospitality</t>
  </si>
  <si>
    <t>Other Services</t>
  </si>
  <si>
    <t>Establishments</t>
  </si>
  <si>
    <t>Employees</t>
  </si>
  <si>
    <t>Avg Annual Wage</t>
  </si>
  <si>
    <t>Industry filter</t>
  </si>
  <si>
    <t>#create a filter with formula</t>
  </si>
  <si>
    <t>Selection</t>
  </si>
  <si>
    <t>Date filter</t>
  </si>
  <si>
    <t>Current year</t>
  </si>
  <si>
    <t>Average wage by Industry</t>
  </si>
  <si>
    <t>Average Annual Wage</t>
  </si>
  <si>
    <t>Employees by Industry</t>
  </si>
  <si>
    <t>Employees by Industry (REVISED)</t>
  </si>
  <si>
    <t>Others</t>
  </si>
  <si>
    <t>Wage and Employee Trends</t>
  </si>
  <si>
    <t>Average Wage</t>
  </si>
  <si>
    <t>Comparisons by State</t>
  </si>
  <si>
    <t>Population Values</t>
  </si>
  <si>
    <t>Population</t>
  </si>
  <si>
    <t>Employees per 1000 Capita</t>
  </si>
  <si>
    <t>Average Wages</t>
  </si>
  <si>
    <t>Map filter</t>
  </si>
  <si>
    <t>Not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</si>
</sst>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74" formatCode="&quot;$&quot;#,##0;#,##0"/>
    <numFmt numFmtId="175" formatCode=";;;"/>
  </numFmts>
  <fonts count="7" x14ac:knownFonts="1">
    <font>
      <sz val="11"/>
      <color theme="1"/>
      <name val="Calibri"/>
      <family val="2"/>
      <scheme val="minor"/>
    </font>
    <font>
      <b/>
      <sz val="11"/>
      <color theme="1"/>
      <name val="Calibri"/>
      <family val="2"/>
      <scheme val="minor"/>
    </font>
    <font>
      <b/>
      <sz val="11"/>
      <color theme="0"/>
      <name val="Calibri"/>
      <family val="2"/>
      <scheme val="minor"/>
    </font>
    <font>
      <sz val="8"/>
      <name val="Segoe UI"/>
      <family val="2"/>
    </font>
    <font>
      <i/>
      <sz val="11"/>
      <color theme="1"/>
      <name val="Calibri"/>
      <family val="2"/>
      <scheme val="minor"/>
    </font>
    <font>
      <b/>
      <sz val="14"/>
      <color theme="1" tint="0.249977111117893"/>
      <name val="Calibri"/>
      <family val="2"/>
      <scheme val="minor"/>
    </font>
    <font>
      <b/>
      <i/>
      <sz val="12"/>
      <color theme="1"/>
      <name val="Calibri"/>
      <family val="2"/>
      <scheme val="minor"/>
    </font>
  </fonts>
  <fills count="9">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4"/>
        <bgColor indexed="64"/>
      </patternFill>
    </fill>
    <fill>
      <patternFill patternType="solid">
        <fgColor theme="3"/>
        <bgColor indexed="64"/>
      </patternFill>
    </fill>
    <fill>
      <patternFill patternType="solid">
        <fgColor theme="9" tint="-0.499984740745262"/>
        <bgColor indexed="64"/>
      </patternFill>
    </fill>
    <fill>
      <patternFill patternType="solid">
        <fgColor theme="9" tint="0.79998168889431442"/>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17">
    <xf numFmtId="0" fontId="0" fillId="0" borderId="0" xfId="0"/>
    <xf numFmtId="3" fontId="0" fillId="0" borderId="0" xfId="0" applyNumberFormat="1"/>
    <xf numFmtId="164" fontId="0" fillId="0" borderId="0" xfId="0" applyNumberFormat="1"/>
    <xf numFmtId="0" fontId="1" fillId="2" borderId="0" xfId="0" applyFont="1" applyFill="1"/>
    <xf numFmtId="0" fontId="1" fillId="3" borderId="0" xfId="0" applyFont="1" applyFill="1"/>
    <xf numFmtId="0" fontId="2" fillId="4" borderId="0" xfId="0" applyFont="1" applyFill="1"/>
    <xf numFmtId="0" fontId="1" fillId="7" borderId="0" xfId="0" applyFont="1" applyFill="1"/>
    <xf numFmtId="0" fontId="2" fillId="5" borderId="0" xfId="0" applyFont="1" applyFill="1" applyAlignment="1">
      <alignment horizontal="centerContinuous"/>
    </xf>
    <xf numFmtId="0" fontId="2" fillId="6" borderId="0" xfId="0" applyFont="1" applyFill="1" applyAlignment="1">
      <alignment horizontal="centerContinuous"/>
    </xf>
    <xf numFmtId="0" fontId="4" fillId="0" borderId="0" xfId="0" applyFont="1"/>
    <xf numFmtId="4" fontId="0" fillId="0" borderId="0" xfId="0" applyNumberFormat="1"/>
    <xf numFmtId="1" fontId="0" fillId="0" borderId="0" xfId="0" applyNumberFormat="1"/>
    <xf numFmtId="0" fontId="0" fillId="6" borderId="0" xfId="0" applyFill="1" applyAlignment="1">
      <alignment horizontal="centerContinuous"/>
    </xf>
    <xf numFmtId="174" fontId="0" fillId="0" borderId="0" xfId="0" applyNumberFormat="1"/>
    <xf numFmtId="0" fontId="5" fillId="8" borderId="0" xfId="0" applyFont="1" applyFill="1" applyAlignment="1">
      <alignment horizontal="center"/>
    </xf>
    <xf numFmtId="0" fontId="6" fillId="0" borderId="0" xfId="0" applyFont="1" applyAlignment="1">
      <alignment horizontal="center"/>
    </xf>
    <xf numFmtId="175" fontId="0" fillId="0" borderId="0" xfId="0" applyNumberFormat="1" applyAlignment="1" applyProtection="1">
      <alignment horizontal="left"/>
      <protection locked="0"/>
    </xf>
  </cellXfs>
  <cellStyles count="1">
    <cellStyle name="Normal" xfId="0" builtinId="0"/>
  </cellStyles>
  <dxfs count="20">
    <dxf>
      <numFmt numFmtId="164" formatCode="&quot;$&quot;#,##0"/>
    </dxf>
    <dxf>
      <numFmt numFmtId="164" formatCode="&quot;$&quot;#,##0"/>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
      <numFmt numFmtId="164" formatCode="&quot;$&quot;#,##0"/>
    </dxf>
    <dxf>
      <numFmt numFmtId="1" formatCode="0"/>
    </dxf>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dxf>
    <dxf>
      <numFmt numFmtId="4" formatCode="#,##0.00"/>
    </dxf>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dxf>
    <dxf>
      <numFmt numFmtId="4" formatCode="#,##0.00"/>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
      <font>
        <b/>
        <i val="0"/>
        <strike val="0"/>
        <condense val="0"/>
        <extend val="0"/>
        <outline val="0"/>
        <shadow val="0"/>
        <u val="none"/>
        <vertAlign val="baseline"/>
        <sz val="11"/>
        <color theme="1"/>
        <name val="Calibri"/>
        <family val="2"/>
        <scheme val="minor"/>
      </font>
      <fill>
        <patternFill patternType="solid">
          <fgColor indexed="64"/>
          <bgColor theme="3" tint="0.79998168889431442"/>
        </patternFill>
      </fill>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dxf>
    <dxf>
      <numFmt numFmtId="164" formatCode="&quot;$&quot;#,##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dxf>
    <dxf>
      <font>
        <b/>
        <i val="0"/>
        <strike val="0"/>
        <condense val="0"/>
        <extend val="0"/>
        <outline val="0"/>
        <shadow val="0"/>
        <u val="none"/>
        <vertAlign val="baseline"/>
        <sz val="11"/>
        <color theme="1"/>
        <name val="Calibri"/>
        <family val="2"/>
        <scheme val="minor"/>
      </font>
      <fill>
        <patternFill patternType="solid">
          <fgColor indexed="64"/>
          <bgColor theme="3" tint="0.79998168889431442"/>
        </patternFill>
      </fill>
    </dxf>
    <dxf>
      <numFmt numFmtId="164" formatCode="&quot;$&quot;#,##0"/>
    </dxf>
    <dxf>
      <numFmt numFmtId="3" formatCode="#,##0"/>
    </dxf>
    <dxf>
      <numFmt numFmtId="3" formatCode="#,##0"/>
    </dxf>
  </dxfs>
  <tableStyles count="0" defaultTableStyle="TableStyleMedium2" defaultPivotStyle="PivotStyleLight16"/>
  <colors>
    <mruColors>
      <color rgb="FF269999"/>
      <color rgb="FFB2DBD5"/>
      <color rgb="FFEE0000"/>
      <color rgb="FFFF74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0/07/relationships/rdRichValueWebImage" Target="richData/rdRichValueWebImage.xml"/><Relationship Id="rId13" Type="http://schemas.microsoft.com/office/2017/06/relationships/rdSupportingPropertyBagStructure" Target="richData/rdsupportingpropertybagstructure.xml"/><Relationship Id="rId3" Type="http://schemas.openxmlformats.org/officeDocument/2006/relationships/worksheet" Target="worksheets/sheet3.xml"/><Relationship Id="rId7" Type="http://schemas.openxmlformats.org/officeDocument/2006/relationships/sheetMetadata" Target="metadata.xml"/><Relationship Id="rId12"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Array" Target="richData/rdarray.xml"/><Relationship Id="rId5" Type="http://schemas.openxmlformats.org/officeDocument/2006/relationships/styles" Target="styles.xml"/><Relationship Id="rId15" Type="http://schemas.microsoft.com/office/2017/06/relationships/rdRichValueTypes" Target="richData/rdRichValueTyp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Annual Wage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947133078953366"/>
          <c:y val="0.14749273959341727"/>
          <c:w val="0.54008601865943229"/>
          <c:h val="0.76655075424381247"/>
        </c:manualLayout>
      </c:layout>
      <c:barChart>
        <c:barDir val="bar"/>
        <c:grouping val="clustered"/>
        <c:varyColors val="0"/>
        <c:ser>
          <c:idx val="0"/>
          <c:order val="0"/>
          <c:tx>
            <c:strRef>
              <c:f>'Data Prep'!$G$2</c:f>
              <c:strCache>
                <c:ptCount val="1"/>
                <c:pt idx="0">
                  <c:v>Average Annual Wage</c:v>
                </c:pt>
              </c:strCache>
            </c:strRef>
          </c:tx>
          <c:spPr>
            <a:solidFill>
              <a:schemeClr val="accent1"/>
            </a:solidFill>
            <a:ln>
              <a:noFill/>
            </a:ln>
            <a:effectLst/>
          </c:spPr>
          <c:invertIfNegative val="0"/>
          <c:cat>
            <c:strRef>
              <c:f>'Data Prep'!$F$3:$F$12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Prep'!$G$3:$G$12</c:f>
              <c:numCache>
                <c:formatCode>"$"#,##0</c:formatCode>
                <c:ptCount val="10"/>
                <c:pt idx="0">
                  <c:v>93586.333333333328</c:v>
                </c:pt>
                <c:pt idx="1">
                  <c:v>90040.666666666672</c:v>
                </c:pt>
                <c:pt idx="2">
                  <c:v>74713.0625</c:v>
                </c:pt>
                <c:pt idx="3">
                  <c:v>68427.875</c:v>
                </c:pt>
                <c:pt idx="4">
                  <c:v>63896.895833333336</c:v>
                </c:pt>
                <c:pt idx="5">
                  <c:v>55605.9375</c:v>
                </c:pt>
                <c:pt idx="6">
                  <c:v>53607.208333333336</c:v>
                </c:pt>
                <c:pt idx="7">
                  <c:v>49366.8125</c:v>
                </c:pt>
                <c:pt idx="8">
                  <c:v>40790.1875</c:v>
                </c:pt>
                <c:pt idx="9">
                  <c:v>23286.416666666668</c:v>
                </c:pt>
              </c:numCache>
            </c:numRef>
          </c:val>
          <c:extLst>
            <c:ext xmlns:c16="http://schemas.microsoft.com/office/drawing/2014/chart" uri="{C3380CC4-5D6E-409C-BE32-E72D297353CC}">
              <c16:uniqueId val="{00000000-E1A4-4A58-A7B3-46845394B9C3}"/>
            </c:ext>
          </c:extLst>
        </c:ser>
        <c:ser>
          <c:idx val="1"/>
          <c:order val="1"/>
          <c:tx>
            <c:strRef>
              <c:f>'Data Prep'!$H$2</c:f>
              <c:strCache>
                <c:ptCount val="1"/>
                <c:pt idx="0">
                  <c:v>Selection</c:v>
                </c:pt>
              </c:strCache>
            </c:strRef>
          </c:tx>
          <c:spPr>
            <a:solidFill>
              <a:schemeClr val="accent2"/>
            </a:solidFill>
            <a:ln>
              <a:noFill/>
            </a:ln>
            <a:effectLst/>
          </c:spPr>
          <c:invertIfNegative val="0"/>
          <c:cat>
            <c:strRef>
              <c:f>'Data Prep'!$F$3:$F$12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Prep'!$H$3:$H$12</c:f>
              <c:numCache>
                <c:formatCode>"$"#,##0</c:formatCode>
                <c:ptCount val="10"/>
                <c:pt idx="0">
                  <c:v>0</c:v>
                </c:pt>
                <c:pt idx="1">
                  <c:v>0</c:v>
                </c:pt>
                <c:pt idx="2">
                  <c:v>0</c:v>
                </c:pt>
                <c:pt idx="3">
                  <c:v>68427.875</c:v>
                </c:pt>
                <c:pt idx="4">
                  <c:v>0</c:v>
                </c:pt>
                <c:pt idx="5">
                  <c:v>0</c:v>
                </c:pt>
                <c:pt idx="6">
                  <c:v>0</c:v>
                </c:pt>
                <c:pt idx="7">
                  <c:v>0</c:v>
                </c:pt>
                <c:pt idx="8">
                  <c:v>0</c:v>
                </c:pt>
                <c:pt idx="9">
                  <c:v>0</c:v>
                </c:pt>
              </c:numCache>
            </c:numRef>
          </c:val>
          <c:extLst>
            <c:ext xmlns:c16="http://schemas.microsoft.com/office/drawing/2014/chart" uri="{C3380CC4-5D6E-409C-BE32-E72D297353CC}">
              <c16:uniqueId val="{00000003-E1A4-4A58-A7B3-46845394B9C3}"/>
            </c:ext>
          </c:extLst>
        </c:ser>
        <c:dLbls>
          <c:showLegendKey val="0"/>
          <c:showVal val="0"/>
          <c:showCatName val="0"/>
          <c:showSerName val="0"/>
          <c:showPercent val="0"/>
          <c:showBubbleSize val="0"/>
        </c:dLbls>
        <c:gapWidth val="85"/>
        <c:axId val="100370016"/>
        <c:axId val="100370344"/>
      </c:barChart>
      <c:catAx>
        <c:axId val="1003700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0344"/>
        <c:crosses val="autoZero"/>
        <c:auto val="1"/>
        <c:lblAlgn val="ctr"/>
        <c:lblOffset val="100"/>
        <c:noMultiLvlLbl val="0"/>
      </c:catAx>
      <c:valAx>
        <c:axId val="100370344"/>
        <c:scaling>
          <c:orientation val="minMax"/>
        </c:scaling>
        <c:delete val="0"/>
        <c:axPos val="b"/>
        <c:numFmt formatCode="&quot;$&quot;#,##0,&quot;K&quot;"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Share of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012576552930885"/>
          <c:y val="0.15319444444444447"/>
          <c:w val="0.49419313210848631"/>
          <c:h val="0.82365522018081061"/>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19-4A93-420C-9C01-52C132E6CB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A-4A93-420C-9C01-52C132E6CB3D}"/>
              </c:ext>
            </c:extLst>
          </c:dPt>
          <c:dLbls>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19-4A93-420C-9C01-52C132E6CB3D}"/>
                </c:ext>
              </c:extLst>
            </c:dLbl>
            <c:dLbl>
              <c:idx val="1"/>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1A-4A93-420C-9C01-52C132E6CB3D}"/>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Prep'!$K$16:$K$17</c:f>
              <c:strCache>
                <c:ptCount val="2"/>
                <c:pt idx="0">
                  <c:v>Manufacturing</c:v>
                </c:pt>
                <c:pt idx="1">
                  <c:v>Others</c:v>
                </c:pt>
              </c:strCache>
            </c:strRef>
          </c:cat>
          <c:val>
            <c:numRef>
              <c:f>'Data Prep'!$L$16:$L$17</c:f>
              <c:numCache>
                <c:formatCode>#,##0.00</c:formatCode>
                <c:ptCount val="2"/>
                <c:pt idx="0">
                  <c:v>12058694</c:v>
                </c:pt>
                <c:pt idx="1">
                  <c:v>104590645</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18-4A93-420C-9C01-52C132E6CB3D}"/>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b"/>
      <c:layout>
        <c:manualLayout>
          <c:xMode val="edge"/>
          <c:yMode val="edge"/>
          <c:x val="0.60393657042869642"/>
          <c:y val="0.14351633129192184"/>
          <c:w val="0.2754601924759405"/>
          <c:h val="0.82870589093030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Share of Employees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012576552930885"/>
          <c:y val="0.15319444444444447"/>
          <c:w val="0.49419313210848631"/>
          <c:h val="0.82365522018081061"/>
        </c:manualLayout>
      </c:layout>
      <c:doughnutChart>
        <c:varyColors val="1"/>
        <c:ser>
          <c:idx val="0"/>
          <c:order val="0"/>
          <c:tx>
            <c:strRef>
              <c:f>'Data Prep'!$L$2</c:f>
              <c:strCache>
                <c:ptCount val="1"/>
                <c:pt idx="0">
                  <c:v>Employees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00-4F8F-9B1A-B1EE86C7D2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00-4F8F-9B1A-B1EE86C7D2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00-4F8F-9B1A-B1EE86C7D2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00-4F8F-9B1A-B1EE86C7D25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00-4F8F-9B1A-B1EE86C7D25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00-4F8F-9B1A-B1EE86C7D25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A00-4F8F-9B1A-B1EE86C7D25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A00-4F8F-9B1A-B1EE86C7D25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A00-4F8F-9B1A-B1EE86C7D25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A00-4F8F-9B1A-B1EE86C7D25D}"/>
              </c:ext>
            </c:extLst>
          </c:dPt>
          <c:cat>
            <c:strRef>
              <c:f>'Data Prep'!$K$3:$K$12</c:f>
              <c:strCache>
                <c:ptCount val="10"/>
                <c:pt idx="0">
                  <c:v>Trade &amp; Transportation</c:v>
                </c:pt>
                <c:pt idx="1">
                  <c:v>Education &amp; Health</c:v>
                </c:pt>
                <c:pt idx="2">
                  <c:v>Business Services</c:v>
                </c:pt>
                <c:pt idx="3">
                  <c:v>Leisure &amp; Hospitality</c:v>
                </c:pt>
                <c:pt idx="4">
                  <c:v>Manufacturing</c:v>
                </c:pt>
                <c:pt idx="5">
                  <c:v>Finance</c:v>
                </c:pt>
                <c:pt idx="6">
                  <c:v>Construction</c:v>
                </c:pt>
                <c:pt idx="7">
                  <c:v>Other Services</c:v>
                </c:pt>
                <c:pt idx="8">
                  <c:v>Information</c:v>
                </c:pt>
                <c:pt idx="9">
                  <c:v>Natural Resources</c:v>
                </c:pt>
              </c:strCache>
            </c:strRef>
          </c:cat>
          <c:val>
            <c:numRef>
              <c:f>'Data Prep'!$L$3:$L$12</c:f>
              <c:numCache>
                <c:formatCode>#,##0.00</c:formatCode>
                <c:ptCount val="10"/>
                <c:pt idx="0">
                  <c:v>26277342</c:v>
                </c:pt>
                <c:pt idx="1">
                  <c:v>22035033</c:v>
                </c:pt>
                <c:pt idx="2">
                  <c:v>20065896</c:v>
                </c:pt>
                <c:pt idx="3">
                  <c:v>12649500</c:v>
                </c:pt>
                <c:pt idx="4">
                  <c:v>12058694</c:v>
                </c:pt>
                <c:pt idx="5">
                  <c:v>8142043</c:v>
                </c:pt>
                <c:pt idx="6">
                  <c:v>7136444</c:v>
                </c:pt>
                <c:pt idx="7">
                  <c:v>3843699</c:v>
                </c:pt>
                <c:pt idx="8">
                  <c:v>2677815</c:v>
                </c:pt>
                <c:pt idx="9">
                  <c:v>1762873</c:v>
                </c:pt>
              </c:numCache>
            </c:numRef>
          </c:val>
          <c:extLst>
            <c:ext xmlns:c16="http://schemas.microsoft.com/office/drawing/2014/chart" uri="{C3380CC4-5D6E-409C-BE32-E72D297353CC}">
              <c16:uniqueId val="{00000014-FA00-4F8F-9B1A-B1EE86C7D25D}"/>
            </c:ext>
          </c:extLst>
        </c:ser>
        <c:dLbls>
          <c:showLegendKey val="0"/>
          <c:showVal val="0"/>
          <c:showCatName val="0"/>
          <c:showSerName val="0"/>
          <c:showPercent val="0"/>
          <c:showBubbleSize val="0"/>
          <c:showLeaderLines val="1"/>
        </c:dLbls>
        <c:firstSliceAng val="0"/>
        <c:holeSize val="58"/>
      </c:doughnutChart>
      <c:spPr>
        <a:noFill/>
        <a:ln>
          <a:noFill/>
        </a:ln>
        <a:effectLst/>
      </c:spPr>
    </c:plotArea>
    <c:legend>
      <c:legendPos val="b"/>
      <c:layout>
        <c:manualLayout>
          <c:xMode val="edge"/>
          <c:yMode val="edge"/>
          <c:x val="0.60393657042869642"/>
          <c:y val="0.14351633129192184"/>
          <c:w val="0.2754601924759405"/>
          <c:h val="0.82870589093030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Wage and Employee</a:t>
            </a:r>
            <a:r>
              <a:rPr lang="en-US" baseline="0"/>
              <a:t>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1"/>
          <c:tx>
            <c:strRef>
              <c:f>'Data Prep'!$Q$2</c:f>
              <c:strCache>
                <c:ptCount val="1"/>
                <c:pt idx="0">
                  <c:v>Employees</c:v>
                </c:pt>
              </c:strCache>
            </c:strRef>
          </c:tx>
          <c:spPr>
            <a:solidFill>
              <a:schemeClr val="accent3"/>
            </a:solidFill>
            <a:ln>
              <a:noFill/>
            </a:ln>
            <a:effectLst/>
          </c:spPr>
          <c:invertIfNegative val="0"/>
          <c:cat>
            <c:numRef>
              <c:f>'Data Prep'!$O$3:$O$6</c:f>
              <c:numCache>
                <c:formatCode>General</c:formatCode>
                <c:ptCount val="4"/>
                <c:pt idx="0">
                  <c:v>2017</c:v>
                </c:pt>
                <c:pt idx="1">
                  <c:v>2018</c:v>
                </c:pt>
                <c:pt idx="2">
                  <c:v>2019</c:v>
                </c:pt>
                <c:pt idx="3">
                  <c:v>2020</c:v>
                </c:pt>
              </c:numCache>
            </c:numRef>
          </c:cat>
          <c:val>
            <c:numRef>
              <c:f>'Data Prep'!$Q$3:$Q$6</c:f>
              <c:numCache>
                <c:formatCode>#,##0.00</c:formatCode>
                <c:ptCount val="4"/>
                <c:pt idx="0">
                  <c:v>12378010</c:v>
                </c:pt>
                <c:pt idx="1">
                  <c:v>12619732</c:v>
                </c:pt>
                <c:pt idx="2">
                  <c:v>12747753</c:v>
                </c:pt>
                <c:pt idx="3">
                  <c:v>12058694</c:v>
                </c:pt>
              </c:numCache>
            </c:numRef>
          </c:val>
          <c:extLst>
            <c:ext xmlns:c16="http://schemas.microsoft.com/office/drawing/2014/chart" uri="{C3380CC4-5D6E-409C-BE32-E72D297353CC}">
              <c16:uniqueId val="{00000002-BB8B-4834-8ED6-F691E2C8263C}"/>
            </c:ext>
          </c:extLst>
        </c:ser>
        <c:dLbls>
          <c:showLegendKey val="0"/>
          <c:showVal val="0"/>
          <c:showCatName val="0"/>
          <c:showSerName val="0"/>
          <c:showPercent val="0"/>
          <c:showBubbleSize val="0"/>
        </c:dLbls>
        <c:gapWidth val="150"/>
        <c:axId val="801235104"/>
        <c:axId val="801237728"/>
      </c:barChart>
      <c:lineChart>
        <c:grouping val="standard"/>
        <c:varyColors val="0"/>
        <c:ser>
          <c:idx val="1"/>
          <c:order val="0"/>
          <c:tx>
            <c:strRef>
              <c:f>'Data Prep'!$P$2</c:f>
              <c:strCache>
                <c:ptCount val="1"/>
                <c:pt idx="0">
                  <c:v>Average Wage</c:v>
                </c:pt>
              </c:strCache>
            </c:strRef>
          </c:tx>
          <c:spPr>
            <a:ln w="28575" cap="rnd">
              <a:solidFill>
                <a:schemeClr val="accent2"/>
              </a:solidFill>
              <a:round/>
            </a:ln>
            <a:effectLst/>
          </c:spPr>
          <c:marker>
            <c:symbol val="none"/>
          </c:marker>
          <c:cat>
            <c:numRef>
              <c:f>'Data Prep'!$O$3:$O$6</c:f>
              <c:numCache>
                <c:formatCode>General</c:formatCode>
                <c:ptCount val="4"/>
                <c:pt idx="0">
                  <c:v>2017</c:v>
                </c:pt>
                <c:pt idx="1">
                  <c:v>2018</c:v>
                </c:pt>
                <c:pt idx="2">
                  <c:v>2019</c:v>
                </c:pt>
                <c:pt idx="3">
                  <c:v>2020</c:v>
                </c:pt>
              </c:numCache>
            </c:numRef>
          </c:cat>
          <c:val>
            <c:numRef>
              <c:f>'Data Prep'!$P$3:$P$6</c:f>
              <c:numCache>
                <c:formatCode>"$"#,##0</c:formatCode>
                <c:ptCount val="4"/>
                <c:pt idx="0">
                  <c:v>62625.291666666664</c:v>
                </c:pt>
                <c:pt idx="1">
                  <c:v>64166.541666666664</c:v>
                </c:pt>
                <c:pt idx="2">
                  <c:v>65480.25</c:v>
                </c:pt>
                <c:pt idx="3">
                  <c:v>68427.875</c:v>
                </c:pt>
              </c:numCache>
            </c:numRef>
          </c:val>
          <c:smooth val="0"/>
          <c:extLst>
            <c:ext xmlns:c16="http://schemas.microsoft.com/office/drawing/2014/chart" uri="{C3380CC4-5D6E-409C-BE32-E72D297353CC}">
              <c16:uniqueId val="{00000001-BB8B-4834-8ED6-F691E2C8263C}"/>
            </c:ext>
          </c:extLst>
        </c:ser>
        <c:dLbls>
          <c:showLegendKey val="0"/>
          <c:showVal val="0"/>
          <c:showCatName val="0"/>
          <c:showSerName val="0"/>
          <c:showPercent val="0"/>
          <c:showBubbleSize val="0"/>
        </c:dLbls>
        <c:marker val="1"/>
        <c:smooth val="0"/>
        <c:axId val="799684128"/>
        <c:axId val="799690360"/>
      </c:lineChart>
      <c:catAx>
        <c:axId val="79968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90360"/>
        <c:crosses val="autoZero"/>
        <c:auto val="1"/>
        <c:lblAlgn val="ctr"/>
        <c:lblOffset val="100"/>
        <c:noMultiLvlLbl val="0"/>
      </c:catAx>
      <c:valAx>
        <c:axId val="799690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Annual Wages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84128"/>
        <c:crosses val="autoZero"/>
        <c:crossBetween val="between"/>
      </c:valAx>
      <c:valAx>
        <c:axId val="801237728"/>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235104"/>
        <c:crosses val="max"/>
        <c:crossBetween val="between"/>
      </c:valAx>
      <c:catAx>
        <c:axId val="801235104"/>
        <c:scaling>
          <c:orientation val="minMax"/>
        </c:scaling>
        <c:delete val="1"/>
        <c:axPos val="b"/>
        <c:numFmt formatCode="General" sourceLinked="1"/>
        <c:majorTickMark val="out"/>
        <c:minorTickMark val="none"/>
        <c:tickLblPos val="nextTo"/>
        <c:crossAx val="801237728"/>
        <c:auto val="1"/>
        <c:lblAlgn val="ctr"/>
        <c:lblOffset val="100"/>
        <c:noMultiLvlLbl val="0"/>
      </c:cat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15048118985127E-2"/>
          <c:y val="7.4716950050889894E-2"/>
          <c:w val="0.91929396325459334"/>
          <c:h val="0.76770997629060567"/>
        </c:manualLayout>
      </c:layout>
      <c:barChart>
        <c:barDir val="col"/>
        <c:grouping val="clustered"/>
        <c:varyColors val="0"/>
        <c:ser>
          <c:idx val="2"/>
          <c:order val="0"/>
          <c:tx>
            <c:strRef>
              <c:f>'Data Prep'!$Q$2</c:f>
              <c:strCache>
                <c:ptCount val="1"/>
                <c:pt idx="0">
                  <c:v>Employees</c:v>
                </c:pt>
              </c:strCache>
            </c:strRef>
          </c:tx>
          <c:spPr>
            <a:solidFill>
              <a:schemeClr val="accent3"/>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Prep'!$O$3:$O$6</c:f>
              <c:numCache>
                <c:formatCode>General</c:formatCode>
                <c:ptCount val="4"/>
                <c:pt idx="0">
                  <c:v>2017</c:v>
                </c:pt>
                <c:pt idx="1">
                  <c:v>2018</c:v>
                </c:pt>
                <c:pt idx="2">
                  <c:v>2019</c:v>
                </c:pt>
                <c:pt idx="3">
                  <c:v>2020</c:v>
                </c:pt>
              </c:numCache>
            </c:numRef>
          </c:cat>
          <c:val>
            <c:numRef>
              <c:f>'Data Prep'!$Q$3:$Q$6</c:f>
              <c:numCache>
                <c:formatCode>#,##0.00</c:formatCode>
                <c:ptCount val="4"/>
                <c:pt idx="0">
                  <c:v>12378010</c:v>
                </c:pt>
                <c:pt idx="1">
                  <c:v>12619732</c:v>
                </c:pt>
                <c:pt idx="2">
                  <c:v>12747753</c:v>
                </c:pt>
                <c:pt idx="3">
                  <c:v>12058694</c:v>
                </c:pt>
              </c:numCache>
            </c:numRef>
          </c:val>
          <c:extLst>
            <c:ext xmlns:c16="http://schemas.microsoft.com/office/drawing/2014/chart" uri="{C3380CC4-5D6E-409C-BE32-E72D297353CC}">
              <c16:uniqueId val="{00000000-FD19-4C01-BFC4-DA17C3BD6789}"/>
            </c:ext>
          </c:extLst>
        </c:ser>
        <c:dLbls>
          <c:showLegendKey val="0"/>
          <c:showVal val="0"/>
          <c:showCatName val="0"/>
          <c:showSerName val="0"/>
          <c:showPercent val="0"/>
          <c:showBubbleSize val="0"/>
        </c:dLbls>
        <c:gapWidth val="80"/>
        <c:axId val="799684128"/>
        <c:axId val="799690360"/>
      </c:barChart>
      <c:catAx>
        <c:axId val="79968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90360"/>
        <c:crosses val="autoZero"/>
        <c:auto val="1"/>
        <c:lblAlgn val="ctr"/>
        <c:lblOffset val="100"/>
        <c:noMultiLvlLbl val="0"/>
      </c:catAx>
      <c:valAx>
        <c:axId val="799690360"/>
        <c:scaling>
          <c:orientation val="minMax"/>
          <c:max val="3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Employment</a:t>
                </a:r>
              </a:p>
            </c:rich>
          </c:tx>
          <c:layout>
            <c:manualLayout>
              <c:xMode val="edge"/>
              <c:yMode val="edge"/>
              <c:x val="2.7777777777777779E-3"/>
              <c:y val="0.2622869804778569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84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Wage &amp; Employee </a:t>
            </a:r>
            <a:r>
              <a:rPr lang="en-US" baseline="0"/>
              <a:t>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7386701662292212E-2"/>
          <c:y val="0.21536121373997988"/>
          <c:w val="0.91205774278215235"/>
          <c:h val="0.72076784123063808"/>
        </c:manualLayout>
      </c:layout>
      <c:lineChart>
        <c:grouping val="standard"/>
        <c:varyColors val="0"/>
        <c:ser>
          <c:idx val="1"/>
          <c:order val="0"/>
          <c:tx>
            <c:strRef>
              <c:f>'Data Prep'!$P$2</c:f>
              <c:strCache>
                <c:ptCount val="1"/>
                <c:pt idx="0">
                  <c:v>Average Wage</c:v>
                </c:pt>
              </c:strCache>
            </c:strRef>
          </c:tx>
          <c:spPr>
            <a:ln w="28575" cap="rnd">
              <a:solidFill>
                <a:schemeClr val="accent2"/>
              </a:solidFill>
              <a:round/>
            </a:ln>
            <a:effectLst/>
          </c:spPr>
          <c:marker>
            <c:symbol val="square"/>
            <c:size val="7"/>
            <c:spPr>
              <a:solidFill>
                <a:schemeClr val="bg1"/>
              </a:solidFill>
              <a:ln w="25400">
                <a:solidFill>
                  <a:schemeClr val="accent2"/>
                </a:solidFill>
              </a:ln>
              <a:effectLst/>
            </c:spPr>
          </c:marker>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Prep'!$O$3:$O$6</c:f>
              <c:numCache>
                <c:formatCode>General</c:formatCode>
                <c:ptCount val="4"/>
                <c:pt idx="0">
                  <c:v>2017</c:v>
                </c:pt>
                <c:pt idx="1">
                  <c:v>2018</c:v>
                </c:pt>
                <c:pt idx="2">
                  <c:v>2019</c:v>
                </c:pt>
                <c:pt idx="3">
                  <c:v>2020</c:v>
                </c:pt>
              </c:numCache>
            </c:numRef>
          </c:cat>
          <c:val>
            <c:numRef>
              <c:f>'Data Prep'!$P$3:$P$6</c:f>
              <c:numCache>
                <c:formatCode>"$"#,##0</c:formatCode>
                <c:ptCount val="4"/>
                <c:pt idx="0">
                  <c:v>62625.291666666664</c:v>
                </c:pt>
                <c:pt idx="1">
                  <c:v>64166.541666666664</c:v>
                </c:pt>
                <c:pt idx="2">
                  <c:v>65480.25</c:v>
                </c:pt>
                <c:pt idx="3">
                  <c:v>68427.875</c:v>
                </c:pt>
              </c:numCache>
            </c:numRef>
          </c:val>
          <c:smooth val="0"/>
          <c:extLst>
            <c:ext xmlns:c16="http://schemas.microsoft.com/office/drawing/2014/chart" uri="{C3380CC4-5D6E-409C-BE32-E72D297353CC}">
              <c16:uniqueId val="{00000001-B41B-411C-AE21-83D27C8051EB}"/>
            </c:ext>
          </c:extLst>
        </c:ser>
        <c:dLbls>
          <c:showLegendKey val="0"/>
          <c:showVal val="0"/>
          <c:showCatName val="0"/>
          <c:showSerName val="0"/>
          <c:showPercent val="0"/>
          <c:showBubbleSize val="0"/>
        </c:dLbls>
        <c:marker val="1"/>
        <c:smooth val="0"/>
        <c:axId val="799684128"/>
        <c:axId val="799690360"/>
      </c:lineChart>
      <c:catAx>
        <c:axId val="799684128"/>
        <c:scaling>
          <c:orientation val="minMax"/>
        </c:scaling>
        <c:delete val="1"/>
        <c:axPos val="b"/>
        <c:numFmt formatCode="General" sourceLinked="1"/>
        <c:majorTickMark val="none"/>
        <c:minorTickMark val="none"/>
        <c:tickLblPos val="nextTo"/>
        <c:crossAx val="799690360"/>
        <c:crosses val="autoZero"/>
        <c:auto val="1"/>
        <c:lblAlgn val="ctr"/>
        <c:lblOffset val="100"/>
        <c:noMultiLvlLbl val="0"/>
      </c:catAx>
      <c:valAx>
        <c:axId val="799690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Annual Wages</a:t>
                </a:r>
              </a:p>
            </c:rich>
          </c:tx>
          <c:layout>
            <c:manualLayout>
              <c:xMode val="edge"/>
              <c:yMode val="edge"/>
              <c:x val="1.6806649168853954E-3"/>
              <c:y val="0.2747968542759471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84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47133078953366"/>
          <c:y val="3.2385282207593388E-3"/>
          <c:w val="0.54008601865943229"/>
          <c:h val="0.91080486433379582"/>
        </c:manualLayout>
      </c:layout>
      <c:barChart>
        <c:barDir val="bar"/>
        <c:grouping val="clustered"/>
        <c:varyColors val="0"/>
        <c:ser>
          <c:idx val="0"/>
          <c:order val="0"/>
          <c:tx>
            <c:strRef>
              <c:f>'Data Prep'!$G$2</c:f>
              <c:strCache>
                <c:ptCount val="1"/>
                <c:pt idx="0">
                  <c:v>Average Annual Wage</c:v>
                </c:pt>
              </c:strCache>
            </c:strRef>
          </c:tx>
          <c:spPr>
            <a:solidFill>
              <a:schemeClr val="bg1">
                <a:lumMod val="65000"/>
              </a:schemeClr>
            </a:solidFill>
            <a:ln>
              <a:noFill/>
            </a:ln>
            <a:effectLst/>
          </c:spPr>
          <c:invertIfNegative val="0"/>
          <c:cat>
            <c:strRef>
              <c:f>'Data Prep'!$F$3:$F$12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Prep'!$G$3:$G$12</c:f>
              <c:numCache>
                <c:formatCode>"$"#,##0</c:formatCode>
                <c:ptCount val="10"/>
                <c:pt idx="0">
                  <c:v>93586.333333333328</c:v>
                </c:pt>
                <c:pt idx="1">
                  <c:v>90040.666666666672</c:v>
                </c:pt>
                <c:pt idx="2">
                  <c:v>74713.0625</c:v>
                </c:pt>
                <c:pt idx="3">
                  <c:v>68427.875</c:v>
                </c:pt>
                <c:pt idx="4">
                  <c:v>63896.895833333336</c:v>
                </c:pt>
                <c:pt idx="5">
                  <c:v>55605.9375</c:v>
                </c:pt>
                <c:pt idx="6">
                  <c:v>53607.208333333336</c:v>
                </c:pt>
                <c:pt idx="7">
                  <c:v>49366.8125</c:v>
                </c:pt>
                <c:pt idx="8">
                  <c:v>40790.1875</c:v>
                </c:pt>
                <c:pt idx="9">
                  <c:v>23286.416666666668</c:v>
                </c:pt>
              </c:numCache>
            </c:numRef>
          </c:val>
          <c:extLst>
            <c:ext xmlns:c16="http://schemas.microsoft.com/office/drawing/2014/chart" uri="{C3380CC4-5D6E-409C-BE32-E72D297353CC}">
              <c16:uniqueId val="{00000000-3308-4FC6-B727-809C1EC488EA}"/>
            </c:ext>
          </c:extLst>
        </c:ser>
        <c:ser>
          <c:idx val="1"/>
          <c:order val="1"/>
          <c:tx>
            <c:strRef>
              <c:f>'Data Prep'!$H$2</c:f>
              <c:strCache>
                <c:ptCount val="1"/>
                <c:pt idx="0">
                  <c:v>Selection</c:v>
                </c:pt>
              </c:strCache>
            </c:strRef>
          </c:tx>
          <c:spPr>
            <a:solidFill>
              <a:schemeClr val="accent6">
                <a:lumMod val="60000"/>
                <a:lumOff val="40000"/>
              </a:schemeClr>
            </a:solidFill>
            <a:ln>
              <a:solidFill>
                <a:schemeClr val="accent6"/>
              </a:solid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Prep'!$F$3:$F$12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Prep'!$H$3:$H$12</c:f>
              <c:numCache>
                <c:formatCode>"$"#,##0</c:formatCode>
                <c:ptCount val="10"/>
                <c:pt idx="0">
                  <c:v>0</c:v>
                </c:pt>
                <c:pt idx="1">
                  <c:v>0</c:v>
                </c:pt>
                <c:pt idx="2">
                  <c:v>0</c:v>
                </c:pt>
                <c:pt idx="3">
                  <c:v>68427.875</c:v>
                </c:pt>
                <c:pt idx="4">
                  <c:v>0</c:v>
                </c:pt>
                <c:pt idx="5">
                  <c:v>0</c:v>
                </c:pt>
                <c:pt idx="6">
                  <c:v>0</c:v>
                </c:pt>
                <c:pt idx="7">
                  <c:v>0</c:v>
                </c:pt>
                <c:pt idx="8">
                  <c:v>0</c:v>
                </c:pt>
                <c:pt idx="9">
                  <c:v>0</c:v>
                </c:pt>
              </c:numCache>
            </c:numRef>
          </c:val>
          <c:extLst>
            <c:ext xmlns:c16="http://schemas.microsoft.com/office/drawing/2014/chart" uri="{C3380CC4-5D6E-409C-BE32-E72D297353CC}">
              <c16:uniqueId val="{00000001-3308-4FC6-B727-809C1EC488EA}"/>
            </c:ext>
          </c:extLst>
        </c:ser>
        <c:dLbls>
          <c:showLegendKey val="0"/>
          <c:showVal val="0"/>
          <c:showCatName val="0"/>
          <c:showSerName val="0"/>
          <c:showPercent val="0"/>
          <c:showBubbleSize val="0"/>
        </c:dLbls>
        <c:gapWidth val="85"/>
        <c:overlap val="100"/>
        <c:axId val="100370016"/>
        <c:axId val="100370344"/>
      </c:barChart>
      <c:catAx>
        <c:axId val="10037001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0344"/>
        <c:crosses val="autoZero"/>
        <c:auto val="1"/>
        <c:lblAlgn val="ctr"/>
        <c:lblOffset val="100"/>
        <c:noMultiLvlLbl val="0"/>
      </c:catAx>
      <c:valAx>
        <c:axId val="100370344"/>
        <c:scaling>
          <c:orientation val="minMax"/>
        </c:scaling>
        <c:delete val="0"/>
        <c:axPos val="b"/>
        <c:numFmt formatCode="&quot;$&quot;#,##0,&quot;K&quot;"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925797349656519E-2"/>
          <c:y val="3.3370058528129305E-2"/>
          <c:w val="0.6173929837727864"/>
          <c:h val="0.84806671831210279"/>
        </c:manualLayout>
      </c:layout>
      <c:doughnutChart>
        <c:varyColors val="1"/>
        <c:ser>
          <c:idx val="0"/>
          <c:order val="0"/>
          <c:spPr>
            <a:solidFill>
              <a:schemeClr val="bg2">
                <a:lumMod val="90000"/>
              </a:schemeClr>
            </a:solidFill>
          </c:spPr>
          <c:dPt>
            <c:idx val="0"/>
            <c:bubble3D val="0"/>
            <c:spPr>
              <a:solidFill>
                <a:schemeClr val="accent5"/>
              </a:solidFill>
              <a:ln w="12700" cap="flat" cmpd="sng" algn="ctr">
                <a:solidFill>
                  <a:schemeClr val="accent5">
                    <a:lumMod val="75000"/>
                  </a:schemeClr>
                </a:solidFill>
                <a:prstDash val="solid"/>
                <a:miter lim="800000"/>
              </a:ln>
              <a:effectLst/>
            </c:spPr>
            <c:extLst>
              <c:ext xmlns:c16="http://schemas.microsoft.com/office/drawing/2014/chart" uri="{C3380CC4-5D6E-409C-BE32-E72D297353CC}">
                <c16:uniqueId val="{00000001-E96F-4D27-BEDC-6451D64BA93C}"/>
              </c:ext>
            </c:extLst>
          </c:dPt>
          <c:dPt>
            <c:idx val="1"/>
            <c:bubble3D val="0"/>
            <c:explosion val="23"/>
            <c:spPr>
              <a:solidFill>
                <a:schemeClr val="bg2">
                  <a:lumMod val="90000"/>
                </a:schemeClr>
              </a:solidFill>
              <a:ln w="19050">
                <a:solidFill>
                  <a:schemeClr val="lt1"/>
                </a:solidFill>
              </a:ln>
              <a:effectLst/>
            </c:spPr>
            <c:extLst>
              <c:ext xmlns:c16="http://schemas.microsoft.com/office/drawing/2014/chart" uri="{C3380CC4-5D6E-409C-BE32-E72D297353CC}">
                <c16:uniqueId val="{00000003-E96F-4D27-BEDC-6451D64BA93C}"/>
              </c:ext>
            </c:extLst>
          </c:dPt>
          <c:dLbls>
            <c:dLbl>
              <c:idx val="0"/>
              <c:layout>
                <c:manualLayout>
                  <c:x val="0.26943504841146859"/>
                  <c:y val="0.17495648109064138"/>
                </c:manualLayout>
              </c:layout>
              <c:tx>
                <c:rich>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fld id="{B9A6849B-4E07-4DD5-BD91-E06713683956}" type="PERCENTAGE">
                      <a:rPr lang="en-US" sz="2400" b="1">
                        <a:solidFill>
                          <a:schemeClr val="accent5">
                            <a:lumMod val="50000"/>
                          </a:schemeClr>
                        </a:solidFill>
                      </a:rPr>
                      <a:pPr>
                        <a:defRPr sz="1600">
                          <a:solidFill>
                            <a:schemeClr val="tx1">
                              <a:lumMod val="75000"/>
                              <a:lumOff val="25000"/>
                            </a:schemeClr>
                          </a:solidFill>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4659815466031574"/>
                      <c:h val="0.37305996364993704"/>
                    </c:manualLayout>
                  </c15:layout>
                  <c15:dlblFieldTable/>
                  <c15:showDataLabelsRange val="0"/>
                </c:ext>
                <c:ext xmlns:c16="http://schemas.microsoft.com/office/drawing/2014/chart" uri="{C3380CC4-5D6E-409C-BE32-E72D297353CC}">
                  <c16:uniqueId val="{00000001-E96F-4D27-BEDC-6451D64BA93C}"/>
                </c:ext>
              </c:extLst>
            </c:dLbl>
            <c:dLbl>
              <c:idx val="1"/>
              <c:delete val="1"/>
              <c:extLst>
                <c:ext xmlns:c15="http://schemas.microsoft.com/office/drawing/2012/chart" uri="{CE6537A1-D6FC-4f65-9D91-7224C49458BB}"/>
                <c:ext xmlns:c16="http://schemas.microsoft.com/office/drawing/2014/chart" uri="{C3380CC4-5D6E-409C-BE32-E72D297353CC}">
                  <c16:uniqueId val="{00000003-E96F-4D27-BEDC-6451D64BA93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'Data Prep'!$K$16:$K$17</c:f>
              <c:strCache>
                <c:ptCount val="2"/>
                <c:pt idx="0">
                  <c:v>Manufacturing</c:v>
                </c:pt>
                <c:pt idx="1">
                  <c:v>Others</c:v>
                </c:pt>
              </c:strCache>
            </c:strRef>
          </c:cat>
          <c:val>
            <c:numRef>
              <c:f>'Data Prep'!$L$16:$L$17</c:f>
              <c:numCache>
                <c:formatCode>#,##0.00</c:formatCode>
                <c:ptCount val="2"/>
                <c:pt idx="0">
                  <c:v>12058694</c:v>
                </c:pt>
                <c:pt idx="1">
                  <c:v>104590645</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E96F-4D27-BEDC-6451D64BA93C}"/>
            </c:ext>
          </c:extLst>
        </c:ser>
        <c:dLbls>
          <c:showLegendKey val="0"/>
          <c:showVal val="0"/>
          <c:showCatName val="0"/>
          <c:showSerName val="0"/>
          <c:showPercent val="0"/>
          <c:showBubbleSize val="0"/>
          <c:showLeaderLines val="0"/>
        </c:dLbls>
        <c:firstSliceAng val="55"/>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242165725482361E-2"/>
          <c:y val="7.4716950050889894E-2"/>
          <c:w val="0.8916012111469831"/>
          <c:h val="0.76770997629060567"/>
        </c:manualLayout>
      </c:layout>
      <c:barChart>
        <c:barDir val="col"/>
        <c:grouping val="clustered"/>
        <c:varyColors val="0"/>
        <c:ser>
          <c:idx val="2"/>
          <c:order val="0"/>
          <c:tx>
            <c:strRef>
              <c:f>'Data Prep'!$Q$2</c:f>
              <c:strCache>
                <c:ptCount val="1"/>
                <c:pt idx="0">
                  <c:v>Employees</c:v>
                </c:pt>
              </c:strCache>
            </c:strRef>
          </c:tx>
          <c:spPr>
            <a:solidFill>
              <a:schemeClr val="accent5"/>
            </a:solidFill>
            <a:ln>
              <a:solidFill>
                <a:schemeClr val="accent5">
                  <a:lumMod val="75000"/>
                </a:schemeClr>
              </a:solid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Prep'!$O$3:$O$6</c:f>
              <c:numCache>
                <c:formatCode>General</c:formatCode>
                <c:ptCount val="4"/>
                <c:pt idx="0">
                  <c:v>2017</c:v>
                </c:pt>
                <c:pt idx="1">
                  <c:v>2018</c:v>
                </c:pt>
                <c:pt idx="2">
                  <c:v>2019</c:v>
                </c:pt>
                <c:pt idx="3">
                  <c:v>2020</c:v>
                </c:pt>
              </c:numCache>
            </c:numRef>
          </c:cat>
          <c:val>
            <c:numRef>
              <c:f>'Data Prep'!$Q$3:$Q$6</c:f>
              <c:numCache>
                <c:formatCode>#,##0.00</c:formatCode>
                <c:ptCount val="4"/>
                <c:pt idx="0">
                  <c:v>12378010</c:v>
                </c:pt>
                <c:pt idx="1">
                  <c:v>12619732</c:v>
                </c:pt>
                <c:pt idx="2">
                  <c:v>12747753</c:v>
                </c:pt>
                <c:pt idx="3">
                  <c:v>12058694</c:v>
                </c:pt>
              </c:numCache>
            </c:numRef>
          </c:val>
          <c:extLst>
            <c:ext xmlns:c16="http://schemas.microsoft.com/office/drawing/2014/chart" uri="{C3380CC4-5D6E-409C-BE32-E72D297353CC}">
              <c16:uniqueId val="{00000000-351C-4EAE-A965-DBD09B9890F8}"/>
            </c:ext>
          </c:extLst>
        </c:ser>
        <c:dLbls>
          <c:showLegendKey val="0"/>
          <c:showVal val="0"/>
          <c:showCatName val="0"/>
          <c:showSerName val="0"/>
          <c:showPercent val="0"/>
          <c:showBubbleSize val="0"/>
        </c:dLbls>
        <c:gapWidth val="80"/>
        <c:axId val="799684128"/>
        <c:axId val="799690360"/>
      </c:barChart>
      <c:catAx>
        <c:axId val="79968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90360"/>
        <c:crosses val="autoZero"/>
        <c:auto val="1"/>
        <c:lblAlgn val="ctr"/>
        <c:lblOffset val="100"/>
        <c:noMultiLvlLbl val="0"/>
      </c:catAx>
      <c:valAx>
        <c:axId val="799690360"/>
        <c:scaling>
          <c:orientation val="minMax"/>
          <c:max val="300000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5">
                        <a:lumMod val="75000"/>
                      </a:schemeClr>
                    </a:solidFill>
                  </a:rPr>
                  <a:t>Employment</a:t>
                </a:r>
              </a:p>
            </c:rich>
          </c:tx>
          <c:layout>
            <c:manualLayout>
              <c:xMode val="edge"/>
              <c:yMode val="edge"/>
              <c:x val="2.7779800814031023E-3"/>
              <c:y val="0.201200878613458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84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5079455899675235E-2"/>
          <c:y val="0.21536121373997988"/>
          <c:w val="0.88436537982663133"/>
          <c:h val="0.72076784123063808"/>
        </c:manualLayout>
      </c:layout>
      <c:lineChart>
        <c:grouping val="standard"/>
        <c:varyColors val="0"/>
        <c:ser>
          <c:idx val="1"/>
          <c:order val="0"/>
          <c:tx>
            <c:strRef>
              <c:f>'Data Prep'!$P$2</c:f>
              <c:strCache>
                <c:ptCount val="1"/>
                <c:pt idx="0">
                  <c:v>Average Wage</c:v>
                </c:pt>
              </c:strCache>
            </c:strRef>
          </c:tx>
          <c:spPr>
            <a:ln w="28575" cap="rnd">
              <a:solidFill>
                <a:schemeClr val="accent6"/>
              </a:solidFill>
              <a:round/>
            </a:ln>
            <a:effectLst/>
          </c:spPr>
          <c:marker>
            <c:symbol val="square"/>
            <c:size val="7"/>
            <c:spPr>
              <a:solidFill>
                <a:schemeClr val="bg1"/>
              </a:solidFill>
              <a:ln w="25400">
                <a:solidFill>
                  <a:schemeClr val="accent6"/>
                </a:solidFill>
              </a:ln>
              <a:effectLst/>
            </c:spPr>
          </c:marker>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Prep'!$O$3:$O$6</c:f>
              <c:numCache>
                <c:formatCode>General</c:formatCode>
                <c:ptCount val="4"/>
                <c:pt idx="0">
                  <c:v>2017</c:v>
                </c:pt>
                <c:pt idx="1">
                  <c:v>2018</c:v>
                </c:pt>
                <c:pt idx="2">
                  <c:v>2019</c:v>
                </c:pt>
                <c:pt idx="3">
                  <c:v>2020</c:v>
                </c:pt>
              </c:numCache>
            </c:numRef>
          </c:cat>
          <c:val>
            <c:numRef>
              <c:f>'Data Prep'!$P$3:$P$6</c:f>
              <c:numCache>
                <c:formatCode>"$"#,##0</c:formatCode>
                <c:ptCount val="4"/>
                <c:pt idx="0">
                  <c:v>62625.291666666664</c:v>
                </c:pt>
                <c:pt idx="1">
                  <c:v>64166.541666666664</c:v>
                </c:pt>
                <c:pt idx="2">
                  <c:v>65480.25</c:v>
                </c:pt>
                <c:pt idx="3">
                  <c:v>68427.875</c:v>
                </c:pt>
              </c:numCache>
            </c:numRef>
          </c:val>
          <c:smooth val="0"/>
          <c:extLst>
            <c:ext xmlns:c16="http://schemas.microsoft.com/office/drawing/2014/chart" uri="{C3380CC4-5D6E-409C-BE32-E72D297353CC}">
              <c16:uniqueId val="{00000000-40F8-4552-A1B8-9498F4EA2EF6}"/>
            </c:ext>
          </c:extLst>
        </c:ser>
        <c:dLbls>
          <c:showLegendKey val="0"/>
          <c:showVal val="0"/>
          <c:showCatName val="0"/>
          <c:showSerName val="0"/>
          <c:showPercent val="0"/>
          <c:showBubbleSize val="0"/>
        </c:dLbls>
        <c:marker val="1"/>
        <c:smooth val="0"/>
        <c:axId val="799684128"/>
        <c:axId val="799690360"/>
      </c:lineChart>
      <c:catAx>
        <c:axId val="799684128"/>
        <c:scaling>
          <c:orientation val="minMax"/>
        </c:scaling>
        <c:delete val="1"/>
        <c:axPos val="b"/>
        <c:numFmt formatCode="General" sourceLinked="1"/>
        <c:majorTickMark val="none"/>
        <c:minorTickMark val="none"/>
        <c:tickLblPos val="nextTo"/>
        <c:crossAx val="799690360"/>
        <c:crosses val="autoZero"/>
        <c:auto val="1"/>
        <c:lblAlgn val="ctr"/>
        <c:lblOffset val="100"/>
        <c:noMultiLvlLbl val="0"/>
      </c:catAx>
      <c:valAx>
        <c:axId val="799690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Annual </a:t>
                </a:r>
                <a:r>
                  <a:rPr lang="en-US" b="1">
                    <a:solidFill>
                      <a:schemeClr val="accent6">
                        <a:lumMod val="75000"/>
                      </a:schemeClr>
                    </a:solidFill>
                  </a:rPr>
                  <a:t>Wages</a:t>
                </a:r>
              </a:p>
            </c:rich>
          </c:tx>
          <c:layout>
            <c:manualLayout>
              <c:xMode val="edge"/>
              <c:yMode val="edge"/>
              <c:x val="0"/>
              <c:y val="0.222577961495183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684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_xlchart.v5.16</cx:f>
        <cx:nf>_xlchart.v5.15</cx:nf>
      </cx:numDim>
    </cx:data>
  </cx:chartData>
  <cx:chart>
    <cx:title pos="t" align="ctr" overlay="0"/>
    <cx:plotArea>
      <cx:plotAreaRegion>
        <cx:series layoutId="regionMap" uniqueId="{A895B27B-4044-4B80-911D-E608E1FAF54E}">
          <cx:tx>
            <cx:txData>
              <cx:f>_xlchart.v5.15</cx:f>
              <cx:v>Employees per 1000 Capita</cx:v>
            </cx:txData>
          </cx:tx>
          <cx:dataId val="0"/>
          <cx:layoutPr>
            <cx:geography cultureLanguage="en-US" cultureRegion="US" attribution="Powered by Bing">
              <cx:geoCache provider="{E9337A44-BEBE-4D9F-B70C-5C5E7DAFC167}">
                <cx:binary>1H1pc9s4uu5fSeXzoRsgQAKYmp6qIamN3u1snS8stePmTnDffv19CdmWzFE6vjU+p0pKgmClQDx4
Vyz650P/j4fkcVt+6NMkq/7x0P/+Majr/B+//VY9BI/ptjpLw4dSVvKv+uxBpr/Jv/4KHx5/+1Fu
uzDzf9MRpr89BNuyfuw//uuf8DT/UV7Ih20dyuy2eSyHu8eqSerqb8qOFn3Y/kjDzAmrugwfavz7
x38n2z+36fbjh8esDuvh05A//v7xVaWPH36bP+o/vvZDAj2rmx/QluhnzDSpbiKB1Id8/JDIzH8q
1rh5xikiREe62H2ev/tqm0L7N3RIdWf740f5WFXwQur/g4aveg/5Fx8/PMgmq6dB82H8fv/4OQvr
xx8f7utt/Vh9/BBW0t5VsOX0Cp/v1Tv/9nrY//XPWQaMwiznAJn5kP2q6D+BKcNRZu8JDD3TBdF1
julu3NlrYDDGZwCcIUzDVMDhGTC/7tBPgHluOAfm+0kCs0xkGf54R2B0fmYIw8A6Ea8R4foZ5YxQ
nZMXUtqR6Y5U3tCT44i8NJwhsjxNUrmOk20g35WJGWcGJ5Saxm7gEdDCIRMT7MxAEyqMHWVib+nR
cWj2LWfYXJ+fJLVchln2WMn6HemFmmeECkyJ4Dt05uDQMywAHOB1rznYm/pyHJaDpjNcLq9OEhdb
Ai4PdfjQ1M+D9N/LforPDGZgg5Anupkhw0A3IBwkkG48f+mOk72xN8exedV4ho796STR+fpY1R++
hKUfZuE7Ug7hZ6CZGQwAOKoCcHRmYsKIQPiowHlzt44DNWs+g+rrl5OE6t9lvM2qLaiR76ZB0zMu
gLcRbOxQ4jPhA2oBEdgwjCf+NyOmt/ToOED7ljNs/n13kticAyTNQzy8IzYg+HVGdE6frBsQMYeK
ATfOdM4YAtVhhx19/u4do3tLj45js285w+b8j5PExt4m4V+yfF/+xs50g5qmwE/ozOQPxgIYHNOZ
QE820Gt03tan4/gctp0hZP/7NBGSYOlsf8jnMfrv9QOQP8DYDANR/ajmhhHo3ZRxYoLT4NDSsd/Q
lZ/A8tJyDsr1SYLydVsF4CGqZfY8Qv89LJSdUTzJfUx3sMyYGtbRmWGYBNSGGS5v681xZA7bzrD5
epoE4zwm225bPr4fMkScIcSZqZMnVWDmIWDGGTW5SQkGjWH6zFSBt/ToODr7ljNsnMVJ0s3qUYI2
/Z66tA66NNgynP1ElyZnlFLCKHrS0mak84YOHUfmpeEMmNVpEs3mB/hu3o9iKD0jXCCmU7yjiJny
jDE9Mw1BQEWbeQd+2ZHjcDw1m4GxcU6SSm4es6waknb7rmoZRWDQgFb2RAho7k1j7IwTzgXozS+Y
HUr/t/bqOECvW89wujlNorkOwvekGQTy3zDAqcZezP5XRg24bZAgBtefaAqk0CE+v+rNcVx2rWZ4
XK9Pkm42SRJmMnxHJwDQDAYeRkFZfqGJV5iIM0y5CaDsNYNDTN7So+O47FvOsNmc5urA1WP34fKx
Dx/ekWIIPaM6aMyY7pbKEAj3Q3QwMs8wLBAIxPFrWnlbb44jc9h2hs3V5UnSzWX4EIT+9j1tGXCe
McoE+DiP040BLmgkYNnmqdx8jc9benQcnX3LGTaXm5PEZpP9CLfvugAtzqZBB+fLDhkxM2ZgZwAs
DXBkiqfVg5nv7A0dOo7MS8MZMJvTXLrZyO4d7RiqnyEGC52MPhn/M1YmCCx1ImRi9FQ+I5hf9eYn
kKh3mONxmsrYZVhV0988D595yX/vk5m20ehg+r+I9zmxgCfTMHWwYp5caTNY3tip4+i8ajwD6fL+
JLnZ+Xsv0nDYm0HB9gejRX1Azh9qAIKDHYqAmz17bmC3zaF+9uv+HIfmud0MlfPTROVzvQ2ex+Ud
aEacEZ0wMDOfdOJjO5wY13XdnFHLr/pxHItdqxkSn09zxflCNmH1zvIenQkOC8ncmIsUDP4ADDjw
J01gJujf1JfjkBw0neFycZrCZdL519s0B6//ezqWKTkzuWFisOqPmvxs2skBfmfQ1XblM2fZm7t1
HKZZ8xlUV6fpBLjchtk7+v6pAducpg2ZBxLkUMKY4kzHJizZsKe1zBkV/bI7x6F5ajaD5PI0vf6X
23JIttmPd5QxsIQ57QAwZvoYM8FHBttqiHhCA3jeobx/S09+BsjzO8wxcU5SE/v02L/rbhkMS2CE
U46f9izNFTFQCmC3OehpT+s0sCBwCMwvu3McladmM0g+fTtJSC63VbV9CJrqsa6r5+H57/UxMC1h
swWBpWNYljxkXSBdTASCB/YJvjhpDjF5c3+OYzNrPsPo8jQVgckmk035niYmmCgmg01k9IlyZsv+
AvaZMQZ7MYynxeWZ0vyWHv0EoJd3mWNzmpsyLmVWv6urDHZkTMSBBSwfq89Mg8YIzH8KRwZMMpf6
v+7KTzB5bjiH5NNJsrSrxz/LbRVv35GbgUqsM3D6syef/5xcxBlYO5OUOb4t8y09Og7NvuUMm6vT
1MquHtvtex6ggV0yxDApnAl4OiczUwEwNsFZZpDpkI2iJig/FDe/7s/PcNm9xxyVLydJMZ9g7R8O
1D2+owlDDDjrBwQBe5Re5PyhHgAef0IJbNn8iZX5pi4dx+ag6QyeT6fp9Z9MZvexrB6H58n7Dgoa
LDLDGqUwyHENgMFeGfBAw2nUpxWbmbB5W5+OA3TYdobQlXuSBDS90R+yjN8RH/0MDEoddvfNPJmw
7w98/4hyUBHUZ+ZdfktXfg7L7iXmoPxxmqDIsg4+2NtSwg6Nd9QGgLWBQCHMgMXkZwQOWRuD/Rnc
oJjBEoD6zB1ob+7XT3CatZ+jZZ8wWs42ft8Dg7C/GXwEsBeD7LCa+W6A+YEPYTob/cznnkl4d2jj
So31r3v1d0g9t57jdJo+nOvy0X/XHegEGB2Hnczk6djMHCG1Ax1cPGSmuv26I8dBeW43g+P67iTJ
5i6Aews+bKr3dXXCaU5T57p4Nv8FeM5esTgwiDCH/RpwZ4D6zFyeb+3VcYRet57hdLc5SZzuZfO/
I4yAfBB4nvVnH+jMXQDnOrmAjehwxcMOqZkn5+39Oo7VvP0MrfvTFEa7t3pm3DuD8R10btg6SGDZ
BpbXdljMVLtJGOkEzqdhc6Ztv7U/f4fR89vMETpNMfTlsUzBbfUsrd8FHMQMHf7MKAhOrpumbgoT
9nSqD3i0D10Ib+jJcVheGs4Q+fLpJDnc/8KZdThxC+tqaGJg6jNHBs60C1ipBua3K59pCG/p0U+g
eTl/P8fm3yeJzdewepBZFb7vblsTCMIgcNvT7vNaReACdtuCBgEHbl7AOySbN3XpODoHTWfwfD1N
5eDrIOFqLv+Zr7wDMwPvgRDAtX5yjwA4q+FYJ6YUVuKewXsFzq879BNonhvOgfnjJOjm4W8vCzvU
A17V/P+9J03AvlpwW5tw3Yb6zPQAAUc/Mdxio/9ko/rsDrOfd+s4RrPmr97k/+iCtJ9fnvZyv5yz
rbcLdTHdwf1pf1+qXhduy5s1fZLWR6lqN3abH79/ZGCAHuA4PeOVmJ+fQ9+3edxW9e8fNYxgOzWF
E4gTT8RwTwRIow4uc1FFgCgsHcENOJN+IRB8UzZ5Fn7/CJYWwsQ0oSV4wrk+HSepJlsBrtMzgYhB
/nFYqTXgwAkSL/cB3shkACv8ZTie0h+yJr2RYVZXv39UB4LzXb2pr3BpFYMTqzDfYBskMaigYNPl
D9s7YDxQHf8PSoMcedqonSdlkNrMbwq3q5LCNV5iu7y8l4kVDWGeWJ2Kq1r/UdZ79eiUw1BYB+XT
81RSBRLrhatzv1v6nbip44aOi6pLboOW1css4ZkbV4EXW1VV9Xbq89BWmeEwZq4K8mGA4l2lMovi
0VbZqlYytd9XPXjcvs6+WMV6LZVW2XR/tE0QWfvC2bd2NNLig+Jjz9v1rNIYslLRh86+Toarryhq
xUJL6k3OynZVeVnpZmNXuoiaMbK72KsTS+WqgJnVq3QsjdJVJWOALKwZ/ka1VllJi1MXf1LxfUWV
VMG+5q769LUHX3CseJbnZ5Ivq9i8DJBvNSbKN/snqRgR7JKhwlwGYS7dnsTFaKuoCqIpc5/Uew+K
aeM/ZTYEmdYoKraDco/iDFSVzBT+3NdHZzBZbtVmbo52SXnuDtNUiygPLNmzcBEFPsxaNUllmgd2
iXO0q6jyVJNdOzWldUMjS1zjKzVPB5WnilOMzwsSxCuVSjqT201Ym9ZBWxXVO3pjNqxbqtSOOKYe
qeTuoVOSBFaPtauOlo1LQ90EkpqiKgg73G4acOyEUeMOfqknVlqZNdAEBJne165KwqUZtT1oRNoh
JpXLZBKUaxWth9qSfuFvcJBmTs2z3oo5AaKagqbqGwsB+g72mnDN+LBQ+eFLDRR7Kz0r0arUe+l6
uSndSMRRYu3TpJRkkZjZH3pf5q4KTAMGX8VIgnIXT4FKJuPwdRxyvuBTDe5Hdi4yuu6NiZg8DUHI
w6BdiZKtkWGkbgv6quuzmsfWQZSEt70xAHkMfeHEMoHSIPJSN1VRjtPM7Yq+3RjpjekLY1kY6FK9
WDYK+AoV5UbjJ1aSpp0thRfZmc709Fpjvs2iyFxHdBBose8+wxFz9AIlljnN3XwajrqFCauSKqBT
gYrFaXHJq4AvDRHmbs3yJLH0kcaJhaYxSlNaL8ehulWjEDUwB1RMfRtqtGHdU2ZHuOzdQYS9G42Z
bwXZUCz6joWpRZu+c/2wgKhh1LGTx5lhJbHOXD4WzM7DXLOGqKpHe9cvPIYJDBDMUAkb4WzVKYUJ
1Uq78Sp9rbIUQnusvOWYt5mbeCMw+ThJv+RV5i93yWTq8xBJzS49Sa0K6VYaev7Gn2afx4wvoi/8
ZUfHTVTIdjVqTeWqMhWjWF/oNEnWgHjpakiUroqJPm8TSyuq0i0CrVpg0vzgdVcmVh0woJNYK2Di
TVGVzsboHvM4XxotzV2tJVliqagXBSCxpkxepSFMJv8i8XXp4izL3bj2exiY0ZMwWhD4ZS0ts4Mp
bQj/G9KCyh2mQMX2ST6KfEHH4C+V1TT+H7ztzUUgG5gSTGOVy5PUWxJ/vGxwXLsqK/BrfRWact3H
/GtOE+D3Ly/LM9rAy76kexT2lt5rubN/w91rkqCCWVcNhZvXWN+g9MKP4QX3b6mS6n1zmhcubdtl
z0tvFSZ4sBFtQ1u9uXpdprUwDQ0VqgxZ5LbJOn0dTUPU9Az4uR7Fi4P5qmaHjCvhEHOILVJNwn9H
wRMZi0ZbpQHBq30WpelVEQDl6aUGHJiAiN8H/piENjPC0VaoSF50ywK1N5ERS1AMaunSSWyrZIRk
kFgqDaaKb8mxjRZCKQSNVgAHmwLE0xymTdEuEzjEYJstEU6u17nDpjlv9l7npiyWdpS2nV3mWe+q
PC8bvjNZR0u9MaJzFZhJPFq1RNjpgpQ6ZDRqq8EgHXtflq6KMe7DJM3ist+U7B53A7dYxk1bFmPl
5mnaw3RAReWKKWj73rcE6tOFjzDI71iPYMJPE3yXpkXt2ZkIgLx97Jh5CaSm4C8nIFUwDhwyi6Hj
ll4Iw/ZHhkdbZ23ukmk+1xpKE0tGlqhlCBIPhk9NbhXbJ+vSxAuJumbBcWixYcSuCnwffzXasLVH
CcSOJtapAhYCP93nqaQcMxFbKqrqqOJ9UuWRyA9W+mCeqxQFCR1bqt4uqnIPnrOLctzZZg18zxxa
bVlWxYWepZXbD8AZ9Ko3Nqi6lbrZOk3DqENxTJxW831bGgJZXZbGjp7DPEsmVbKeFKkKZ8A16JS5
i6pyYCrXXjpGFkpK05pcIW43CZnS16CXKqoyVZBPxSqmgdYMQmOaafs2KtneksYIdw9RRSpXPWgw
J5kV62Nr5ZWZg2oypcPpIfsnBV5UWHpoZN2koPi7Yqn0GVUzUEru1CaaYioZpx2AsE+rivvkrjhV
erOqqRolimL2z1T198ld8ezbon0bQ0RyVTf5rgeq3UEvdxV3z2BF6Vm+x3W7jEHoy34SelUHQk+l
PZ22ju/V1S5PFTRTqYqpYOQgMlVlFdu3VclmLAI3MSyVoD4DwaqiyDDH0VaVNTqJWxXd5e6fs/8q
kIjI9pMksFWp+r7916vYvvLBE/fPmnVx1mRfrw+BU/BwrU/EiieyVcH4EpslyZAKGwS8YakCfRJj
xaRt7ANqpOXCM4YfKgs1IYh3Malm+yqzpCr4aZ6UQeyETYwsVY8ofWH2rN23HC1vWsOzC7OgTz1+
eVHVd/UWlWJSKrp7q6mOKi5JBOxr/6r7Ogb2jU1brEXekXUXFrYaQRWoweu0GiBnuEuXWmze53lW
WW3StI5USl7atpeBn7JlNWlpxqSbMaXyqfQ+2GWWGfYsURQ6CKZJL9yXk6nl7pHqISqtineZKo2G
pF/gbLQ6zjQr4Fpn5x3SwJAthVsng7SQZtSLogylxcvIX1CjJOOiyBmzKdEMUG4nsdfTsbvHfeWw
oajWLUWR0+ASAb8CWqKTLtkoXXJUmnYQwPvzsgytASO58BpBXTEi6qpYUKTGLkbDlq3A1F8Hk/Sp
Jv1JKK0qyszchn0PpT0kfohs7RzrwP9TpfH1Idj+QZaAyhVO8tufApVpapVmt3pFLcnwnR6Icpkg
v0d2GHAX9fWwahtuuP0UNFTmm7D2rNLPazearBYVS9tqE0WgM5QoQ249BR3zRrcqCV740viTNqhx
28kO2gcqzwQNwSGYDDDWVWhpY9EtZEU0EBRjYCeaadi4iL6NJeeLVIljPkliFVSj0W6k/IqABQPG
00gYk16lBkbFVKAKktxv7br1MjtMzc7dBXoSrKuRLz3FG2vFmcfJ/dBN/DlSUZWLsvBqoJFYDl3Q
ugJO2oGtEcL7+uWwnlfGE7dWzVSJihmBlRMAAzxE9UGQvk6qUpUXFlhamugNJ8uK1vXE0LpmRDPA
N+hslbcvULF+GirRC2HFkzav8FWxfdBOc0BhrvJUssaT02ef3sXG5jYYh2YZ76yF6YGqQDVW7UKf
XdUmxctxErnNJF1BN8zcfVJTIjJQxh6cp8/cAja+xda+Ktx8SC0PDcI+qJSQcBWG9SJowVQVo/Sq
dT80rctZAgOvMw7KEc7B6jXDygEDI7A7xqTTkry5UEFTdDarG75mqK9AKGBQOlTQpOCHsijlToua
fMfAi3YA4bLnYSlG/SJvm9BqMj64CSmcjsjOJZOJhqdgn2xGGqTWPq1iqo6qrZK5h5L14c9PvPLy
Pch8KEM/ePrhj5fkvz7JFP6q36PYZ06/G7JPwf0kux8c+dtacLvctOmpmleanLUvz9r/8sXkIX35
GYyZy3X3EyU/8cf+beHbnLU6eFjBvfry6yT/4a3d7dua7/2b/KBPTZ+cttMtioZuMrhPyWBwONwA
z+yT05bDdXJwyhKWHuGqHzjwT8Bf+uS0Bc+swWFLGRg901Xz6kz5s9OWwL7n6U5G+EkHAzbPwmry
8zC8ghPc1EectgRPF9cfem2n2+51Ah41uPEBzhjATZ2vvbYs7ou0TKpoHSKDrsw+/2zwwVuBh3GR
5XpzGxEW3PpR52YpTlaoBluD5Ijcgas4t+J0bFwjze24y8w7UJnFYqz0bBmOWnbRDXlgdSM1blrP
4n7egkPLX/p+Ft1LreTA07r0omry/CspLwWO7ThE43evyTInE11xpddZfh6PWWz5UTVYdYjZbSFG
YQ+Gl96zuHFi3/TtAXvkjuvasKx1rJ8bMhTnZls3S1yYnqMHhbHM+zSy5FD1D7XQLgOONei5mZzT
zEzWY++lqxYP3TdUlo5Xhf0fIZ9swtpY5GVSr6LUlF+HQe+tImDthiTgk0z95nM/mGB7aUN+2dRj
/blKeWPJvDacnOdgOiIcfM78xEmNZJWkY3oOpu/VMN4OXkA3LS+2cJ1N5kRxvMJFnyzT0OAXkTkG
q7LRll23yCW4DwkJv4o86BfMDJxiTNsLkV60PB7OK093PBisL6gunSQ3ySYS4ydppmShGW3pwPHf
R63jC1DQKNhAY+XE4OABZ0zfWUXrZEEerMExe9fE4Epm+n3HdDv0abrMEK6WGq3kSpMXUdWIL+g8
uoWd3tmN3/TfvC7tlmCptoshjTp7KBu5Fqu489tl1VWZJXC27vsW39C+vcvKFl+lTdRbZpoEKwGv
oJsXGgctPI+LRS21zK5LlK6HmutuxUJhNbSMvngNd2g4ZjcaLwOLgnxa5/QH0FGxjqOUrtlgoutQ
eInjSfKpijWvXLBq0fOguuZ6OmliXr4ReSus0tD7FVj0/dIAcJa1CFYUDe3SFKjcJH2h2X4Ua1aW
DomjRUWzrmMZWFpuBOe40/6SFfoz19CwHvyC3CLN9VuPbLCeiQujEfmmh4faiReSRY1M3yU6sHMe
FgkIiVBbal4kVrXJMxsc9uSG5Bm3RJtWtkeS7yVB8UU+BWysz724DddB1uTnKE5g3gc2EhUBhQoc
G0zcjQnTL3nY65dwuCt1qoSC2k2j+zjMlyHMLJd7A3e6aHA59aKbkGi2WXDztifDYOEgg2RVhHaZ
lo0F3UgWAoXewi+qzsrp0N9Efpo6qcYYOMMQwJ82tiZD5gTgdXNqOXzJBl1zWhhym4VjsYq8CdOu
sSIvGld6SqRFBrNdsiZf4DxqrE9dnzXnfRn8SWA1YlMWo7QMs7YzHiWORCW3eaGtRlaW62G868L6
vACV9oahNLNTPL3+oAdWRmS57rVidGrK61U9Tdbcq0NHZiZ1KpzHi6GN+XnYxV9RQMsbIfV704/d
0CPkUvf5l0Dz5HnSBU5VjeAINn35LZV4xcoqszPgwJdAO1+N2g+Bc2G2xMl4O/b6sIHNPDC5w+g8
8/JgSTQSLIJMJo7ReOaqqePciaKAWQ1qRwtUeO54SQyERoFNlDI3nS7p9SsShsVlRIJVVGbfKS0K
R3IZuaiwq/6zJpJFTcPmUuoRtoay5BvRRODmI7Ub8HBwDDF+yfosv2ZUgrEiERipfeuiUXzjog5X
Y8ZSKzLSP7DnOdKk3rLgmvwjjIg1ILZsCpJf+mmdXZmi7+/yEKd2wvLggg2jaRU8qG04+sxsMzNM
m2ppc12zUr+lMbrWizq75h27HccY/LRy9IGBm+1VITwr5QX7s2uDRSGNjZ9HX/zOHxfgRuOLzJFt
FG2GyjPA9RWHm5axyqlSJhZJGYKuFQShFepatI5y7U8jkt195OnXMjGWNCDNpQkXeNlRUsoFyCF5
YZbkNhuar2gAzo8fEQv06xxm/yJAIbqqhBFZ2WQz+X3brHwx6rbflPALZS313LLSbVqwrR964gvx
Bu+Klhh8A6QDRc7r1k2k1VYXpf2FmWr6coB7X5bmGC1T0ORuxoDL75HR0WtGtM8DIudpaTafJVtU
ukcJ6HDc0XHULlHd/BWFollqSG9gHVEGF0ZWgPBAY7hOYzqcFzz+loT43g977Zx7gQMu1PhTOTzk
rXfdBDr/HGnat5Q153nOImeMzcCN9a6y9KDRbd2AoU1TWJkC5l1e6UHq+kMLiW74PqLs+wAWjdWm
abBsykJsfCMTtu8PlS3DOlwLmPFO7YnyVmgbOC31w5eB+FL4hbEekX8T8iS3m5gH99EQ63Y3hHc9
iotVVsK/LNIuwTHrpD3xHJyL9pxWerAOi+ybFxgFrDGmsJIRB63d8jFd9aMWrVovb5ZmGekrM9DB
1jHkpyZpiJ1Vab8ysRTXnLRrhBlbspLVttEa6EIUOawyaTVf8dHsFqxPx42foc7hAcVWOWT+VacJ
ehlL8zvs03Jwa+qfOyx7N4zwzRimPizDmcYdhTnkd93SlLgFRx727AbWylcgqXNHTzThdIX+lz4M
27SJ8ZcBn6M2E1+GpLsDxWg7ZkFmF0MlFjSuPvutCGAxEDXVxVhoizzm24AOnSu17lteuRocBnDM
Ipd2JfL4Eu7aPN8JEjZEm4BzkIoRwwtalGhdViATmwZ8+UlaYycui3wR0Cq9EUlSWqO+hXUh4zbu
EN4kqCAXekzCZVSApA5o4Vu0yvi6rBtklTiQn2QYjQvBQaw3ekmsVA7lOiGVPC91Em1k6mOriQcX
eQmHJbzUyrzuwUzuYOHFOy96L1rVmEdWWcT4Lk58h9WtOCeFXLWTr6EypqVccu03FN3V9VVf5f45
xaFbDlJu8rgmViO187b3xiUOzMoyqry6rYR3LoABXUiPNHYQp/GqKivzos0C1yxQbUd5yixwtj0W
YwFagZYFdtPdFinM7Nyv+jsfNfd1pRmfSlxbSW0iO8MFWvLaX2ngYr9Io+8JQdmG18OPEhlykQkP
TLYaw5owjy77MWysuipz6E/sZ6sBycZqeeKtAGerjf30eweHCJc6GsGv4nPbjHV0FSYw92VeZutg
6NESkCYLDusywq+ANcqmWpBa8zfdGGHw8gmnlby5bs0GlMeou/CGAq+9zvOtqjTAqcwLbpWtHlyY
hnxsyt5byh4vzWBadac021QdL2+Ipn3tZFCe0+K+Zpq8j1ZKjYiRNO0R30VphpeoKGKni5vsW1ss
mh5YmzbeYCN+YBGoHVSvnILm7JKDXujkfl6uAnBqWkz8kRl3WkC7a+rRrUGDZpWOa8SLykY4qm7h
tLfV1zU750myLMD4uYCl95om2XnSDn8RgwQXteczK/NHEAosJLYIa9+KwD1+XuPcaUJvWGQY1r3r
MqpvUlC1etr5Cz9qbkBnTS9SGEVYCupHsHn9ZB2QOLZhtWuwWuLjZcLML6leVZYWj2idSmNahIgN
q29RfR4bid0SGdo0kf564MNnWjXhiujeJ6aV4bouULgyou46AN3Nyspxk+WNZ4810HwNPTJ17RMs
cOseL7+xIocnOHkbFdc5zRbE726FHhabGFynTSTXKKaeI/CAXEN35aRhF5GJHVBkYK8JLO9Yntn2
dynNvwR0cm4Y+Ya3KcjOfLyLcWahMBguZVhavd/3N9LP7IaEeFP1lGy0Xixgl2/rEA2U8LKT1aKt
YrQMkuxHloHI9TQSXsQZLD6HQy6toGb0quZtA9LOHFdgdaUW10gBZoYGrkc+wqrTJFGquP2alhHd
KGUI+mvlsueLts7vq7DJJytAvx793Pa6UVywuOusJslDWHbP71nv+bCuH0bLIkhu45RGl1DuJiaH
JSNY/ba1WE/t0BjLBe5aYmV0KGyllHWs6y+mXQ8wJHph5XUkzlGXfo9knVqlliUXRRMVmzZDmcO0
ML4wumyRgU20EGzIF9wshoWAS23WTR9FltnGi6jw4av6xLgvCS8cUw5igUBaLozBW+g2lt0dEQO+
KhlYT1Nh2PIAupVbY5oPq8zTFr0w0jtfaEC7wI4DE9Ub6QtpD23eWAUo28vGAE9qqBcJaJVioxFQ
fJsQdGqtJDYPU1hOTWFWFhoNVwHR1+AwusxE2dnw5MrBqF3wgWcL2XxvddCwDLADLNNAi4j2fzGe
c6cSIFOTOn6A3yEBgiR5a7E8B1KJA83OqFnZfkVGpxtLWDwWvHRA3Ld2oaVuItqN7g+RDb+gql/J
HEejJYvAWxNNhykQ6IWT+NG3KOb+wqt4AiIW2ABAt6iSL5FZjNfVqBtOPfL/x9iZNTkKY1n4FxHB
IgS8AjZe0rlXbi+KqsoqCYldCCR+/Ry7J6I7ejpm5sWRWeXMtDHo3nvOd8R0nEdVbIJLTFDreqBT
QMow5PfZ2nWvwdB9ZBM64H7JDhwNYxlarPXMWXEm1r60Pl2qfvbTqmHRguEKlc5iYPGbITm0pn7d
tHJFraZ+Hyd0zE1m0zJ5Gag2RThANh6UaVHA6YRumk1V4nlL1Uj3nskxuGdz0hSNZmuZXU/LKezz
YI2WU6vUZXDDey0yitOvM3naRfV56NynbpetWIjrz7JndJ9qKyEbMHygtfowWUryJaN1qcym90tK
L3Hodad47XGhsD7ZN1RyyN/q3IVkPAZj/B2k07KzrGNFz2mXd3XjHSxnK+qqjkq39AofUnkbuOvU
qYLN7YtzCkd8CXBfIRnuFinkTvDlt4sHfNxNlscjSe9mDJ+F0ARvrh3Tg6F1duevuNTq1jfQcT2+
n8bEv0IVMldqSctetNHehakuxJQetB66A+4uIMo68ZODGkI0dgG9qKDuLx6JTjRBt0Jq5u8DEE0i
1/HvOrIF88d+F648rBybpwOtskDzSiiU+xnr9p6R8SeN3W+9HWfMnYdN2+wyLKq+3t8uu4zMOw5W
6cNkZVSaJLLPQWgpPkO3nt0Abx5aR1MMQAW6cGMXy5YvTK54QrOw05bO72my0OMQxvPj1D929Vqh
is8PDPWoAgeSluOA4wLRqjIRjO8mu9vWJSlmimsRlEmz9ycVlND5M9w+ePuTyi0o7WglWnEMYdKl
d03oBa+U0+iuTremqpNhLBRmU1SP7lmw6RjF4fwAmKvPlxkuMU1VmaWtPk7dve1DcheuSXOsO6bH
Ium8q8yqUzA+G0iQDMWvv8IcLZN15ZEGgq5u19zFXXDvz8Me0nc5t4K9iUBXxh/UnsvMlEGEbgeQ
JJTu7W7L2qpWg7rHRDBXJmvCfGi4v0vrbShml04FxX2Ji+BaAu0U+ncskz/oNNu7IUCdc+qwuenR
tbM7t81abJLpV+oAZEVzkYB2APBmKzl36eNs/eeh8a56zpuyaLp8hBuPhrMePVGLRVUETZlJNb73
LB8CthQol1s1stjAzFixvkzhckgwZradWI/elj4FrQ4e+/Rr0QYD69o/DkG7D/Sc7fqtjUsP5eAY
RFExGXImW+cdXOfWog2p3StAVmVCvAyXcX10wcVgHL7Uav1oZk+/jekGwaD7NXte/UKa+oPJpT1z
Jr5uFUs2bc50l+yCYOz2/eb9WCDEbAGdXoTC+hJN0QU+t58LMy8VFrnwiGUFLftTxOfmTUSRKF0C
WTzDe5vcPOS8rdp6CR9WnwC+0oxXuAFzN+9XH1gL7fUB20MGrxtQEwwi/iHzcFKjVt+H13drvcjH
1EzqYybXuYpg4hxrVyUW/R5fA7grbI5zwtHOjTKE1hTwv3RL3GPT0IMfefrZogUM3XMbm+FTen2Z
zhLaUaT4PrUNtCnSn+NO/pVk8i+xiHdxK8YcG+2GRxnAgMhsCBFD++Ke7khm0uNoXa6pLDQbwcGs
3lHXmzrXNuoKrrJ5z+2YXLq+9w5jal76bMXrh3t8XNrpEIdRVy0iYxARZV8SJ+pLs8ZhNTQwzrmz
DhYNIb/MwvORHId41R+BznISQNXMsZI/kNaKQyMZWnydlGnvZRe//07tXFk7umLSc1oKP/sUHo5W
Cn2mQLPHc47q9qjb4NnfVJ1HBtMMOpv1cfxKydbv12gaywmIIGGsv2tbL34WQpRS++9imaMv7n0w
5plzHcUnRNXYkYYJP8u0OeHNrA9UkyOE3KkiMvUPTY11HlXcKz3PgxjT+k+evBpcdbLcXwFH2axQ
c6NUvXRmhInT9Vg1B7tbGM7Z/irWRqt+jusJYmYK+kZ2ItltMuyKnnRYLPzuTasnS90GKYX+DmF5
nRYv6R4I6aFGrq81V8kDWY8cGvpdhrocBis7xNq2haYOo01GunyjXotB3Mpdm6YMeqOBitUl+COy
MSfLYOryVdkC5Il3qD301p1xfN8plhbDsrI8nDXfx8MS5DfFYtlMl7dr0lZeDUgOGPa8W7jX7sdp
Uvuh7rMqwaWO23yXEIHEY++55z7CNN5Qcm+sWd7Av2xH1GewoenvJe6zFyWD7GUgUAgstImUPK7U
c0UQeNlVcpZ73dKjZ3xeeCkbXwTwJQ/N3WXl6l03GHuxXNZFC53hCfpI0dte7dbNtkeLXg+yPgCr
3kWHTq2lB4Pg5ALHcy9qRV6PbZWu4WcI1TyXhu5w+/n6nSbDIVXT2xj/XpZtvSocV7fM/0tVJiFZ
Qv5IOTpnYbNjQtV46ofxntIVja3umidp+xe6zUmF7sseG0fu0eqAIvSVOGQC+LVYen3HGs8rmj6E
4jqG9Lh4IQAJE4BJ7ydowRM8wUVOB2/JpzTp0B+hVsgQXoTu9K9lqGmxDh5qjgsebRu1+9TrfqZe
mItN8aoG9IaK49AOY0kOb06sTdyhmcJCNahHlEJU4MlaSRiYN7JrmQpr/CjXErKxap69LcojldlT
cH3wvy1YBd0qd7hBWnMdv/iQUPYzY1/eaL0dAREpDexaNPcgEScorh6e5HXSP6VGHFybAkseVwkK
wX9ABxKBpIQRnmgyFqkBs6m11x9iM+7ojPKVaCPyDOpVXssMnT81D4ajq7ZXAFVmDrJRvbNXV9Jw
vp7sDHUbhw3a7QSaaxKPGCvKaYy9KmrJvX8FZn1J77Whqlq38YmwEANvA+bPa3m/u71OtdAN7zfG
jN3MTeFHOP5Z/yMx/UUSHhR2pGWzpPaAlhqLax/Cla/jvuR+JIrfN67xRjQCRFqr1qnjeMXnbg8c
7brqE//oRoiD66r0ruW7ZZgZQE/13k/N99D3NdYifneDn29sdBQ3f5PebDvDjcZYnCbQabq5FLMa
c+WSarXjbxujWMM46j11J6fsc2MfN2443BJy6AkDFwmQ84ZucgVogwsXljfKzvdSMEutNeWNRbw9
QPKd8wz+S+ld3XYS96piZrm7QX7OhuASxPprvvIRPFQvCfqgAu2ezp27+hKkPyKTXfCuXTE0LJgI
gwCfdKeeOweIitZdXOraz6mhIIZFvwfHMp22tr1zqY0qtLoRqMRTB2YbQ1ZuQ7XuahCte6/LfvGx
+e7JVs1D8rrJ5g/zvb3fLxzmDYwMVEmKc+V4A12DiIt9KPw35ifLKSRTn7vFfcUCIuWQlegCm0pb
71HbNDi6YQVwhaB5IVrv5Hzw44xbDdkNZMfY/fCjjZTG93VeU2JOqX3EmYsS2MeXG6pJiWz3RLNz
vxpRBHLYKugTOHk4f1vIEv7otznIhUoOMRaBYzImZs+H/soiux9ZE0XlzSPZdD+do+76t+7vgtr5
915q1Gfaz6X00H3EifZOQxC/Cs+Ge99LopPfubdwBbLr17OX2zQmsDF4pbwVa7bh5MPRUGB6hPfP
QH4qqNxQrJxfDLBPMMsA8icim3ESDHwXxEA6Tc+jfIROf6Uk1uuD08O0x6j5/I/z8ornO+iMuUfo
D1A4l8klr232Hc9vUy2ePSdYvpnxZ5IFK5SLzORdRx/S1o+Lzai/1nclyWZXUs/DKozEUB6S9AhZ
2EMaZkZOABkR+DokOgxdEp48/LAIgYoTjc+YdnNyLcZFVPdoinBSgmWAhrinBnP7b7QpGY2A0uqg
rD1ytzbkGYpjcSO7PZL9TMPhy68XXLzdeVFogOmL1Y8bt1+wo7EUJAMGnHX58LrhXf9OxX0bULPz
2J2vJc8Xcx2qwx+Tr19IQk/eClnGLc9Daso2tKVASSgYtCBqTOkHZsrHNvuhJrFjXvpD4KmnRAS7
NZLqH3C6ZcN6WDevaO09H8foCHfDnFoR4hDTjkCkM3CEDDreDQrZOFaig6INkxlgaa3z9G6dMQ6O
AaJIseufUmWDIoST1JZx2GYlBlaEdNRebJxDuxMK6jt/VuEINaILTNFqdU88QPwo4a5+4ZCf0L5w
UmQoOzxat1JEC6zjLfOvkoYP1qzLB0fbnTb2+4Yyd4dBzCV4LUgGXod3L3g5uKg9Ths5iCnOKo6B
KKDzeohcUxjByeHGbd8oaV+SkxkHCxUt9A6JFxU8bPZUZt1hWVG3h3G8AvPZd3sl50O+oWduQ7Bx
CaQv6AOFRyWGyiy71DT5QEPMS4RuHm4IuBlSEIQ2Dg584n51y400zH3CmcCIIRG5ih3HtcF8eYaH
wne690d0Sit4s2FsEWXw7xZGcot+Ehqe8Sse9QB7BDu1I9pqm4Dcpta+t0G27KPUvQ3XH2Nco+CN
+HS094QOwUBhZg8+1p9/5l+Ga+6F1LLbyTh9HH1xtqHA+2O9RtwGjLSOmpcxjrHEsggNcS+CciF8
h7VuxKwSYi4EBtTDob6+2pHhuAu+4dLu2gdQC2PRMjR9veH3vo9fkfHTQMzDMG+qogoXuurdz3Qd
dryGjzZ3E4bma5W+vvLbV2vzc6lZmCfahoXtvQ8YmH3hd+2bfUIeAQGMJh8GPe4dGt8B7Qzk2ZQB
ZdRVM07FQJZctskz6tW6m+bxOesl2WMo3U6xb2ACBIC1tza5ZDawxSKX9zBpfxpOLZJR61Z4Ddrf
NgwJJuTo1w05j3dZhOU56mCq4TbVpYf29KT6IEUuY+mO05oVBPeuqgCzv8UxagaW8z7fmIIen6kp
nxrS5u0wkl2TprKIG8nLJmMoXY1bCuEt2ZWz/juS+Ehi6Jh2i6pb3YaAZY6e/hn53iup7YO4nilp
xM6c08MYkGeNPbiqRCesGGa1QS2Di5As7sHoxlZM7q1PYU4OtCLR+OYWyXF6T/dqtucIitCZ+GLn
ook8R1M7wpFgWIqpvcMnOQMEWF/5sj6gs33CtJaWaTxNuzajXkHq7i+iA1ATwA3ixs9xkWzNe4or
aTSDQ+voLisZDvO78k143LRLim6N8MnxpdsR/49eR3RPuLlbgZUOmYoFYt7K2MuEERBJIj09QBGd
GMBOrdMDA7ieZ81gT6uxVdOMWAWvwlyU9HyvXkfpmaIT4gnrBIOsCBkjhrONEEUwBFgZA66PZlrZ
TiuSyzlJkQvoEedsfdCZ1KumaGRVrHRz4EGdFFDsSBF63t60sX/0U71HjhNyQZt+1gDvj36AJiZx
DwsskfNUp1ATQNyYen2YOSCAK7g5mZ9Mdr98fMQ5TZ0r4sDoEvxGlK/L+NXR8MuTRRPN8dkfIi/3
5a8uAMLSO8RmIoCuRxurKzES6KLDZI10pii85bkP1yMmngBVMpeZv+wJKNId6mNXZsp6KAbJUqJz
fstW4g6B+fYD76CDkB2jASzM2CAWEcSPUuLgzYmaqqBNZM5H+ZrAsD1oZw5qYQHY+z+sZ2BuCT/G
mCWLiTZzkfV/p541H1kHeUW3x1AL9ZVVY9bwQqKDPKykI/stiv9koPN3Uuskn10O9Z6dayHrnG42
LZZ6OEY66Hd4A3zvUwhkJFY5xOWwhAGqijlLupxY3+aM0DecBAXZIAgJPYSYjwAGcFnGV2eeZe1D
vTb8EM7P/gJ0x5u6wqkaDR7huKiKzuc/IzSsVzvlN81UVvr4ZpVJvtXcVc2cYsFlBlKjP9G9x1dc
4O0xi+kKhwjoMnMrh9L0MgEuPgLBcgVIBn1v5PLIE70fFAJaWfAN+T5+TE3SYpS6zFswlwsfvGqt
IdcZDdG9aR4CDNhxS2mpOa+wQMlD2g9xgVH6ozXHofG/2QQukkdWVnWWgUny+6FicVcxCENYrdCl
AFxutksaiJxlybJLNne29prISFzuTZMuLAG1FRFgYyHpy35iXRmniG3OcTIfwij5s1y2na2h/00t
W3JHSFD0VMIs30q782Gg7ZkkX+H0GiXRdDQrGIXaSnL1r0D+gP7Y+Zq2eQCRq4+AuajuCXBFuk9U
M8FQBsLQpgdFPJQjtYP4iAkq3kwBVwZjvIHpOLsVfuMKu6sjZ+tfpzUQOn1dyaThZ+r3H4mlZUtN
lmMVTMYFBkktBaaOMIJmgUXDIzCbtGp/Zevkcv/6wuIha5Hlcci3MHKo9TgCmg6/U+jBo3/2Ytvt
uFCvzTAGZ9fHRTR6mO8WpfPRQ5OMMpcAmQEONuWOikLKyZQdH58x5aFI+82I8N+2C4grm9q4I2nA
AU062MXemot2Bcu8tU8thIIyqpdfyRS/bPO0FJD5y2GQR/aADW5aiKawjaA7Fk1mjv4k9imx06nX
4Y46Xx1m02UgZcK9ZCvcw3jIGxLpvVU4djxYn72Jg9DF2TGo+ARjtClGNlSSeEHFgu4YW38owFmq
kiehy7kOfsP6jQo6JFGpZQshJrSPvpRtaZ9vuatrVAyMSb0n6fY11suS92ycIXrZD9pfeKYn+Dfk
V7OCvk3XxN+bGtd52y+fgH/aq0fHctlkZxjBXtVM7S7Fj+yb1D5PnTXo9CwwpOtvWRHB34/9AKkN
lNPcNwmkoKOMvOGJtt2jbObsBP+GloS5v70v7CHq6AVx/y7HCKHROOoyCgUKr+rJPuTiQa1jzthM
DgZ4Xtssd7xLgzwiy5h3OFuHcVhL3+thNMO3KPmG+gshJR9WJMY8/jmFT93cbT+GttpwRpEVrfWK
fQr3teyHQieoRXHrQ+tNVj+3fnYHbiwq4YnbXbuF+dLRj65xpki1AehiX3grMdzHoSisruHuttez
ATFrUTdhETOQduu87XxfvhoavKewjxBVhb4CTDQNeoFr7kcDDnEPRANjOs4PQGSRfopEKs6wqS4r
wMN8bGi9z8LgnFL2LrKelWZO9pLb+kzJdFJtLA5XFX/WFGCM4VEh0f9v3lRuiCHnrVt7rA9C7cBl
PY5D88ASq/fY22woUjIxwH2jtx/b+tROq7ifBvcp760hvxGfhSEwdD+GeYTLu2RfNcnCvcjGvBWN
AwYXXGXI9txsGC26ZcY1ARpsyWcMb+Df5W4YzzOs+DpEXc5ghaGfr99YTCUaj5Ajrgid04/n09pd
r0Qktq5rH/KJ9TU6Ofpmmc8D/ZEmyXz0rwmX5BowvT3849sEgxN1hJa3JInnRgWRA3HvtkXkJLpq
T7eHWx7gn9/+P/6tRfo5nzF4bllDSpFCuGXXPN8i/aTwLeZMR02wT6f0xcdIqHrmQBvNFZvUepJy
Xk+3r5AR/u+vbt/+p3+7PeWfP/GfnkKIxbBQx6bUiOphpRnDXOpJPIhMpjsebLbw+xlknmNb6WnI
M2KTu05MP8hKvrnh00Mt63XHqEpyMqbnLhVQR6jf7Qlw5ILiWQi1Zvkc1Tl6JTBEwykNFwiCDrar
maEWrou8w5lXYYkN99ahJzGZsA+rNyJLjGRnFzs/B1EKpxIyRwyrNiemPnP8vxPgjsGxFGY7QGxj
X1+BCrILaf5izbRF72OZM9rFOzrOVUyyNQ+Dn1xGpnRM8xJZvtgLJFbJKEELZXKI78GpZ+FniqXj
yGjZ2ehrCNmj4yypEozwVxPbM+uvcKDBmdVzGcwwQRHKLRu3OhyehymTETTDCPDjAqIopAiDXjtK
yrw30/71dda+rMHnHLg/EFdFufnsBx8RflWRqyI9I4mnlMyNBVezTSEpprRSgyF7tmKyX23/vTl5
Qe+CMujrN/DQ0KU3LAUube7RLuxSTES5CBK1qwPz3LIiXbxnUERRiTf1Y51ohZBwjWf4UxGG9W8N
gQIhxdrubba0h3BKXztPRLjUVlcG2C2hwLz8EG3tZ2rWF9uicfDjGh1PmzVgegjEFs7PqTBRVW9b
fIqiMT7dYkWkT18bLzDoeTHR2dbOV7nIlol16d5O031jjHcas8QUzNAVxvD3GOPCnUf8wltQqLcS
QtYThwI7JvN07u1DCK86x6Jppl2DQlPWrRK567NuJ2z7hGDLi8hSDXs9XMppSbbcC2xyou2IOJdr
x52OO4KouwP+Djl1zZpKYRXEq4OW3rYOEXQfC0oWHlORNWeX9bsZQc0Duc54Sz8o+AcIAvMJrETW
41gEvA3PJNneMSjm25whE5Wt4jCw6TQMCsy3DQ639x9MDxFNIKFY/x5u+SncHMXk3b4nSj3GNnqU
K7g38UYYKKDUH3xgCRCWIUo/G4l+J4T8dPtFWXwXUbwnb4XkLKi3n6EZLGKiB3AbLm82aLFZEnDQ
fClDWCmsWputh1Esy2FxcYUbiTmYViFc9f6s6hjL2b3s5KlvDf7uAk3fYeeNhBZezE7J6OHEQT8M
xhXTv8r2aPI+J4FZkCQadOq6FG5A+9Yom8v6ksbB+2zjrogy9lMPwV0kaTU3yefWNR92WsA02v6Q
rOwzYoLBxZbmZcG2Gv7mi5MRLaYaWGYkIkCemxFSEfsIRuPvk0hC3K/dpxoGB8cfetSCnSh2TDJ8
sL7wX/p4/OO3STUJJZ8NQIYce5oUcm2qVZH6uRNwtszWvCXYVefiNejXMT7sEjhSsKZT+dAqefA9
JvZeT8QFcfTsaLvarzJEoIaV3PU28w6mnuA4ThkkoTEG4y0eAhNgnPlJw0bdddvPDnyRG5NnCymH
w3EcAHXstRNPzXWKWpO+hzIFbiGF8wDfUZYw1F7TBjpHY2RS6Kvr0A/ZL4n0AWgu0+2CtHGn8Hr6
zTGkemy1onPebbqAvXwWIRJeXEHd8tGRFgx9RsU6fS84hW81yHc5DFGerbIrkaYYT1syo4q1jm9Y
/UKsfwFtC8nBARsK18HZXYPwSrE5ZM1WGXMs/6iyYsEeO9ftLaJrTOr2kA0IZ68hdIOhni5dsCxV
ACcijQAFNeOxazZ5YnPow0YYnpYgPs5XQ+P2YAYAKrHv+eAG2ZtVlubIHQw59hkwu2ix363fJ0Wa
AXUezXZGy9SrawVRc0lC/tq1aBSRnFjzBYL1iV7Th+T6gOw6JMIZzuIthxaE9ds24LmtXlDVaGjO
IbZU2drpO6xVB3EVPwMCAIPVdU2jfvg3S7E3y1qTNzLZvMapccjGCJ7nMl1S8E2fwwAHbwBo1jH7
Pl0d7D5VqvRX9Q1cShyXdPAfFg36PTHkhKCm9wZesd1Y/QjIeC6sR1ZMF4rsV001qqaFD+DLvhjS
zpSQ48R58/466PWYJMiZ6po+ZDMs7W4Lpj/psOuKJl54QdYAVSX6WA2MYt8HjBWvaf2gyHgH/byp
QGR06MvMpcWrn7Kuf8ZGH7+sjl44Edun1/fnLFntnzaqL9njGm/ic2rhaW9eXMPBGUAnp1KXcO3e
QuEKucXrfpFQ8B0iA5uAiZqFQ/0RmuwzWuPp2+n3RPRF0/mPfCYU09Ial6SL/rIEMKrsuZfLKZU7
toSYDTsAWxGyKGUguIDmzf6ojYCjxiYowgED5Nhp4OISIKJTsGUvyRUBz/op/QrW4zzox9mPn+lY
mzKeuDrqNN2n7fgDGhWMq+aaFmi3Pci4n7F8JLYWr90UQEav47KGqY8rAytbMsqfYTPxc8xAU85z
ZPbosodjzAGVqL5/6cHIIeCnwRdrH+Ps+LwCGyVZtPxO53RFKcmm10EMJ4nONo+7Z+rMfMeCbTe6
APHSOmBgBQB2uXHgSMAECEXhc6QiGY48hQYbuj9Z1Nx1XFa9WsnfcBTHdALyjeGd7usVByozUfxg
sBXwEUuhqQgIixdkvjDnItP0J+aHYPOGw4YOt0z4Zs5cxEjMmOBxioFq2wm2YkLpXWj6yvXreFlE
tD0aakSlQgEJGHLbJaX+0wxcGviy7i58VHBXJcTUZcJOHViSgk8dbvW+VtixJrnaFLeHFjPhSb2v
Yh4unZLDpZ1quksHqKv/+BZCfqVn4ooIvYpDVPoxncWHcMh4tSkcHjOEzzJlcRllC3iqsR52jTde
YyKZVygxF8yLE6x3Vu1iO0+FYnQ+zon+SJJN3fH4eswHKDdEBeRuVN6P2ITZDjpAt5vF3yCh1xLp
3mAHLZhRN/CQBLR0DDsYe+h4+HhAOepBAXJtEGQWMbtfwANEDcLDwqnH9GWlCghR3HVF2hsAEplt
CgTPkRIHjonwBlrikEBLGhCa6bEYH7y2w1ZJzGuKf8k5/ofIYOz/z8BgjDwjdkWNcM8iEv7bNm9G
sKYe5loeaKgR4tl0eFlm/1SHc/aEw7U30KZOikTdnEO32VHiNKo4nP+tQygFrRRg9sbVDYgW+bbo
FA1u24SnWtXeAfhK2xYpbZGKHqL/jkJFjQiLfkqakg/6QG0tTw4tPIiBhr7OTaaR/TDBOVLg8LEj
nA8hwd920JPEIRzYZ9NF60VnozyGJnoY2MYv/3xI204fGm5eeTDC1yLokxYQcL5L6AZ/TQ+7wQ+e
TZKx/+MwEuzq+++5yzQK4Hdhfy3cWjjEjsz/ulveKhCI2MKZH+Y1+R4WHnyaSS6FimSaI3RDoXAs
9cf2MTgN5idpohIyfvQM2jEGDtL0R0Oa6Bn+q35IyLYHs4AAC8E+XTXE7hdcuAjjmOTVd9o7qmzK
wZfwR6skLXHs9a6n9HcTTPoEOFg8YdMeBeRCfDVTA6bIbu1bUNuuJD2BcEoENoaimt0ngTmm1o1n
IKGPc4icHtHjcYbvjP5MB28pgX/+v59u1134//04Yf9+tIAhRUw2Sa751X/ZVbCLDOsFuICDCVlp
u3bZUaarYe3xdmXo0ErGsgBxNJ8XHyirWPYS50C1RqY+Qh6+Z13m3wk4FIlrpsMtwCbjeTzEPM52
LfzG4jseWv6Q7ka7uR//xd6ZbDeOJFn0i1AH87BsgOAgUiQ1h2KDo5gwz47x6/sCykxFRmZWde17
gwMCIEhKpLu52XvX8jE+j3I+boIULaMU5K9SkvQP0qAf0fD8+8/G6/7th6M/hG0iF6bh6i8fbsLF
WvQzsnczyw7IS0mfbodSiz9HVYsFMizxwuv8I6he6Vutbke3kmLpi10rzF0lQXCTVXs9MTK/sCm2
Uj/tXSxT8lPjGMPGanJS3Xyt3HYuEa9Qsb2EmpX9tJca0ZlGi+I8dUnhSmoqvvYMkaY8FS+mCJqt
vUP8M97gylXOc9kWmzCUrdegyg+5TjWuGOVnWSSvsdrHT0Q33S7DAbPXrU69zxCCu2iREGIOk4lE
XXoh62M+YJXAmp/Eut+w5vDK0lG8mrrJfsrMg6ltFGxpRzW6NrY6u3Wo2A9MehB9qBAMdRadKseM
zixmGRACvJRNMgbHti5e+tbsv/cUuwJdfC67aULjjhRUNe5Fj44htYzaVQyhP1Tk8ndVPhY3MO34
LysYSfMaOZ/V9eaneiwvSjMb3xla92Q/g6Npjhhq4yBwRWeHj0mgZ36nGOYZmx2OCynfY7qMmSfI
QUZb5u1mO0tYVIZtO1ftK7Y3hOPtgd8u/t3BESc1weWi90xHQ1N9KizTAcIyPaHF0m+SyMj3Qmum
nSGQYvaJaqGsEnDyCDOioFRA4f5hXP+bAV3760gEMF4xLNoBgRClreafv4QUeGJJw5O7dxCJ7GWk
yxqpzVurf8l69RpbICr0sDF9konqMVOAYUVxGu6R0LPitwfhN0vNMZbVL7lBnlendrezZOrk8gSc
JJ+mzexg71BbnALdoqqfBdwr0eZePpGDbBvb10qH/H0QvSJsQ7RBdtTT8/lWFlyZ2YOxz6lV/oeP
vcxTVI3Amq64UkZe1BS43kxNt2hSpfzysSWjluZOtaL9bJWXOJ3UizrFoWdmUnwOje6YF2q+L8Li
sVQdZPJwHB5Z0VykoWOB2bTdtdXxWPaWSvXHCG+lIDOXZKWGTAbPctWj/g7zHuXgIoScxzcF95+r
STgAwyR54kdUbRxqYmnTnk0tulFLY086Ot1mY0B92qqNTabmC39w11L/2syUs/7Dn4AP/Dd/A1M3
HBO/B9lHBTrBz4Or1csVjuA62vdq1V+mLLRvu0ajXqZ+Mi0h7ubQjG7qMP5q6Wg39Lh6GeJg01jh
uDUtmYRc7lSvWXoRvfKQTSkq5lzVHnMr1N0aoh64sPFo1E3/4sSvATKFaz/0X+pRlvdqPeFzk3T5
WQOOiCKFX1qb4FeZyovQAuT7lLGjMnsuKLxd5rh5kUIRe3GQJjet1HQPjnUTBEX12JER2tT5WO27
rrxmlTxcGkrIpzGcPtty2yMzzbdtNaEON8zndkqMi1B1/cJ4+SnTY3ljqgpfUxGLe/RD2gnWwFmt
O4OlYY49ZJBuO1xF3hzqhh8Pc3VpKdVsxKTekrUCoZYmNE9hyd/Lo408pJ7vK0O5t7uqPHZ1c69p
wj6NCKLucxaDlTOjOEYvuaPWepTKCs+JKOKd3Rm4KWZ7183OUcg1pYJBjhny7DtD6dIdeBPZi0So
+4OEIBWbYljpKNCtyj6pRishWkL+MiIt25L/+GYt/Enc1KmLBazwhi4LrlmuXMg4ZLukzxq/slES
w2Rs/Jjluy8reb0ZbQvxnSKl21hNi6scd3skp8j3YtblwUyyG6wSRLZoSI5oulvXlEiaG5Ed+Eqt
qDtdpAwFzwRXxH8ZGT0pwvjcfjGUiszXPCHlmvtX2dLa3RwhQsEZSewH+wQJEiSFPmHd0EBJrDP1
im7zVkGydRlykqM6DlMbYY5bs+y6Nlnn+DCNNX+cSLjEk5JSWi/QAlqoLaZYfsRnXt5l0Rh7g8kz
o8AkVp/tZ5Rirmax7kNhap7ybqLAUwXS078fWUAo//VnZamWbiq2rugmeKQ//6wiRSIx1FvSjmrq
6C0mwktmBYGHolt1p1n/1rOIvi+qJNhMSpv5laWDk4uUz31hhdATSNxJCVyJ0nHGayup0aFzmNby
yHk0HHhgDciCbW8Nyl7TzBdRyN5YTfmtURrtRUwS0r26b10tysTZCSSPNjwlC7zrGKXRdSn33RGQ
4q1QVMuPC1S/AcV5W1aTnd0L4eai53kh6ZTRKjJmIS29NUvED70xdJsBq/StoeeUzUtFoTJcvlE2
J1Ntl7ddFFWo+/k+xoZindVM1J4GO2cbDU0CaQrrdj6Jl3xQreuQxr6G22zx6W3z6CaH8/nVmtpD
7KC+VaSrqn4hfdHvpZJqeZlsZ4KIs0WEy0wyDHvgIehPzGQzMCD7Q8+rhCpUIhkE1V4zw6soEiQ3
LMEozU0HuBfGZvXBG9ZRM0nrZUE173MyNm5mDs4zNtrbdKqhU+h3xQx0gcBbu4kMBzugsOo99vkI
Z4Kj+To2bHeuC+2SFoTmCJNO6DA9RaoINjB6NRnKmAFr0tEsQnmLjH0RtS1KCMTV6F2MxwTnDZkv
O9/0AVrMJC3nvWOn9TlGDzKDrfD1EDMeKskkTPKvToowwElUV2kC9ahaeBXXb+xvFPTfYoB3mPfX
8v8xPyv1fQkCFGdZlv0RLP2F8vM/TYyC/u33vgkfT/kDyQ53nVyJbtiWLquaziLudyS7otOzV2dS
tRTVRl9JePE73cf6lyzT28qWbd2iFOOA5/+d7qPABKLvlQPJXTEcxf5v4D4K7bT/PBDJjk1Yp5Al
VFF7kaT+ZX7Pa6ttx9QcTraWdX5cC+K0ZTOOKRLsWJ1J+o+lVyy8MlTgsHRr+KLBCpZd95ZNjOap
ECZMXpGCIlupZCsjbN3Di5G3/H5X8li3oMzWvXWzIsnWY9bKk1wPSnXa7RzGNBljKOre6TFCXDx7
zsoPLZSw+SSr80mNEG0nSzXyY6MgXodfuRzMV1Bfr+cvOgps/yfQF5ZOzD/hguUkPV2QDZBUtLDM
1etGrQUM35WCB0H19101c76SU8IG1BaYZ9bTiyvhtytRFkwgZ9Nk2iQ9BWdTTWr5/S9mTxlGIWSD
iW2ifln/iu+nhxrmT3GDvXzIKejicgX7bAJx/HgIRBIkGNWthCgL5Tq8NsYeY0n5sYvPRkWou+yu
G8lRBLLoWpe9oOjkBbsa4YGCdvaxQQPKB2fNtGBHl/+GsSCYlbyyNp2CCCVaWI9Wn1DNAYGHwtAI
TYg96+H1go+rhkZ9NgZN8mf6CWynur6fFqgqVfD2Zt1T/tiLO62RKcr+6TRQ4kDxNQ3VtjQqj4EN
yDkVC6Z5vXB9rOLU5tN8nPq4+0/3LLTlTzsJIoBsypXNL69evZ9eXn19S+s93l9p3f14n+sT82rH
bLmwVFP1ps9IQK17ki7UG6wAueatu+vBdVPPGc4mOfA/Dq17+XKDdY+1xLQvSgKL5dDH8Y8nGC1Y
fbROuaSAjyoW0WwbNmzf99fDHxtr+a68n18P/u3jn2617sbYPrapQfy9vMb6lHXv/T6/3uKn1/3L
buJ80/KhPPz6Cj/dKTMn01V61fJ+evZP5//Nm//pCT/tfrzpn576t+fXK399a79eGZtJCftZ21qQ
oT11AcN+fL3XvX889v67+PV0nGnF/peDUsmPaf3pTFbWzd4vr1DhNJB9aV4Q6hRwzJ3KkPbxnI+r
f7ntesKc72hyYBxWlfUq4173PlTd68NfjuFDIYW0Mpz/srte+sEuXx9+oM0/Hv7E987X262njEFw
53//6uuF62Z9GTAUj0gTyDYtUhY1rc3+07qLu7rHUt/Oyk4erN2KrjcNhKyUtAC6rlD79eC6sTNV
n733U+tV61ERUyVCjltTA66TYaMLKemP66kZB9L8sO7KRpiXl59uo5ohYqcKaUmeLg0d3u8laShm
j9BQg20al8ZmypRbRwKOWpnjl7jRXyFTEhcrjVtEwMXGpvuSZnriNWLEaJh9mwYZyVgU+blEVgMZ
0VKvwtyelZQRqNm6JvqJ/Eazwq/aDGG9YN5xhxQeU4Bf3P/pXb5/jGlpOzHFLOlW40u/jOP9Ms5/
cMv/7li7MDF/umR5xnrd+13+5uE7Df2XW/8fbgM3i/qPjgV+eUlnnWzXV3rfXY+ut7HXeX99gX98
Jzkr3SiZyt3P7wak2bbCaVutM9naz8HJx/xm3RPLR/k49us1H6c/rvk4VtWmmZIO/9Mtfrmt2jfL
4nmhjX7c4r97mfXdfrzKx23WY/i3X/FgFjRpIOp6h5X/gS1fj60Uc2bwq5LIEzIkJrf1eB8tZNGf
dtdTyTqvrs/55Y7rw3ydIdfT71euT6Ko/ttrv5//ePx+z0iXNpNkZGjrBBn+UjobamUcFflzNEr5
MaJSWQ5yT3SB03PshnHXygN+RiLSbaq0G2rR8mZesECZDi04iaovi/dvY9OZwmN+Fuj4LXSfRooD
FW9a6zjlvhfKzqlkKiGp/VnTQ1pUkE5oP5sSHvWUtPNgQ1pGExV5unU/FcB8Q0gzLmKwr8nc65ue
CMOPtbNthvM1RPPeViMuhiZTIE7Wj7Il6buobKFySV+TvI13k0I+oZyNczjgqUvU2QuNl9YpnJ2D
Rtk3BtpepFADu9LrFplgnxW9a4rJb+voa4qCnJDY3GutBNEKVWukp9u8GoG/jNmwLXAHVml9DaT4
R1pg9GXFIVP8N08sEZA4D46JiCV9gyCHu8hOi2NMRL6xTesmU+WXXEvHcx5XJ+o4fknsvvSpeeiH
MjkY9daJ0L7WJdTN3JFGXxfALPohvjcpxG7MMEvdt74o803UlfjoJYq+OgSpE2msT/gp3iwxa/BV
XvFZdWF1xZbhhfUew0BORmIZ54wIt7nWYUbqiSZjOd0YNmLBLqAGZZHZsO4WKXZtdqD2VUyvFNEB
4sBOKwcok7YIsVyBhUIWp92p2rcMBiJAw6h/yiwLneuSFBPmqYjrV8MIxk1nB26HuCoPbxK1OibV
+KPKKV5LCxjeqOqO/wUIR0W0gZtFyCqCIooPYnE8phOajym9GQSDai1ryP3a1ss7p/XtXO2orztf
E1Sortqq9gnn1MYx63BjkJg+RJb62kd3QdPkSKDjzqt1kBZVJXa4lnZ6aFg+CuOsIPZHe4lAmI9l
zpgXBvu1AP98wbA233Wf0EdS7NhZuGtQBUrfJaSqdVFtM/yR5LfLXRM0bhYCGmtnWJBYDcpiGxqV
5Y5O5SBfH3VP6TuvxzXo6gUqfwr7SC10bQtLuz3USYa+NEGiV9sNZMbFChCDaAyC0KduWu81R7yG
afcDqMq40WqBHja99LLI/WlqjYuhHNFE9KkTnCtNmEc7DLzJoZ/GWH2TzDDYoj3bZnmFhLmUOw8l
+43TVj+KWr8CPUQwUPF18KMmbGlmElc7J73WSd97Bp2FUB4lrLeiLPe0HOdnHsQYFBbQk5ktGDMz
VyAI9vx4IF1V89BCIUBwQtUER/jwKubxzhRm44M/YKpUEdAsz0CxGQEgmCAgtNciCKtX28hQBsxH
AUMu5/eBRB5mq06LryS564j2sWxk9tFUomETIBjAmANqTcW+VYJ8U5OElhk1izV8xjh6m8wPBj3z
EH9W17EwD9PoTPsmc0C42Jo3jll3V/GrAiGU4w4RZYTFJc6vVFChktI1mQqG/bSwTny5wTgPl0og
DAuVXW3oj2o31qc6EQ8NGuf9PLNmjRMd0GOF6740WJARQuNxa29l3DVRBKxOy67jwPKvBx0IudV4
iqSu2JI7xaiXlgcY77gjW8UTYdOSw6UTUNK/4bpt3XHAvNnyw/dg65ZbLSGNpzaI9+GgGaTryegW
i7PyiTSb5ZLT008BvgPPmT5rBCOmBg5TBxCP+b9kdGu4Qdw3hh+GFA/1eqvYx5Rv48HAgtgZ/WbC
T+0aTRV7UZe9lPJSysKuU/HONpre3iJk1FE5iNpFChdS+1/gWcr4SYg+96B57YEB8Wvso+9zH3wv
Spgi/bw3k/EhKOprG1TGzhbOERGGta3Ip24ENSp3LAXlGGoo1MEauPgwZYWmodcDgDTHzqGIgTcx
FE7XIWlzFwTrrk8ZdKMoS7ciN2xcfjoqYKvCUq922zKfd2EGXL8ez4FmfsodeG96WsbkNbH2lfPr
ZirU+9qqnvn1kRBtsNEMDoWsjEfCAfQ26KxH0xhexwzEQq13I+hJiKBF78EefIr5mULFeVNKZSSB
MtYQ5i0MIfH8MAZOurH6yPYmgVQLyxa92MwTNu9HpaPoJpz+JBufnSwoAEpANRA6ZlKMtuQB8weN
biRu2KTgGoq09iI525mOMB7g2lF6Uo/dxaxr6Yg83eWXhs8uiSfXRkpXT8iz2tw5qhMyNIOmfn5o
3vXIQjcxVX4yl4DailpScWfh9xHnekybTY3IgJC1szFdpIdUvDREUR5To4x9CApR+pkFwgLiamkm
4zjbMuj4fpjQk/RUa3Zg42KfSPrQLH0J1Km9pnbsT4me3KXhIs0iPzxPk36My4gy/5htutCik10N
TBEL560276jOIArsu9HrLH039cEzmuPS00fneQLu5+tZnSIQyqDxBG9NZxx7+j1gq8jJb6XmdyDX
0iL0pSZAUQ+zHSUHhGUPxRgrmKFj1LvWUTVpiKfXmBnE6ChblG5gy5S4diVTfUWshQaqyUPXQizp
NpVsY56QKHEX5SsZtfww90REUKG2kmE+jf20NZX8CcGt7tI8DZkJ/2GrzbAOABSqbRp5AUF4LCAe
u50GvRTc/jm1ywGbMFaxWokDDzc2chBIe1qRXJp7Wajj2Rbl1krwh5f8NqwUrhUDCWbu/q3vYj8M
9HETm8GVOn/IdAM9QU/lmzoVhd+QnCDvPu3jTgfTmGBQyJPsZk6kM/rAL3o/biNlDm9kO1q+Gehe
VZlS9mSCQ5eyHURmtzQnoBr8pSulP5eFxWKpYuRDS6hUYkCFANhbs+NvFeAyjy4GhtvGyGaFjFUL
Lm4D4Q5FldpXO/QGjzYJoo7x+IZWa9uoVYbbIol7NzAgolE4PXeRbPqhhv4PrONDS+RQ12azEUJc
Ha1uXLLkXibU6mKY6rPayEdk+6PZqYxnCFqshPoaaiOMxA/AIE9cxL9No/+bknlzHp4QLXypaGuE
58yGe406zkLl1fRBfVLU6F5fKdcJcKEk+paOz+aQ3oAB/wFxZvJqCwxIEcL+K4bR0/QUXSHUZD83
WxgfP7SJAUSuM9S1lv5kO0hoNLA/QW9LHj0+cLpgX8Ufn8CYKSQKm2kRHGpCaDzMp6qaCx8/Ubsv
IbpYQK8wbR+6KAPfBC2aV8Tk30B6UjL8lrUmH2oLrNLi5meM86lIBLdmkdzbev+1s3AWpgr9g4DR
iSij6oozgcinO9aRaZLxNY9QE7H6QEXSkMe2hxQz5FE4c0E8X2MURXSiggF2ygojgag8Vf8MfU27
tMoydGYFfudx3ORd/xVuK4NJ5PEXDzZzaD+yYqtY1u3KttpNoW6ycMnvR72wNzhib0NNvsdn3m2g
JTwYXfctbHucRRX2Civ6lCUO1qExUinJ1KAX1G4f5aM/1yNDc5RERxDN57RHIzwvdmXlUwNcDr1f
jSkzrU7Mg4RboBciG0dCRy3NjQkUKj2qPDxnOpUYx1OMFuFdPSx0kc+9mD7DTt+GWidc6F/3OcU2
/JN5gOcDARIdCDey2lSMeTPk54XFKoOiSszmSuVcbCNNOnSpldxWSX824m/oV87NoJovWoHfNr6p
8Kz6Y0que06+TzMdF0XfEBw5RuTbxsx3FI+3ZOlkTDLdJUSDHYFowKPQ1m3qQeHHF1NIwnw1jiA9
sTrhbDtLFfcoBZZPEGHQayRTo5Ya+ELJyDQMSQXyC6SUWFQZzewP4XQbNJGM3Td7ibo5hPeLP6Nj
/aOSr3gS5VFX9RT7IF8wR+mQIQykO0aasbZp9NZN8aMcljhRguGHKpST5fTKQZn6H2b4RDo+RUk8
/RjABj8bUd15qVQtgeWo+YOC9yEpWzDPGyRasAn14CgBYqlED9R2qY3ZMIed4YsztektmaNtbGj6
DT1tbtsUdXozg/chK7wnR/9mlHB3MJxRupcPZhTMO8vpvkPex74YLIDor4iMIEMgUnULJwa9NXQH
CqLf8IQ623ocjzbqFOxFMdgEJoXKcr7CcNqUoMulxrmFArLTG5MZE1YWmLE7u0mfSzXYo3R+0lvA
8j2LZKrJ02MT0Fwx7Z4UXGqADnqE43J67uX2xCgdezXdeejb42dq+Vzq6ltUDidqmlhE+szDDwwJ
P57PpZS1biqURYqhq7vG4V8mKXeNSCX8jEZwreY6u9bBERQb7vz1EMCjQzNm6e37MQV4IP3SBqgQ
fzwrVEFO580YbfHNS9f1RD9rb2LG9lILWKXR/NDWD/Dkh+ugDDthNarLQnXp3JD2lE6ThDcSPklI
FHFeE8XCyLf8HnmliykPD5MbkyI4I7sK78SymbLgDqCmXWDmsMLBuK4b0pEYMaeZSLS0fjtWmFO9
mzuAGejrfzvWzQCKVSQHu9oGtmMbwSVfNh1fxsqqr/woVIZ80WxH2AXXedmQmgUlNeEPXh+2IsK7
0ljxZUCOuB76ON6a+ktM+AsMh2faUq2iGRlnCLBt6X9cC31WPbShAfd8ueSnE5pra4QvH0cMtcwB
uiI7Wl94PRFEg0s0pqETaarNemg9GadycTTM6WE9ROOM+GxZ0mYIo+SOXCGV7ukq4DbcDfX4AxZU
cBgUDTVqkp3G0dCv64ZGnRhPhWlsP47BV8BDDdDCS2UpkdyKtMtJk7qb1EiNa7xs1os7ZNH0uYGa
TyMYWvvYGE6DLKRjrlHZUL+Xx+De621TZlhM18dRZVB1NukR0NqXGayY39M4id9Op18dJ5UuBua3
5YHG8uZ9w9LqtUui+WbSM+6IPoz+OehwaTjw+3UjKP99NgMDWW+EYMw8hnl8zau8O1fltHn/RiEp
DL0xApaU5e2lJPq60yU7RLFaPlTgg47rZevGrEvVDeyi2q8P12sVG46TUQ+yvz5rPaZOKq0eyvQ2
68bRw57vXNEIO1daYc6YxbrPYdA41/U4xIz+QoNPN4BFx+dYLgswR1eWGt2uV7AKRCmjaKRt+P6V
UyzgETkm3tPSulZFVPtKZGMvGGfrup5QRNIe5MpAKrBct54IU1k/1ziwtSQF0APnWEBjA8jYxxOR
W2+cPq6NatjgTtpau0ytk609wdiYcQndVYVhb0Z9Sn3NCgpa0YqanqIO2Tes4vFdt2x00YoDOaXC
jUagNf+vIlilAv+hsztyVJvq/j/LCA7Ft/jtFxnB+3N+0xHQCghKoGZYKkhgWTdtBEO/dwmy/0Xf
dktHZWAbxvup33QEtHa3DMdCs2kBITFpIfShI7D+hRlIdsAwObQKYhH33wgJSFwsavSfxZI0IwLf
6pj0G8Igqv5F9A8EI57J+h6wocw6Il8Th6qUxPklmCLK7Y7sZVFnnVtmPJ9VfOPqNDc1JiW/o1AC
CG3Ud+DGB7I5MTwqUZg3VIZ2ebewL5s3xKASqnf1CytzwFUFE59J0gaC7VttRRHtcCJYtnQAOZbw
djZZDho9yUvWHSzYTq1E846llUxdoLIVJBk6Iz3J6byrOq0/gre4iW0VFHNe077Cgj2s5eXJyYpo
C6js1E9OCuBsIFq0oXY6prqR1CL16jr5MqlImCQdSlk7BuD0wctWogNTgOXT0VsamvbmJsgNxeuI
BshF2B55BTAerGInw/pcSky9S8k6pJXQEew02XG73pXhsJPCgFRXr5S3Sus3DYIjWq59M0zjFWqq
Z+Vy5adz9QPtJHlbQ2+zY1cmNvJ+AB8qaFEH+M8ONFDimSRIQanp/IlHgm/MbfuhUfzMGTRaPRJT
lqTN5f4t6pzvaR+5tWqd8izd9YVykcOMqRZ6xqwP9bNRFyQ+U0JdEd0GyijOetKdGlbdXhxH17xB
+KyW+hcsAeIS0XbBtVJ68pSh/CA95JES0ouGvnGkAN1mYWzZmOUneuUgQxvlu5pmGeLiQKp+GUa7
ZM7Fq6ZZ6lecm9bNYHYEnYKG5g7xEEspEPYk+ONl8Zfr5qXO7tIl79wrCejybPBbQFTXNhPWIRfS
PahvVORl+s2sGVvhZzbo3kAaJkDa4Ann92VfhpiMlXkfxRBqkjpAfGlpd60d4xQzE5nKQfY1KJ3s
JrGqnVlksqsMg7ppLandx7b0BF7YdwoWkKSTWIkhbd7GUwjizORNF/Xst89QMc2Dmk33QoPJADex
PQQWpRDVrE4KbhinDWygmHUH8MrYqMYCYJaH8AywxvG7YOqWNkIP5Pqql5Kgok03Nu6UDZVE/NYy
4pc+pBhaiExsZtYxs9VlG1ufIIR2w15I8XNasU6eq2ITjOEAu4ZWTpnVeqpsmHvTmcCsp0W9Rbkt
o+GDXEuIEOWsOJisz6bx2Rr08XEBxjoBLK05pBFOgqoNcqS8oQHQrg2H2s/L+mKxtqT0X9kUNoFR
qZZ1Usp0a7TZIsHLhs0g59Epltu3eDZf8LwDIQJYSpD+WU36SzJp9ASLIcNTB7pnQjdOWX0H0tQ+
p0lETjiheGH0JIt663saxslhyPtNMPfqDkMNkn0RfiH7t01xsgJ9zb9KaXpm/QUmfmz2Kv9vX4WC
5krS5GpGYyCE9WJsKmkKWw4Hm+RpuEMRkOrzxhxAjxudeZ0KOQLlWLKmILzaDqSKBBiluRafEkwv
SWdDy21Lt7PnrzQn1ul7at6G0KSw5VfVdgjFXWd031MiCk9Shc6ab9pYhoQhwepgLOgW61FLv69v
Nf5cuqBy1BcLvkILSSaeVLU9h3Q4KcLpjIATHEAKcIM+DqkVwOEt59S3wIHBEQptTLgzpbLkVoIZ
gsayivys724UWdbJzNBbXcqhN3TDCYnqhG14pEV3hSI3NIdNUtR3UWFNdG4Bz9yR1ewMDUYBQ3vs
kGQVkGh6RbuXK+vVCDp68ub5ccC7QW+rLd1TXiQWiK4RQ5sFMVB4c6rfSQ5ZfqFN4acUcgDN2FtX
FgVjhFk+AjH4FA2j4WPKJRhWe5scaf0W1uq5jyOyXWn5bE/A59vekDZRWuybIf6ulOVw5zhwvvTZ
fsx7KdjqdIl5KOMBRG4+7LQyvAZzdz/GSyIUqI6vNCAoAOa4SlfUmxSkD8taIkf7B8Sr4KZUO/Ae
uX5nxN9tAeSY/lXQUozaT6TRADLTfZrzHKuM+cmpkttSBs8Kixs59jfdJrcd99DCrMEm/8WUF+Ov
JPVwUeR2ayv0WA2rMfRU1km+baOpi7pdOMvpNlG1TSWfB1whl06xngoybNCNWL3OVQQ2tX4tZD0+
gpc5AYKVtmhB38Y6qXazEn3X5pImDNYPknLmISO/DfeD2qAGSxMKSaJ0d7hrS4/eABptuO71gDFU
TQM6h5ADU7qEYgZ9t926jcsdgokL4l+DxN4EMSEjDzk3duu3+O1DMsvjaD2Ew3RQJVm+YP1xtZFG
Y2lGhwmpI8sZyXN9oivFW6DjzQeF/owFYDg7aFTCCigS0OXqHvvUnsItuUKd0cAMZJouhMZtUxd3
gxqZsBApoHYO3S8KMop+K1ffAYzLJzKTjP6xCgjZ7N7g2lLtxtdF7S4BX498grbQ3Y4UEa1QiW0T
EbTAMjUKKYFTHjV5+DJrxllOaulZo4zU6c6XHpeCL2rb2FlUE7cGvS+AyRZXcrM3iAzLm9iZv6V9
9yWZOh2PRQIoSRTTkUEJ2a3GPJ5H4EOMhymBDy8FMmT+jqmimyFuokV7JF/IWJ6bvW/Qj5eEJw1N
sLRv1GJ+rKtU8juRXaucuVCaWpN1L9g2cvtR5ZDqnRjORDUmt40A42dK5mFs6EVOWgtDd9rqpIgE
ECPlhzo21c6uzFtLyPuws/DvKRr8YVjoKQCLM02OZ3zfKa1OvKIyib402YL3wUQKDoqutsK+FFIx
A2791DYwKwXqhwSo9a3RkhogfjpOFjbpCSAKHcfpSNJn08Hq1Te0oKAXrc66DXtK1XoLhMmwUseT
dfGNBsvjqc6HeINiDjgVnyR5pBJdUdpqvo3AfLelUj6Zev1ZYK/fpy3TSIhC1YeDNJUie4hFo20Y
DW1loNoq5S9RXOsgJ6ulnVq1jXp46aM8MmZXIAhUaf4St9QvlaQ4NyVcNMegBZCCN54slLrF/k38
tu2d5rm6yoG0K+3cdGMRMclXig46n0wL1gcfkD4N28r5KzYG1VWJ9Nys7KjcpCA1QWnvswotPiV7
RIJy6uaz8ip1oiWIIxvkpCF17Qz4/wTTx4knCKFB7QW0yAEQRJuBpTNJB3mZflDbrNRslymiO/RG
TJP6QmWklUEFSMQg5Zw821otX5L8NpKch5iF30GLyciYyuTrNRqPuT3mCXx9McX9Zp77DVZHHFfT
Mz03ldEoCZTKgVShve0VJfQKKVFZtifS1i6JAkEHHkQDUF8Et1GZV+dUR7cR05B6IsqH0gbMMdHN
eDou/bx2oyTfpFbxoFpauX0X02kUPN9lhBjH0IsuXbJ92qd8W7V3Jm3aYFkHjzEyrzgYAa31TQ+N
mI5LZGPp4Ua5NHJtKrw35rIxSjC/W0leEAl/HCTGVg5pc68Ni/Kr0RGB1SmDKc9N/NDi89KFUJs9
g1y8bw8jJPvldBELGfKufCGdUN0wi9Q3697fPfy7Y+MiXHTS2HLX5+J6haeZo1H5x7us1wX/y955
LbmtZGv6Vc4DDDrgzVwCBL2rYlneIEpl4L3H088HardKW93T58z9RCgoWIIFJFZmrvUbaC5UtAeK
TIyIsHWZr3770OIUvtP3OmA5YBfIaGBK9WvPb4u3I2/fiecFJEezShbfZwuCjKudn8sOIBHuy/fR
38f88Ud/HyL5ATOvotcdXoErjAbJ/d758y+4nYuGD81bwRnte3deZdgUGbHp1FRBtxayKaQvlbV2
awqVgtTUbUc+I0xvS3VSptAw6c6+d1QV4QZOo4a4GyK6EuUah8o0KEhUQkERVrMa3u0D+chdzmB+
JSU81TnU/fZx22YpCEL52axBmGE02bTJWp7Frm4QM0gdDZpMqB7VhpxMaKeWAQiG5FGeH2iQ0kJ/
oq1+Ice+UVnfaLIZx4bdbbsaDcYtO7lEjlC1YO2NYCN6jWp9g3z2Vp/fHVmLS65TMfsNMkprAdXF
DsyILeczhH6+zvfHOOPH8h7g7/e2XEeOxJg05OyAIAuz0BasKAExpRjrE4Dt39u7bsADPJf3N53x
1gAoIqRc83aSFej3gZTlS4sULIBvgE4x7wpfpyDpowBgQ6abH1zM9/q29McqVnjtclJ3tOj9jck2
/4Kkhp4pzKD/mxD5bcnklf25GhQUjE0kLhf67HxezfotNyHd2+rPbbS7BUJsq3hzHpfT9kwpnVws
Da3ZCuryWbTsVdIzyAruK7dfolBjG4fnYUvxYjMuywUaH6sOZJWx7lsHvbnztH3ul6vGBdVqD6ML
ln1EnQvG2bTxLhT3t+ke5ekVmqqudpfY7XKv253TLvBfH+0VWgoL3a7c1/lie4IzoktnqtnPkens
ByfePGfG4tkUlvppfGdDu+CCie1dNNIc+YeUukJ84cVepftn79IkpA9Qf8TmznRgUmwYBd/x26QV
Q4C7Fd9N2/6qF5ldLqTt5PSLxu56dG4QqYT6d0mnGBsgREAVKHlO/4I3qAqhFDHRdFVP51x75/aM
sehOE/KcL5AJhuswnjBDdifyioG8Rae58dx8XCLJXoMUSl1rPJXTWTc2gICGaQOLnkHOkWt7h6Tx
KTqoNon9JY9E8pDEdspon8TrDrbhVwbwwEI3GdkTXOJQP3zmd8T71lzxM9QWtSYbcgJyfXQKGyC2
CFdUdq2ghgaUx2WBVQvF4WkDiXsIyBDYQI3UU5AB691ZI9ivWRiVIYFuHUwmzO+KRodLTYrp8Bqy
m+eyVSuw5Vt4/qKKLz1wkVJxVFQJkqWRHWerQC42HLFX4CnkL5O6JH7EpDQViA8uKgnhRvcXIxkd
DKxOE/3aAQUgK9zQLGwfRdkRqTXiUwNswTUv5qncmOYJOiQ9FnJdZ/UZY6UV8U6+g/ahlWhTLqZm
FT+hZhs+KSfcd/BVc4rIVu+zgyw53SHYgrqyt6pp9w/MMCW8MM0f4rvYrjXutbkKfohnakbcsO6z
DJzsyt1JxycPwcjJtuRjQhHNnZbBQ7egkjf+WNcP4tIdiKz7fIN0USO4VvpZ5AtZ2ICmuo+d5EeW
HqJeX6bxk1QtKx8Do/Ig3rc2fkoL1MG+vHcGi9osteUci0Mg75pj9pgUe2HzBQrHLlFL2gzJHbIq
BpiXjUbEKDwH7D4tuguoBOGoSL55wRBHS7bKF/VrfrmNZcobTaDVMAAwNqo0LSIXdaxj+gHup3qS
IkwZV/AlitHlOUVPenFnoR0eFw9SuvLLuzp75fSGOj16R2C0T7jPgA/iqc+U2xQTwauQIGR+oj3y
yFrnedqK7yt2ti/kSq5I4eEvyuSdskbt0pCSaZ19WclicKb6XiqwWDlx7QhgC0nBLx5/Adia96bA
Q/JOLQ40LsTHA7xtaGg8WfOSTYfgiT+Or+SFCHiwRn0PlhPNatpUrDijsKThT9MBfj4K8xRGmKpg
bU3hbUkwGOUvoWMu377RkusKpxpY3PvAP9AoE2OhFI6GeqcEtqvix+zQLUhudymLt7H5WBYPVvHe
Kh9B6aDj5ZbVJq82eIcZJLaqJV8JPFOoftQevQ9WBOZFqcC57TsG9x0FwkxaSf0sefymeOcOz2Ve
+bS8g7eI1c+1zF5FDDeT/CwXB/MySdsSQ4TZAakHh8D7LWUjmZVNx1w8kFZ8RZB/PCPAnD/VMJ8q
BmIL3j1ygZpd8U7GSyTLjA0Orp2jvqM9Oi5j9HKns3U1TzxhuVpzXzvnLXTMU2Mfw+BeW43vvMG6
hFDaHBAIC321BjuPtZx16lX3TblTVoWNSD2hPN5PKdGTJR6Hseq2nTvHbmLsK02Ja6ykbftOXMXK
iOfMSdMWRW5WXH7KPnsizzQuQR+atspf6ltvSDzKF+GzIlF35VWpQ3t8F5eouNh1tQaYm2DBvlQv
+sk4YANIO0GwQiFhkLrKlkbILxm24wuygEfuAXk3shirSX1pUZJAHvI0LnvZRvGLZNKeBweijrtl
tI/8BJWDNcPp3IbGaw7LcZkgCv1O9CGUApXl74oRTtx4a2krreaeQ/UXnRs62O+lbvZEsKTIPzfU
meKGaCV/g7Eyw71+MmN6Ulq98Kg2q+xLuCLTgMoetiEYjoyOfMLBEkwjms6olAH6jK6v6kU4fA6e
K75z69oFvwIxDN4kXsf566NnMimEXS3cTB5vvsNeQvXt8gqeQ4aT743CeTOuuDzbwqNxh1nyi2lb
V+OO7o/naKy4QcFb/87Cql/wVtOL4AYVJ8vGxvF2Sccu8qDnnhCdLuzDtph/BTwp2oaSnQuE480T
1H86Mxy3eaI0LX5rZuMxtGdiT3MALMTjULhdDCXjzfwnO+L7Gy2P7sJwUOPYlnv6L/PEU7LueJoT
PXG9nBxAMncp30d/sHo2rkzD9gVfDCiUwwkKyko8CQfhUdrykPj3HD0NzvusF3JBeYJYQl9w4I6z
yN/Pn0XjpwvFWIL3VNth4Qtrz5Zwp3ZR9NXyp+RJvvAYc2xUXe9iHBqXFq0Qo1ZWRMjiXhkHej/t
jrcs3fO10VuQ7WSenyP7LuQxrjit6MpAKI786N6izdBYmJNyJqGSPCv8Zrt+eeVkxihAtG0r3REq
/U02rcM9D57gkzwRBqUtbx71kj1/GTHghc5dO7zOVl1X/ho/RNB4vrOa3bi1ADjDNq6vVb0P6VCv
fJDxHLFeWvgPNPt0gy6qcdcKNOjC5blkKBAvg7dM29X0k5vGVRdESRorNR9+gLHiDoPJVe6I/5w1
zI0UHzmaWfLFz6Lz5xJMxRFIrRClPNfvvNaImfJUMpyfW6TNGTYgr7KwDp0rIOID9HPPmaO+HszL
3EqxF5BWMg19j52bV25IGg8MFhCxOydf5OJNRnv+PQSOaQXg4EL+ICDx2j7SbzbE1PJaIdWqaf2Z
W5Dvw3M0Yqy+QtYj3eCt7bvZzmvBlNgDrb6xFirA9toGQ5QaSGe3B+EeAGe4RpAPNPAMb9qT/ECu
C+12kJNF1S7VTt8lAZYZClN4pAeWFLVK3GDqc1U5jf5QUD5IZBNooaMd3swLk3S70GxCwzAHOVmy
LafHq8R4PI/lC2Yk8MfCa8+DF8kGOL6g2LGQY9sKi6LZGN60n2++hBcYQzS02i7PSUpmETP7RYFK
MoKrO/kiS1idnwhRcI/t/n3YSvjDhXMSoEDQJXqlO+35mh7cnopiUEWvNpQuCFesJPMn7aBb24KH
SEEELW5vmWVHC8pBNzcDqP9FNeeGnUdkoDD5OQbVcsQ2z3TEfiXnh4DmyogYd8GFqLjYzhaMXHk+
9z6iBa4ClyT9hPIkPNG1Go+od9NIQ0CPvKf+gtIPY5q5ge1L4ghj/XfaLN0542zabrrGVrI/V+qy
fkVRBz/ERrMlcYWpfPkyIkK+8ZY86LZdR+pyUJf0gSglBeaxYfVuMI8SdFuA6Vh6K+5qtSLINdW9
8FhVS1pa/kK8ogVgb6yR0x6WrXVIGQ75gGUPariw3HiVA8cjChBWRgc3SEneUBRkhsFoZXDEDzBk
CjRA8aHvdvxgZhy0LSgoi5r5Dt0rYzcbI1BUbiOHvCODdHqMul1LRxzCGRvMeCYGwtjSVY5yGPAG
8xeQZd6H+gsxBF24o7qXadzMRtvKD9IVrLSrGivUZtAWwG+6wWqCoTEBWd0qoHg9suyJOJwRuTs1
SMkbP6xKYsIfvGKR5kZvIL5VpjKhdUmiLX5D8YoTfaaoyzC9nyoE7R1zk14L8OgGzlWLqHIDpIob
B3ffZDfFp/AOuUhncDUa15qBbeXSABsk/NNwj8a3oBzqV2CEtGs6Ukatzb2+pmSR6E4rOGD/jghG
vfPKwaflJY6AO0Cvc7QUVwsb57yGgZy1yLINma/Btp7JN2H3CExEITv03nzRTRk75Hdx3xawjbd5
uIG6auJDHi1w30skJz30B5KPFDvrOzEECnqluIsWKTxuuwiWIglEhi6pgOoLWuAoGrkBkj+uPtvL
kK6FJyDgDGgLzlBRqEVj9Cy+lsLchAZeZWRS2w8Qn/a5FFbIdqUC6dgPMzij4ZK1Tz2Vbm0bCS8x
zQaoqHIQyh1bRmbeTznUkeOYLRFHVon8WGENL4MmO3LjICHcurX1qetEodcWbUmE8YGWsYfqEQjH
bImxnNreNcHJEt8oqPOn6OEKy1mf0bO+MHJXF5exYz7cWw6aHMfbwERm1mb7VwtoqmPcW9oq/fQf
xzMdnjVRocM6ZReR2QU5i+ZTRyKAXjcVQlCr+0hhGLISnPHDJ0l/36oLTHjpBu3sWWiX4F+9B2/N
pHtAcDlQsGrQk60YGaCp8SmquzvtviYxrC4ivC/xV6H0CRTzahB/ymsHJrHxmTlhHInvA6jyytHu
vTuEfSESKU765F3VmfaFGbVpRxf/QH5Xu7da7Ix+mAWFtU1RrnqKkRdpspVuQRiTrt7eum9KJD9n
knzldusoQgflymNWuw0yPPLeQ9j8MmyJPzQFSEoMVcH9KOvS2GvNsaLQXu3G7i7Uzn7/MCUvaufm
wbgKgleFH0BGFziTnaqIxeuADvYS8mSn5H3Cdvcue+2vZcJUfkEPTJTcofG6CPcj2t+2ta339Mq4
UnaNXf3g/+CUnOTH5kwhpracGDAxMIvuZIG69hE4W2B/OhAvIhfMpLwIAeKSaQN48EbEwDg3wvyt
h8iDWL+TYZ7iaPtio6/GLfeuLxvbu07LYa/tA6Kb2+x9iUjYLTDP9N/M1cFfTw+xG/fMLQNsJbgj
3QaHUF+/zs7dZemGxnYNPwtKYs2gPHirBfMsGrxTxUZ18qu1lJbETDpzt3zyzYV50B9JsrgyqWHx
oOJRRqii1T433RJmUUalncQddVQL+0C7YH61DqCc2IO30AGkJRjOktyPdz4Deusk7HZjuqGMod/5
O6SUHkEGl9EiXsVYppCYOxFN1df4MOw00QYSDSJqrSzSe6iWdrAPCGcLKbKFnXaSFmS8iQoxhw37
HMcXrFRsjPO6zKlesk1G8WfhvZYrsSQDsMrdWt8WK3XfblDjL88X76gtgr1xEkgp2MYpd/MdWtXD
JYQY6waMQuV9+jUwvTuVw2J4CF1st3ACnV70V//aPjbiApHpaFE+om9I9DnwsKJpL4JHaJxysOlW
n6V7QIj5YYyPubzLTbeqLzzo2oEYMdlIJc/+1mjM2L2wrnKQGAy2VvkB3tgcE3PHIuYfIS/LG8Ot
X6Jnoqj4SoXMX0ncZWWDllWEjDmudYZddoDxr0X4gNs2b7F0D/MLBT8JIxl1Y0pfjLpwG2GMIFab
KHQyRt1pKrKmiPYrUye6P0YIQjdPYtIc0EeF4Skl4fn/XMNOlEHRItqbbradkA5z6k3lVDExcxcM
EPq2WIvgQJOCXzZhDOkOMvr7/sUAgsCY1nxO91g4ayZkrHFVPYNRyOFxJU6H4KdbCDuKWcyqKOlQ
ajMBBtljbbd3qrkYDzKepxRmEErVbTFzh2aTtWt5QGVtBaqawuAjw01m6ONLLC+mER8Au3AN6zxJ
d6T6xU02z9lBkrhw75in0f+TzRAO4/KNViDbhDgjXVG2GaMrri0wUNzgGKz7D0p/zJoyOzaom9j+
I4Bs9WK4zTMe6EAs7PCpNZaQUdRDbnuvc/T2HxtKQ7ayHF7ir/AZ4DVZGNLvC+ldI3uysNYxvlOo
fY8b8MXxeK2/Egh7cDQxHmqsA8QCDK54L750jOuAdZOis7M9esOUxSlAyfWedIBMGiVwEdPYUGYC
H0T6AAQQIwSiPIiOQlhELwUOzU6Niaetrc0Ng/zLhGOak96HtIxo6RVv+R06d6jY6fEO/BPJIesY
IHeHSMAakyz6KkDAeGcbtvcRoVQbb1Kz3deKpuBbs0BeetiGr+1CIFOkzLOX4KnDhE9ewBmM7gVg
TEyfrfK1eCKl+t5Ed4y0hFWqnttm4atHK99KNSnhgjLTtCZ0xFtU+jxUlrpNf8R/5LUV7FW5YnoP
d5Yb2l2aZ/01IIpSEl/mvubQK2nD2o/OMVoqiYYsod1+cgeYBX6lRzn/1DTuqbpX7gfGE49QVuXu
EL/JzHt9d6KJYG2/hCkGid+lSJBTXn4ufhQ/8nfg49uKmT15jRNwAdACSnlJeKEhL3X24DJU+Yys
OT/Sh2frqOxoHeEaC3ZzpZ2G4s4nv7BtcHD78vbNj/CxeMZFjlHZyXvIgL83Jx9nGMWWhnihe59l
rfK2zMGALgl+RyY/mmFjfza2EjnT2t+RGjBctL6wjyW42YwACMDrcNX9aGwIhbw+fGtA0W03rJv1
ABbBme8jUrsr/47h7cE6orzyUCzzY2y8TKTRliJ8O1jQgDcu99bRv1KvCoD3i6/ihRzb0xsFIH2O
tk/BM0OoiKfMZY2cSGeeE9hhjAGwQCbOPhtHrF3Ji58UInlsWyQ/7WgpM49foWj2PHwggZNflfv8
0du0qm08I4v3QEv8LKNzhypkGT3BHzLuH1RUx+x3ROwfJds4eqAbsF07xlvh2NIj0xTQwFvAYihX
nQ2V27+mQBZtDAtA3Luy+DLtdAezSdhWqhvLdw0mzzH63tYDxPd9I/hnf66n+Fhmk1meF3tlrgVV
I2NI0bCWPrqtjthAYOnnus/YCgYAL1iSaU8F6LbNKhGFAMeDASslLBjMGaXQGdUlQxEl8vcjTnn/
3JPOS9+rKIKBexAfGgwCnWauzt3Ov33cDm1U7AeI+loA2rIkDvz9/FiupI2PnrQYVUg06eXPD39e
vW3DJJMhemBqbxaYIVdnOmy0s67TPw/948zbDi2nVvR9CGZc+TKJ64ummYD/ELCgUAsLmmrR7cMv
52vcFjUK9ojYzrvQKsJnCt8DCEdDsPs+vPt17e9tKExgGPC9fjsmTapwTVeDcvc/L3Xb/r36cylI
A8i187d+74lVvEXKmq7pe4epzK4Et/W8Z1wmFXCab6f8dvnbnw0iFBFeYeS1qn0GkLzT8J87F2QU
ya85hxtm47JDstauyhTlfpSHNSNYUtkXV7JSHvyUmlcYkbualAcJS1lb6S+1ZK3bgulfrKgboWu0
RQt8okLermno2vXAvIeF/sOMm0OtylfLaFbwVN/bRiSNhp932irPgQILQ6FkYQkWgBGV/M8oQOxp
Zai+ohVN5JrNVZdKEhnjTl12nbQWK2AFsWdYa0UDJhvEz0kfDZC7tZlmDwZPfChuWJ+4G/jK4VGx
JKJgHl36ftqlHsMzscQeCaq8tJYjC0lKxpZlfI7SF99nnEKWo2fyppkWdo/w3fMoJSuXVEtrVlsJ
wlNQ4/ErGcQuxT9Pb0iobY22BF0UCVs1rR6LUHgT0cbJtBgT0B89BMBagXwLRkC35NNUZbkDRsWk
SqrhOdY2BwOF0IU+kdTxjOsAXNQZzOwM1MxHVLxAdDUGHckMgOorvYhmvfo+YL1CJaGT951wCJJj
7xmfYzPIi7jAcK0xD6JvvPhQNRdyO62G+F2SEOtK3rO+Su0+mxgEBDX41fYryMwflJGzXSsq3SoX
p2AVhOGyENYTklEkoZhONzIw3SZ7NsaIWrm0rcpxC5hkk6bUWSZvP4TyfV1153HEpbuvQEchGxJT
EYLyFYjNMm1ip+p1xmKEe68C1ajKj6216swHXYVOnxs4CmrTStJNTIoepUa7cpt+1ID+JLRVJTn6
gfWgkwzWYE+S72Lx0+MmBPQl2ymR9FlE7Y/aFz2KDSqjPfr4CpALdwwpin1jSBWEKS1ADsS0vUaC
4A501sanQl8Uw12JUOn7FFMu8jTUHsaXtKjIg1ot2VQlAWeUfUo+tP2ghatc5xAY8mwdl8YKeo9k
ay1zKnWuUzOwjCJh3ARl9JHjpSgbUBXT/rEw6V2R8S/srKuHTRdH+wE80KLWhgU6sYWdiklxDGvx
dYLEuChlU1h0CvPJVH4aMFLf1Ol0jfWJkCJLYGXqagEMAPWMtH9lrk/1ycfEAeRlWEVLS1E/aUmu
JDVPHuY4DarWHlVpFIRlZxKHx2Hodl0SupVegtztUn8hiThH+BcjQLJOwmW2tEh/KL18PzxVKQmd
xOrkDaw4t5Ab2fFD9VFpzcEuNfmtfBcV66uM024T59yuAUPQwBh3siZBqSv5cmtEGEDuvF2jwZrF
IB55Bm0rBcJxEr0lCF/vCPh1Z0XNp9Rb8sJj8pAU+iNocgzTUENg5Ocfpg63mAz4wpAzjqYiNqVW
6QqVSNVizD+iEf0IRFxOsZibTjwdAT+fpDJm/FGN1lL1vS9P6aN9375oEmGuFIetlug6jsJUt4NR
MkGjWxiFpF8V/q0Npp0QqM27yqsZZKAKkHVfaj1dQDuH4BiYFnpeOGC1Ge10vX6G8AeDV+4bGwQg
aRiLYgdaKbFbPCVSqq0abToWgvAU8G5yd7WXULeKpSSQkQnFjemP1Cr10GlbDCB76bmDKkh32/gr
UWDGHAYa5IRRIT00BrjV9Jh26gcN/XE9lJFQxR0c/zdGqr1/zj+7qvjwGuo8GgVI9JyCSVyUaogH
ngHfRvbwrEFMV0YghiqBPA8Jqbh4Y7i1zPaaT1Q/NYG0p0DsQWXCI2M2hOcgKa9aUT+WWX/knh/x
2FqXDGiHNqJqKojPUEvRBrQevL48p9O0EoriHKpYFAkZHUNlTCIme+GXOlyUfFAx19QhR+TBWVYV
aJx6QkZejJ0IPWxbBmHqQHHdWrIu2poaN47YJe9CbgaAq5svrAs7PPjKja/GcD5VjAyV4IdZTRGy
rMqwMzym/MTvpMQ2qIhxoyMmjUZzqdvwqwnl8Sw1tH7Ekpfe7G4GtJo3EDXVZWp2kJyxFEL3q3yJ
h6J36iY7oYNCJkQoQLCknxqUPOcDG4BhWQavSfNDR2LIQXizh1glYj2fTi5A/a2c3gledfSHsj6C
rp5RpSTUpXxkZuNVa69H6sdr0ichaH9oslIsDHkudc25OrVadGmSOH2eCXTP/WOoQ00TqE0C+4Q9
BnCuoO5ZjADYZVdIiq0wGMZKRP4WZjF83JyMedGQBDHB9g5FflYQUV4AxcXM1eufRQREoBmbGyxk
YycbUJQMLe0ZdRBG7GJGq8VibqlX8YM4ye/oN7oQYrcWnoo+ydpCY/SEfr5jSPFsgTa7hkRk0htm
nwEZMTfHFMfpvKTbZGouOX3tKMpWaPeGgiWvIlJmwIcarMmQrKVY8w4+KUcrBfRpKOO7lZCdEmtS
RmlKirYjoR+bx7TFZDHoWotfS50kw6iGkY5Eor3I7tu6rJedKiIQUpMCMOUt1GcCYgjfO8Q5V68k
WOiAw9y6Ld6lWF//f0rZb5Syd9Stm2q8//TDPPtdZRYB8v9EKHsE3/j58V+X5q35rP/lvL9IZbr+
D8hhmGNZOFWikoY27E9OGQr//1At1bDQyJYtGVLXL2laA/1ZDf6ErsimJHPGX7q0kvkPS6FfsSw0
oSXLkI3/Jz6Z9Hc62cxiwwuDSK3IwAAV8086WSIxdpH6WPsslfygZaLyiNG1vED4yFpJnS4/9mop
41NVWavbXhHFhJ975SpTfu5NEmTD/q/n3r7qdvC/O1ey3kIfTSy/K8rd7QNQL+4h3+vWbHOCXMhf
u287btsifyLh8vNAod7raPnBZJ+q/fdHUli/r4ZqKuzyeG2VlvLsFwllS91CtmVeLeGcuLDbjJWs
l+qzbDQfcdb0Jx9NHvxYYAQz7IiZGNJFlPB+JIvE17DU6NJJDIvGpEJ3n7zdOEINvy3pheXt0Eqi
SvC9HnsS+AZshuNRJGlmeBRdkPih3NxP0m5IJINi4ey6cVsP9PYk5J74A2Z6tB6hpe2jKaCcPH8E
3oCYgViozh87bqu3Dz1EwwKCAKOs22KBswTgwtu+ZADM7ePwi7LQ2C0HhWIhBp+ILhQeZcN5aRoG
UnMWaYFCQjhCqZ8wpxfOTZIzcRYC0CBFlx+RecuPnhDzYZSMpAvMM5kc+S2531RHar/0rZXSNEcJ
H6+jXwjqRcKJnd7Zw+1uqLRL4Bf9AUuhxzJF4QGZIq27x+kSpxHQ07pW37di0tzzd3TrLAzDn9tu
O+Z3xbZCkpW3VX2S/fv/dNLtizBKWytVnm/6QSH/gbfcuOvN+PeP27ZCNobfdty2dWrx+NczN5Xj
GHVrVeqTU6WEwcXDmgr6gi45laoHl6EecaDu62ERMWhaofui7CQJRa3C6Lu1KZXhEbC+jlLLlN/L
AzJXmhAHz3GCHXmP4eauyEpxkcv4S0V9HaF5wFLya6nuIZndtn0vGYosrxEnY8jHPNyRjExbWQHm
cYycWe+zTlvhFEH5SBpBZk74jgl1H2D2ANdnqpgS+4No3hc1iI9OSKOPABs6zHTTa+OByQhUITxo
jeztfYVqkYe+zxIPLI2JtucDJhFFcF8WiQcsJPNjMAb5kVIEQJ/5ozR6aBlWBaFg3lGZIxWP224h
oE5slsW70Q6Ur5KrHKU93b9VYgHKapZ14FVyYxIwGMyvvJ78Qb9Wq0yt7uppIylTSvWuoWtVZwOq
KEsgEjToNbtKD0DytvHn/qiWfuADH6yNFFe7PBCodyILT85PeBeadDjA81KOWGM6Jj7h01OXkJ0V
y9CfC0s+1UwJLPKsljierUkbfn5k2PlBmPx9i48RRV5W0wpdtPE8JIPDhBAfeMMP73IPjrw8Vuk7
I9r1ELXDs1ZXRyMrV/EcR24fRD1vp81x5Laa3oLJ9zoP8ORNAO0Mev9900kwGCqVqrahTS++J+71
WtY/4Atf1EkLn1MT/KqoedE+n6r0gKTiX4d22bRHMid//q0r/EvL/r+yNgU6nDU1Iu6S8jeysgrZ
GEU3S9NVfE3osMS593l/uw8zfz78fxlSGrYBOZLPWA+x/bhhzmULBWBhFr9ugDZTGZ4X/1z/89Df
1v9l8c9z6xF0r9AMKknWSXxsS/++1OCHpWEYPYIQwKmITPFs44cVhHK8fUj6pBLDUqBsKOncNqVy
TjrqtmjOZwxQjd3bcd+n/Trje7uGhydlk//ZNcqsOjDboLiFqIldd3l/F8pVtWf0SwFNb4o3H1kd
f1D8J3QlgTkj+rjEYLZ4o4wPc+itTvN62YS5udZJ9j0JAmZQyP/1U3MZ/AmKld4w2Q/agz8a7Qsw
eEx2dF11yeu0L1lXYoFZ1cEJuyDmQT6uI1JFNcqqxgBQcE3RVxSHfZeZ4yVFOhOzhOBam0PgQoZE
JCnUsueJlP1te2tFBgPkSF7hUhtcpebUj4Px4o0Z1kltpbq3zX6nbpqoCB99Cw55o07xwuv98KpQ
/PtvWp85+wZ9U+VpfYahEPFUTMsY4dAU/976pkgxa13Uw49IihUSH3RdEVz0K6No3elHKjB64Sn3
CJ3QlefjVUwsnG39pt5P9ajcB7hkjbywSwmRT5SIvXhfKWK8J2/y19Jtm2Cm5zjDOeyP7bdjh1Yf
ajCWnPu9O9LLc6VU3PF/83W3bWIdrYoATqGm5u7Qwh4V0czbx7NTZppP/kujRydjfrk1TzuXuio+
3w6VA/WvQzuSCt+H5kZifOQCYizIeD7r3ghFs5CCRRXgZMP0VRUgKp8xcd7wSiKypUbMc1kSEzVG
nK0FiXFb+vveP48ThnA5xDln/P243KylrVy1KlI0WMAJ4/T7h1XgYqno1eaP7d/Hxl4h7m+rugau
b0i9dRhDmrC/D/k+97ZNyzPcoJNhfTv1tvO2/c/TUku8Rye+XwxwJDHWGR/oPMn9mVL1oo8N0CeE
P3/4RXOYYh+IOaIgdhgKLanlELSoZlX3qFBWTOSzRykaopMciPLjr7XJ8pXHMCwf5S6NTtK8Nu+7
rcn0VN9H/o/Om+Yr/PqW7+v5XOG29mvf9/Xmfd9rv36ZliXGJsYkDvxDGBzMAptg0C0oARiqf7ht
uy19f8S3HT5aNDruBT+P+3cHB4Pn/Zx7vg//2//M/00/os3mGL+9yMydlHmaJMuaKFumYvzxIhft
mFP6UcwPwU8kDY8lqaRQNM8/cmmVtLLwcFvBlxOSkPBAmiknifXWpcaO1JZ/AKjDeOLXKu6tjCci
7ORue63QqO4sH0UxIpU2lfJeURN/XReivNfmJWXedlu6bfvem2NZhKjxP4+7LfVhfy9lU7jvDZIJ
hioPy6as6lM8+X993HbkrTUwnfjnttshE+GZfC47EKUBKAfGpT5J88bb19yOvh1oxdBF/nO0NLA6
+fMeK6rJHFCXMGRjYvn3YDkEIe5GlSJ8hJF4aabKvDONKELvCzTSLWoy7HpvM8XEzkkPD8jK/bXd
ZHv9a3s3QbDMS3mch2nvgxFavx1/2674xnvivYWVdW81CdVbAqi0935Fhp9L8zZxqmGEhzqSYUEN
mOb2Ht923z5ub/Rt6XYgIxAYFsDqWtSICTM/v9yUPJhzUyCiM8TEo0ziOT9tZbtynnikObjVQFTw
LZtXxcyEmoGqxW0tnzcpaN0C/UJBKyRZ31AY9kZtl5RNferlvnCaME7fSx5RhGXzNWUqgtXrP4/Q
tQ9P29adqW8MRQFGJek0vO/1QvlvRlz6vz5FDGGZH8r46SAOY/xhM+NrXSiIQ6B8aFnjO3UYSvv2
14deh9zF23rTqIwOcfNVmrDefm8qM16vJOwUwFGaekThTj3G4BQiJagPKvTs4/8h7byWI1WyNfxE
RODNrVTey0t9Q7RR4z1JAk9/PlBPV4/27H3OxLlognRQXSqSzLV+o0+HuT6K0SDxBs28/dQwt/be
xDfRo2UrPKXdFmPkpCe16OJFpGevFVqf29klq+lFczYmv6ypvjBtnLPnvklsJmdTJPvO7PSnUS+8
i+NE+1qWxpMB4fsytVWq+0dbM5VMUz4WRYpqr65U20aW8X4+i+Xw6yz9fXZtvZ4F0on3GNDU639+
wojbfnrEDDyVdQdtS0tXddM1Pv1xRqMTleLZ2bM9KSU8myhCrJowtodVgMpqJxDhsw1/H3aoQgSB
idccpbm+zQSI52uZDaWLUWdpbKQ0AYbbsYkhgkk6xtEFSXd/bLZGZ/X3iHSWlwItgqBGCmWuyou+
W3VErBdzcW4wde/BrgUz3zTIYX96aMLxaS7NB/xjSuIbsboiBeotY52tuzM2zroQ/rjsY37JhRuH
t7XapgeLX81LHxnTkz088WMKUMwGTBh2ndWuTaUcEa50ENBxWudYksRAyDiJ3GPUFqgV1PtAqIie
Eixdx97YnM20/HUgzq1jJWJhnfe7AQVXrFSnEc40Yu4M+/6bZvg2W8iSEFEXiGqvekm1b3+f1XPL
XDb00cU+2XW+96XHmmfqiNzECf2XS2p6EIqGPDzOZ9fDXIeO7zg25mGuLiY/42vXVg+qfVP6Jon8
PNyxCVKegxioJHPLeS6J9pyahfuU6X52pzpk86Y+pFb6vYoQxW1tCeWZfXq0tuMKDA+Txz170Px+
VJT4ruEPEiaq9aDEHKpQFjdeGVf7uY7E97pos2Htx2W3V3xFYHE4dHsPrDsiCL/L89m1jzv1notB
Yp+gCBOj0fpNpyquSwoa8drQL59CNcwvGabgl/nMDEF19IXHYmso6Yd15h/9LNS+bxoFwrDWa+YZ
aQbr1q5bfWlMxfmgtoF1zs3ybppwd0NtQQYHvOEfkX9F+uLfusUVtIOPAJE6+uY+aerwPB9Qm0lO
7nCZC6PD04QcT/hcCH2EliFBpM0tTkSCRTM1ZTEXPX5Mexf1lghMxX3foAtTyPQyl0o7yQ5BErGC
o20+ZLjmrvCmrBbXOrNEqViU7m2GotMxr4cfjd8ZT4ldunOpROPoKVbGP0rhv0oNeZanJPH/aOuI
CywIpoK8L+0R581YRdCEs1b248fZXEcoEkqkTFmjirSCDuOWO6NAJx9DRkHa9+NcQ/xjjbIwabCQ
9KZbDWjQZCI96C74WhLf/klIkjkKS8d7tAkiJL/C9im3kLbzsQp867voPXaV+LuVa/ycexJgcQQC
s4sAWjToujqoDJCATsUhqxSXRFHz07db9zX3CrirJbLLILzY5Lnsx/95QkU6/N8nVBeFLlXXp0mV
yZTmT6bNie2Huawa5wmHMpVc4hSQLgVCuSBFdh8BaYVgbamq6e4jmD21ZlHzq1XVUPqbW69j51bd
6rdCL8q7/j+Mvw4IdV6yVl3rwz7HS/Umb8P85tOi2BasiG7cDsI2aWFt2LuxJw+mHoGJigRpc7wI
btEflE9mbMONGBZoDpzNyeF1dCMM4pxCvZ2LPkKBSzcwBiZJWu3AYaVTtdVxbLXixbJQnxlwFRVW
iylpG2KE4TbV2up0+0mM1r0xxZqGdoSVwzv/IQYHtQFMANarjZ0npTPuI6IFm8AKzQ2wpZ3aFPmb
pbByIpyjHbGRBx2Kwt3SK+zuOWvs53kD+rtr1uS/ujqdj8HB1NX1+pdCgmIkaOgcTZfI/EJLCR/E
CH0grjjN/EPgHnUifkejle43PRvvbR7Kb6pRvTthb78ZyFBCsPLHFwI3RAVtu3vqHfYhmacLiBG4
QVSi7u9UpUXwpwoxlM2VbiXxYT35damuewH0xZams9GV3iMD7JAwVop+60ip7t2qKjD9Jh7mRUW0
Fn3pnMrYUpa2i+WL3joB8v9S3OdxkS7iyG0fm1qfkNy5fGbiMlDd6rXXyAEV1JRS+eKM4yv/k/o7
C4AjrkjOuyUB0ogi3CEI3m0qVJZvOjNPz0MxVHd5WX3rY0N70wJTXTSBhs14QyxQQxRorkdZxlnX
RSZXfeCob2FgbcLUDR+lOIPQSLajN8QbTGRHggUNxDp0m7+bFYihKhHvQwV+V9iYDURoi650SzH2
bZUD0Q9wAE3VKnhJpP0svVG8K0m8EgLOrF3E+maIoEQXRiLuJ9+QlSHUbu/EQ8KEGOC8UYflQ5NB
CElDI/tmVeNKK+t2j14/9NGkdPeVrTgfh7loE8VnDQIibm7QHA0U7HyqZjGnc6ePU28abrRAXpLo
j8vMnUFTylsESlO0kTyETKVan3z0qHcCTZdVELjZIxrRgH4UM383wjc5hgiETYnSvs7VO70a840S
ozJhKoF+UUKXR69yKkA19e08Jnfdn0JXi6cyg6Mq+OntLYPkhKJBFtI0CNqFj5MYZnnZjtnwAeUi
Vh/TwZhWKXN9LcaHa9W1vhk1vLDoJX2d3V0aNR/X+Nu6+SLzHfoufc1QLb+1I9dasF+GEdiRc28z
96Ircfg4V9lWu2sSbTgjPBs+ugjkE0OM1PXcGFtutkNaCcjHNNzTh+qhsNemo8aTpGK3JMJ0MtKx
Pdut0j6g5bHHtmZ41bUOYxkNj9/O7YdXsgfxTad7zblCoPVBF4Baf3cTQ/cDyMqLkTjDpjTSSUNa
gHhHVOXQW8Ovw1zMkoG/n2Xl2OjYxsXX0BCLox3RaQUXn6lKkdYXQ/UA3851o82D7qtFtZxbWWWU
+39+n+if3IJNlz2Tq5Mxsi0eTk1TP7kFV7iWjEU8oXbb0KjKFXMtHpGju7aFpd9V04t89DAjcttf
pantWpra5p7t9Frv/63nX8fNPZvpmr/v8HtclCj1Wk4yBX7ng6bxBY67tndQm8469q49nOaa+YBE
07BWYnjlnxoaO2UXMGBw8ey6mbrwQKuFExYBbE6MnGNUnKza38yl+WA2kbVmoqgRYw8lBkati7KF
50KqQdFxtB2XMJjwzs6AhltkxHcRovnnuWo+U6KmW4gAx6NrA07D9SrPENKLPVxmslFH3ZcF65BV
E15dQXaaJNVDiLcWopzg5IdM/1aPMn2MNPd9bPXwqdY6uRpyH7a2n1gnzFXDhZ6ijl8W0lsidM3m
mii3U2YlDNN8nWR28WKjt36wJinQudhjVcWsZbUkHPPyZRj16FbRdnZRipOS5tlCx9V3UYyFzWMu
reKEH/eoNeYpbRRly1KiXYLPlAU01vGrpUMOG5KuXQZW5D6JUr83giH7ns3yk0VcP9ijam9SI+Tl
+tceaaEUi9bHp5u9rLbC0C7Z23oGjDAbIYmWavbMu+xH1Uv/XdffRCsakNox9lW+UyNsN0E3dSe1
LmgJaLu4jpxlbjXWq1oqqxCluO+akv7qwadXd1P0bOmAhzo2pdkglJOwBC/L4VUmLVIJNTRqNLui
V8RQIsWVoH6nZYofCmwZBuzb1QBgbdODwFcQpcHfBwr4IHWk/MyTVJ3kGwAq5DALz39xS0zOWZQm
j0MXacixlihwRF67yj2lO1phNmz6VtVh2HWgi1HO2hRu4R4L10f3siYrxl+MvKRBrnEI8G9YsQYf
j0Y1jORBC2MbqArMkJ53QNl7T8L36yNibTCvp3rTb5B3Dnu6TTNSX/V/dFOTCpb1NIMpQ87VWutX
twSviSzxfvJqT15MvkLyiPVbQMYPhJMbHtq4qk+plvi3AZHGbxrJ90C1v0cq3KARG94zhhn6rmlh
3Za2Xr0kRXbK7MT+DrjpPVdk/ehUVfm/LX2tT5k1pioP1J6ugScBPUjE59/DdW2faE4qiuFJtTLv
vjaRMBNMvGSMd1bnobmYJtVbBpr5xlZace5khduGrpFdpj4BwNQBrArL2r01yj4Be8mMNRejxvqz
OLfaRbuHo3rnjW568LVIrsIaicG0TmBNEu14M7IRNYISoK7nbkvLqX42dvnVwErtRSECdzsB77fx
hExrG3WvqA3itqIcvoROft8Amnmop/qQPSWMEmP40uHW5Bdnqfq/dv5FMmLeO0K4m/f78/Zf68f+
GOmoHtqpgx6DVajwkC0jBmbXsbIkd+IckfWv110J1mbjSJjsrd9hBpAHLJDUXhIkpOwHGAEEvSWw
Iurjzw1zF7u0GTJ3bCFRLTO3f2pN+6JqcXM3Z6BJ9KSHqQr3y+YuLJ2ULKsrUZzU1aPrtBWw+mkz
pKrY1HhR/6MlgxDpgfXTcav72HeVV3Jq8MjjWruM5GuY/7V4dx0e+cWv4XxzH8NtKzB/1lF3PxpD
cBbA3jZO1OfnJoQWWgR2/oqTZrtyHRslibrJX0PHfhO+KS9RNUYPHlHNuXrwcndD/hCUyzQoH9j9
mXrtH0xQzS9RsTHxOHrFdcTeD3ZYY9pBsVeGB9JG54ks8SWv/ZMTW9VjINt0j1R+t5jrgzw4+1pT
PRrtAKdw1NAXKVdm27IEZyV/aDDs++NwrVMdPGzMojZu5i7XhrkoXEsuy9h3FrlsBnhrWXrnVbm3
ZLmh8qKMunUUZxWA96HYJiwLd5nwwVDzgG6MWAjS5JkGdbxzz1aM8smQxf19mnroC7l585RMgrC9
polXNWygjaCR+1X3m/s2LIv3ukSCMPEhdaMd5lqBh5oDvFGBNi4Em0IDmum030UQPRjdmMc/O6Sa
t/qU++mbBOK+SO7UqVS40c5nfrub2zJKc5sx5YV+txlTPumv47ykhiQhoZPOcBrPjGwy2l64MS3D
eiA8bOBwHCIdMIWw28BRVqZMS3BK/CLFA3L5W5bxwU+HE/y7ojdiIRoTRZ+cUrCJOxV0B7wI3Xlw
62xiPsfiPbZvefqdH7VWqTejnivIReKk17IY2PUBiKGgYr1Zobj8VlTBPvJSGBFqYqwdInk3BD4D
IPjLDA+9n0rZvhU4bLw4Iimx0BOIpjrlgEiDXm4NX5irBEXhPQJ1EZZ9jbY3ai06qhBBlsS2kxdD
ps+kwsT7iHCagDXydUhIXZf2EF7MuGemqfJwE9SdcedMwpvVoFvfHPmFJTMMZqwD5DHqB+h7NuDX
vYOQm8zD/jg3EOr7dWZqiLO2FhxAdbDsSyfbt7r0+tfOHQYksUxijUGNQg2GZ6pQvMchldXBcosI
6pEZvSIRriwMfh6bueiN9VE0gbyv/ba9k0XygCxxxDNlpBvA+OAypiLBOyKfSvg9t6RA8Zs/Q1Ia
SI9MKzag8cn9GA2Yk2WRvpnr5sMg8B8EdXWeS07uRGCaQ7QgCmOfJr21ywPHW5tlw8yg4r3VaEI8
JnYPBbPu5Jc2KO9ifh3wtZVlkiR4M+ZxuR+MLvjWjhp5lwkMr46nj4WBknxnon72W9N4KVsENEUG
hXEuel4nbhWFJ+2jlf8WFl/26Z/X6fZf3n22QVafv4sLAlL9S5JDkyNZArtSHqWXa0jBG6jmVGN3
VmWW7BpZT271YfGIH2jCNJY5P0qcSoKWh/jad7B0sYXKy7KA7lGZP5YVdLKyMOxr90wFlDVfOlU8
lHbnvtOlrRw5hMaHJ/CRq8hH6BFpmu5bIr7vNdSRXhTJl7bpzNuojfOLmYAlL9h3bIJCiy8BDgPo
RRRQ30hKBCzK50GddBKioDaG8hDq5wxxaWXRo4Mq9ZwhDsF8PSYyuiFcZzzNbb9LQzJ+bpvGtR50
8X/+Axh/3SiRRzNIxqq2wT/zM66H8I1v2mXvPBo63LpEDEn5klroiIdQ6mSlN3tXlSOc2+m0Fkqz
b6fDR0tuDt7tXCnTBlT6OLi3QWb1K9hER931UPXJcns/n9W/z/5TUUoUqKqxtc0NCS3gMaKD1Fl0
7oOj6Sw63U7sNXwLD22CNnBD5vOJbD3yMNMXnmFM5RTWj3kQOgoMcmKBcgN7/nlQg8TsUg1d48lJ
YX1aqADoZfhDSLl09YanpAqKW3uw8veoL746rT2+ehpeLrGhWvcq9L9lkUT2sY1NOEZlom4TNQmP
1gC03BylAtbcfA59omSp0OoDITpv701BGCUb5WOe+Uhekal6x5sgbk1+IAVRXTIz8ZNMPAswOzih
eRCBcHzupkFsW6vfgwat8N+dGrRanerRx6B4utO0bfq4k68r8lH1bVIkbpSuOxMhtLwZw+h5bIOv
GuSLgzSSeDeWcGTnKGPjs5Zt+j7YmFMMEsOz4saqBu8jBgnCClPNaHwqU2shVfQTFUWzX8vuZ5N2
w5dWtP2qJp6yca3YmaorIy4uMBxeMyfzQQjCbGsa/QUkr3+aq+bDXPQy9KwMRBM/1ZsNVAWRyXqZ
D/eJMIZ9OGGAyYDUh/nsepjrEgDDmyRHXsJ0O/Zt6gOSpqj1pL510KYIsmNDhdHd3D7oE/55bh2E
ah1q7yGo+2arZ4nxkozY5AWBjdOsE0K/lg+p3pMEMxtvo2WJvVBGyGSKABJTlHW+kcTfF/NTq7lD
vvEGV3wU51YEb7e+Nqytsv1pTVuz3lfB3CixTRVFJdbw8dSce7/4YQyOgkHz4BznBW4I89lRq+PH
mld37RbLWqhIC4LTLGcSAI5SjQEQNuHTvCRjl4lOYxOGhzIOswdrjP+sH9n19bmVPUz9LZF5b6aO
epXhHjP4rk+JCJfm/ImirNyy9HcX0ujUjT1a/AEy7HKzFlZem4TFE84Ay3mfOeSihEMH2VEiLv4w
9GG5Ll0jXs2JQj/JjJssMb1Dwlf2kseXUtWG5zRpHz/W7WNVGovRUFBMwUsK22KhHF3MqRd+3Fav
Vptc4DWK9y4ud3aWW28SvfmFwbrsXPmRv/WUpllHgWfepzly0W6pjD9afWUmzc/cV623vLgnGDxx
xv91ouBh8e81fzblepejWfFHn7xqnTcoJc9zyiFy9ClH5BBunX5OeUPKSI8w5Jhbu3rbVsXwzXVu
8oG9us+f89ZLi/aURg6Sn1aBNIXTOG8iw4M3bbXvWSEQ/9CS8S5lkbTlL+yu0kh6T1nbPc496ixi
wxqlT22ZwrN38whRDFHdiyn4NvfAoWZdWt1wLJnTFu2Ucq+ng1RxIVBDXFFcLRzY19sxlY6Nl6Nw
4idIUSdDT6vL/PIpKDGgvMw/46ntWmqN4I/S73G+zw/xn18+WO789f0PmNsg86ORqPsrVMWwlEYJ
1H54HL1drWjYyUUZiv+eZ3aLrojtfYbK+34+C4TPBsjU02gRN9BkIBL6K5GDyuhiiSIesYl9ZQLT
zUP1MYGuurSZqtaD2cZo5udEhScMjhHqDfscwDptAXykQsUjAnOyt5lZnx3Te87dRD/PJRVpMxxC
H5OIqI1m5/6OebtGN9mx3oau+OFkVnaHUhl8+BHmbmZJ/TR4ClmppL8L2675BlrzhwVZ4w0zQCBu
STe8xIaAslWnl2QI5AkuW7mMXLc41Z7jb2INa5Oa3WnGHnI5iKp76KHRHtJIfNHweHgYqlxHp78L
VrZHVqHkXffDQ5TC4LvbJFqsbBAd/YZ3t3GfmVnJ9xEYC6l59VeNpz3XS+cFXxMfsRY7X9tVKe5C
uzzCptPf0sxYzHkltQVgNUi4bk5c3UkljLd9H9l7P7esjwOvzwCligrE4U3AK7Qoou6n1HnfkqGJ
Ku81LLBsbw213rvOgLACH/GWkMGwNCwk3OvEN881sxN6upW7ciWIghuknQDVYPR47/rq2dDE+FUL
mhqXnSJHPLss2fAMq0J1X0Ir7765+MugwIphczyKeG3XqnbLDCBfPBs7x9oMu++BhaIJ3PgQH9hH
dO+9n1an3LEp3rRk5yGkeqA5Ex3yt4YOYxaiI2lijlz0Tb+xXWXnjwWk1MHbj2nT3ahear6MuehX
XWTYkxMvO3C8OPTSJY6WD9E3kciLS7IVaq9FzMZBHsUP3RWImXaXqg1KGlZ4ogPiLj4ctVM+jCg/
DZjQTUZ186GqVG2vJMZ9N1UlilLfRhj1LaGwaUfpDNpRleVr75bgRPPysSvqR62GbQyOSH1CPvy5
CDTnpOPQehysGrtmSCZlNpkNeu+xirgUPlH3XtwP28DJIhPD5MI8KASgveUY2tmbtIkal2Kyp52K
Ckxct2R7aOudPAkbd8JAyfM3E4+qRa2KcK974qi1wt1egV+hB9yrAraUlGGwzqCHfgDCZiAXhgXA
luYuH8CusPmiOEW+6PwBb980x5AofiIH2pyGPuZJGqW2k7LpnlWXmdpWkeAjSPKD9668g/2Iclvv
oPFh4mQFMpCAnhnezY3q4Mu7DprhrhyTb+QY6SE1a9h6EbCxj3IEKQRBG7Qw/D7vliWR5WeWMWJp
OB6vtalowyqC16+JbQ5FaRV5aJLItlHQFbWNfP9x6piCbRIrrkkhh9ok4AXl6njSylMpQ2+XN8Ol
GmLr7Gbtmt3n0vSMH2iYs8KL22/StLrL2GZ4wBYuSsTR21iT343Z6Qwibn5K80G6jnzCKdQ7VDBK
b5wq7Ra4Y+KXGjOlg2L1N6pEQ6bkcb5kiigv+XTmmNolY9Lfz1VzY1c02VpKA1/1qQfgpuykaDWS
OAghNY71WCcqYi+NDR19KjpRMBJ5S77GSm4/Qq+R95Abb9OpVBYYL0RBJ5a92isHuNoK6/D811ma
QM7vQvvrtera7drXM8qK1AZ3/z3SsZs9bvA/K790d33VoPUrfG9P/DLbRKYWHGUUNeuwNpITqcRh
ZZRGdR7d2kHmRBV7Ca3Y4828KbIiw2xkbHchj/8GnxH3YEAWWOmDOp57RPiXPuAPUOMJ7CtTosOQ
3tW1BerAHbM7qF1IJZs1ukyB156HSETEvdL6Tffzo4pj4DtS+Vuh5c2XuIZMajtGdjFIu24AUqmb
DisApNH1dKkRRd1qmH6CaVWmV4asbl3H0L7abCx0tbbf3TJ70FhD3DYEFS/SUJbSisufplHjv6SJ
t6DjE8owKS5WHolNPbQnl0dpneiuXPcWWBnVQVy0tEP9RbWab7qdxT9z+6gimYDqU2hfbHLPb06I
mGjVac39aLM/qtK2OLj9xGUnJ+gHSnMpGkxr8oZMQFX0eOTW6bsass3yctYktmvmqy7Liz2yGtZR
B0eyCD2pvZoSOSgW4SQqPY0pe9WodvUVGjjOuK6KLogpnfu8kagSJEyUZO3ZETf2XdaIeG9EkGfd
rBtOmTdtXyzrW6yVpDXHFlHmsBUouLJE0qLhTgx58B2qO2JJeTbc42Amt2laq6s678QL4QkSJPSI
poWzWxXZnY76ATiAZqM6AboIo2dvtTEuDvwtk/WgtvbZMyv0vmUVYO8Te5tBj4ZDXsoEH1bPf7RM
s4Eq0ePMgxiYgYxIRbo36FvE00ASr8kgt8sZ3IXhfYHpVVRtZ+iXgNsHUsRF3c4C+tUI90YA639U
1S6/V/2CkGlr7a0at1rD7ORWCDQiRlfL37zUeSfr0l8qLzYvhRH+iKY510q8m7JDFCvSicMOnmpv
u6gb1n2X5PeBjnanWojmu+3V4NmF9q6QsqjUyHmqVHNEWyF5cwdcU4vJbDObDoOGSp8e80P17ckZ
g0CQthhrBxneyalz7oh3obl2Y+xor3Ul3PB9bTGxTFeZu6VWb1/cj2t/XCy1tXUAqqGT48ugBDgx
F2V+VNAx3RP6Yv2MTMXBi70vTmJ4x8hgfx02D6NhRLf6qMPZ8Pbokvg7x3O1I955yOJDMQN6Ai/U
Sxt9m3fpcC6nQ7TJhyxfsTmONiU7hYVpC/0FxP9Xo+77n+TnxlAStgzYbeOOhEtC6xVLLA5RFSnx
UN0pKRO1qVh3PfPIRsX8Dya+rT3ZceBs/AQHRH7yPK9a+goQZtI7R5B2ooUfRh/0SIYD5Sq2jX4h
LSj5rjo4h6ISAtHbVjxYBVKqc931oDXuv7o0rk5czQH+xWoEUG7TvLiNRJLcMaPnDl4jxHrLuCRe
yBYVLASmiOvYGJGmNToUKC0Q7VKvUGWK2qOsDbaARKgeMvJMN5Vu9tu5TssM7BtGFOMB/11iI3Le
yUVBBL5t/cC9DwxWyZGuflXxdduBPB13pgLA6AbTjJtomEITlSJZCCavCrbzb1INdQAEgASzqncJ
gIc71dG7vRgN+zbp0Qm2ERa0QiStU7xnD2rZ59tozHkeSlVZVM6IOETo+feDI+8DOzhCOgtCrJkU
AiyJwMOjLu6IpxV3rKXzG0VrlcVos2oK2qB+soshPvbENQiFtPUTznzuyUvMR34/9iMSy2qST+yX
IDmjIO6kA6I0Maye+VCxi1tUHQngYeo118VV45/a8vtcsMNQhR0sk4WDq/clgfePAnDbr0VojJeP
Ojz/1pilgL2YuswN7BbMs6Uc5ppSxlgvWzkLYEUAk/Cc6iBE+usMU2UEBzryrkokG5RXpz4fp8xE
/K5StVvBGlWOtQXqWlGtcp1NzvPzgZ+BtxWtczY8JPet2uYFkMV3bYVGFWoKyIGZrXOnjb288flm
tlZtOXdzXetis5I0WCTFrn5bmY2/ECmWXX6frEc0ohZFNZzIOhkXdRisW8MPg7uQT419y5BuFLaW
lR6MWDsPUwjhDIIV4XPV5DUNctMr9WxNbOytC7vkGHY/BqMg0SqGcuW5BG7LKHF2jd+wFpvOtKRp
MOieTq+H1jmR5UXUSaC6SdiUFEWJTaBU0jc/CZMv8GnhI5tK+8x8r922sR88gEWJlmZc+2db5UcR
JV/ZXJGAF3Wy14XFq2UqzgeEWkDVWh6xgJu5Se8de4dutiJT/YKmeIQ0UXyr2qlKOMnB0y2GPKR6
dbr1baQy8lFT0J4biQeYCSrJ0agYd/OhCjWWBbC7V1qg/qqrW5R46l6v8IeozY9+UtNOJPTsQ1JY
3qqMJ5y4o5m7NiLS4kHjetRCu7mXjbxR4Sg8mk6HmrOq3E0LdV802osBYvVAgMD/KFq4oN3Gg4zx
MihjhAg7SOAlDNh1ig8dudjiu+vHBeRZKXc8a+jitWZ/ZxVJgeBLOq4tz3f3KFs9h3GR3MsBVRBR
N4/BMNSPBWik0mi1Uxko9aNnoPnaQdNihqWIEIGPogChGb9FrLMAVNWVwE/z2P6hjWOMeHBcbyM1
JCPkBcmLnZDuMTHr28ytidkjlRqaJegVWmFaQ9dJlAdkqdR73h/AWKjuUTE6pGFh39hsNPeOMgIY
7Cxsk4wG1X5fRXGHPOcmA8C08On3lBFKgMLtqgvi+rQOKi4IBa93JXEsQixhvcYQOF3OY3WvC9al
Vorlx1gB6Iy3PXG+qTMrvGZVjCDj51aEuZDZGnDwnovAtHhhDb2KdwWdc4lvqtmb/kerGiT5shYE
xj7G9uitOiS013Nno2t1uHqu/9Ga2o1YkNOtNnNnNZIk3jpSQvN/IRlD5ZYMK2LRnrmxHK87d7A/
V1k0lgc32YM+iR6V5rbTVPmoaE73mNX9czgQxC1M7CmrDm1CxejlGde8LXJG3t4xlMj+qGu1r9Wo
lKePqs6QyQlSOIoqJVSPmB0zQPNw50pXnudr5HWUolabI+mb9+jY5ZIlXuQsgFSn+yDotftM67/n
BKe+lmUII7owrHPmW/Em6t1d247ZBQvhJ6EmwYvt5foOajfEI68PXuqkbVfE2ofV3Ap4oLklR+jt
5tbCrB+ypugQC3SNZ/G1qbJgo4eFuiilVeNZbNeLBrvedROT5ITWPQ47r4Qgv4yxZfx1mk6nppZV
OjL8vzv8cWpmWrlKBsIHAZrIgwyebf57D54JjLf3gmeDX9udn0JwnkqKJc1zHAy4WVKKR/yBYP9+
n0s1/+mD4aBZHPVV+DzWldi7PTm6+apxOxpIUY/1AodC4zz46q+DqWwdfHXP12oW/OUu9ZGOnjpd
61NTaMtwIFP8qaEIkCiufNgC185zF+IR7HVs9yB/387v2DBataY9JYmDvn07vLmj7S9GxKQOg5ar
R1Un3AV2euHG7JHDocaOaOL7zwekRX6dpYbl8njjKzQ6iAPMrdrvs7TIUKzrIJR8apg7z61SIBt3
bU1nBQJbNkQliL1+XLVp3Ju0GQHuiZvWJsAy6TwWTfTrELNU2KXTYT67Nlz7XRs+9fs/dLlefrQn
lev5+tdxc/Ha53qn/0OXT5e6jv3bT/m3d7t+gmuXT5dvggmY96n5052ul7l+mE+XuXb5776Pv73M
P99pHjZ/Sq0bKnTPo/vrf2Guvxb/9hZ/2+Xa8OmL+O8vdf1vfLrU9Qv7r+726RP8V2P/+Xv520v9
8yd1AzBDhm8UWAcNLO2i6TGcD/9Q/qOJVBSj8Hn+NeqjLCbl1fkqH+WPAX8M+493mCvnS/05aq79
j/2vd732Uck7j8try59X+v/en80MW285K8he7/hx1Y/7XO/7Z+3/974fd/wf2s5sOW5j6dZPhAjM
w22PJLuboyzKukFYlo15nvH050M2TdC09//vE3HOTQUqM6vQonpAZa5c6+O/RO7e0gNhVUN/WO+6
vqpPtnX6+YX+xyXi+PDS1y3Eky7/5Z9s4vgvbP9FyP/9VmDqu90EycXGjKfmvhtDZ1+DiEenhWnY
u839aOYNyB2mYLQQPahcf6e4TaEf0wZeq6b2eKJc3BI4TgGYOMAr5z5s6zu9gLZkJ+4AtQsz9S5g
fumgE1M/e+mp8ngKLPVSP+qT4exMikqI4lVbygxALxfGoiufkVAbCasRPXtltZFLa5wTZbtyHenO
28LVtLIh+b4RK9u6SX/zo0a5NX3P2uZZlhypSZGPUrPiGVTmjVnl7b3h2vmzQvYFBcv2UXwSVfHJ
PXh2Pe60JULC9AQ2nZBky52E6L7KI1LOoym7SkBaoowHBwVgweUm4vgv7667/aNj6TD+/dudvSk4
97r/I8gNMnC5O1xmkFjgwHI4f2QO3xoMgKn35l4d5nuIjdgFBJ0jIcXwtkzWyiBx3vsuVpWEh8Kk
eVcrFxLXOqYKIJcykCV0YlpncK3DNShx3QvoywlRtPc1IE//Cv9gLUINeZ/RQM9bacKcs6Zp3/da
5NzLVUr7do+6/eWTnQeiaMfzKe+hTwvGNjz3SXBY95AIGUqOt5vOt/vjapOrMHX6G9og//hkl03K
xj3V5WzfiVNMTjocMnUabittsMBMUieEy8TiT+Rsc7v2rnZxil2u1gF4nX2S6dxHOb1Eyy4uxRS/
jt/WyrLGjPxdZNQttD/ZeAAC0G+jeNa9jW15zSPrSJLA66HwrgVCTdoOzsvYK9rHIVDbx1ornTsH
/l4xrfZ2nr9YWety1iBUhgw48sGGHHw7LSvFdr2H7LQa5T6uE0zX+4hDLedvWVE3R2nTlStYsp7e
+nU/te7aYO3RHJNe3uu19OxK927YTqAd0HCpoktIDfdObQ0jhXa9ypo7pVJsrn0FHdmP161m1OpW
wv227scTvL02Op19tmti4613OlE6yJzVpTt6HYyygQOPbL6YPoR87rwWfxC7tGN/CDUUf5Dl0ohd
odQT+V0EdxA5a9OgUbpJXfsULqAISNLU71mhbKDdpsXhPSK0Ne3WyIdsq99+Av0kGeDzgxidhTCP
/leLBMiueMcGNRYMfXZA5WjJ7fFJeY6oop7W7J+jFRnUSnCxiq2cVTqcl7iWatg1DqjFsDfsFvLw
pmyeDM/IDiiqx7vQimF7ACmYAwfJ4t0AIehTOUz1k9i0xdZdGSHI0R5kLu5P+4xq/NB0foCWVTOc
e8jxzt5AhXgj89gPjZOr3xddMea7q4PkE3iA0el+hPA7ULjXketTgnK37tDl8dten2zhsp+v338y
22qEwJA+PnXvRHkfflfeiPRqf96SQ4AO9T1Irv6HX6Trj8zgR+o2APS0pcMPPUGFimmWRq8DfWHH
fOFbkiF9v5qEV2mdi7sfkuuKT3aZcoLujyD/vzVD584bEp90TXk0MWdmhHDP+5D7zdvUDJChACZy
FqfYr2t7unGQjqnn/bqMrLq/g8NS25oTX8gbk4ZD2qCGZgc/VRQBAtZgcnaaX42py4K7NneGcx7n
HEyjBt28GabfxEhd9XmwyB2oEKNvJaZeAhNpVZg8kNEdVbeTPt6LyQ31YsvD6KD420ZTsy1kwmi5
jc4MGbWvPdDMqj/IVQYVnj5H3WW167AXnTPdOorJUwHVbrSxtI4OL5sWP9avA2k9/iWgvncRHPZU
BhZ3tOhda+93E1uz3HJEQ0zutr6AsM6bc9+Y17t9sOcpqsA51FDDrN/OaVQdyVOrL16XVVAQ+vZP
PYLgvsuGH26bD9uapv5H/z02Mpz5U+zgfKu5TVqF93agUQLoGjUE196QTsoh80kna7i6KzS5NOq1
pzdbQWNVAf3pQVZcF8s+Q7gk9aoQNbRlr7oAR7mTHe0R0YrlVp+XLHvTWhudZIV4C0SNU91xRvsB
zHq+dxuUYvivs3/ayGGWWlL9FtqI1VVWkz5UdQL9JXxeB4s+ly8SG4/951i1ny3KNEAfFL1WNo7G
T5L0DDR6D62ylTBdGgpUA5Zl8Uq3gXgdF6CDeGVt0VGHVCFWR9/LZ5+tSZ18Uy+UKuTrycBX4KfW
qXirhYxFvFlRnqLaBNDUaMcYiAckzCmgKYqpD3K1OlZbuHhBcGhHO6ZbQeJkGFrnzUHvxs+ZCt88
DBRR1wVyi087yS0m2E424pDg9d7p8qJAXzWXCliT4Zjl3p6A40X2GP9KH5TXTuqvAX8AioWRuQeA
r/1aWRogq3J6mYqB/jwFZuiqD7RfnVxF3UpT4XVOZxUOMN6wy3LZNW9zBE/J9/53u/qjDjeGojjO
lofHW2twraPm93Rmg89C+k3pz5EeBa8h8t5BRba/deP5S7EIirWa8pX+ueJe72CQD5YomhZ5drah
xRavl+gV/xS2FK9sSVfesFDzK18jU/2wZT7lFIrZw22Ln5QUkA7wvQIEvdM9I43S3nZuiPI1Cfuv
yhzdy+/wGpEC/LwtI8c6hI3Vor3cK9OAwo9VHeU5eY4j42Q6qHktz93rszJNlTyBz6pqnKz4zftm
E0/U1B8808gvy0ZW8zlSb4yieUkWBjMjTWHRQeG0VQdluH+fUhQNLjLMOYxn2lRebAViLjYqbhrN
jZ5l8AB4lAlYPJnBbaFfKrM9Gb3ZJGiGZyMSEkPPlywLZj7/z06GMFgbRfDixvQIbadWvSvbzrlI
yKT7w73tzsd1gW7PyQ3foHTVywJamdEQsaroGnO9L5KNZVGE100MDehhOFH4lFfhAMOHudi3NhIr
A6jpdAe2aTiYy/az4qLxB2XfC2Leaqz2L0XXDC9TUOvbaID7UWwjiNszqKifXhEML2KqChOqoEy9
OItpAJ2OvrTNU+QyLTn0PRvWN/FJuBnTR+pltOy0qm/eTZn/K9whKM0HwXCa/BEUulzKwNe7orSn
NeBzVPW+VGJk6hctykoyV3nn7nVr7q97rjFZEU/+dl0t+1r19PY6rlvIvMycL+pQB8dPIXaj8osa
eL+EVm3eeR0SbW6vRGAHZ5VLGda5+CVS3E46IvkmlzLYa+TVJaEUJKatFsAzIkGyh1ytt7RnZGS3
/3o3ieSMGm7CCGSiqjfjg2MryS4etWQv094LsfXG+NC7s7MZ4KA4fHL4Q/ozpN5y+9lejHdhmWmn
Oq9TeyObjGjgTuVwH+hBCzgpcw4eJ8snW83qjV/Pw61MZUg691k1+/gssyqO0WhD6yNPwvChWGae
GQRPNGauSypYOC5dZ934UzNHW69rYRnwst802r8jFBKMmY+Ibmyuy5cbj2Y4HJoIiY2yqrfAe4an
2lHDFxoBwFX6LzIYsd2CILL8u3SxuQ1A1XlWWrTNmFKt7x7yQL+rTO9tgd4DYbAmhQ85JlrRsr0z
9+VB4sHe5ue+cP5c42kNBN5lN08SUPUV0r99ON3IdG7LDjAa0hYyVdzUeM7Lr1mSvt0NVqSK9KXt
3Bppm4C6KQySNi602Rc9AjlSVvB/Iw5fXMQWFRYg4nVu3ho0yl3E4C+LJEqmMhiRHYOjKeAQX7yr
Y51qto9UtGWDEfxqaG6Jdq0RPNFVTLFpTAukX31g4UMzH6jCQ2TtRiFyrKh5TmX2D6+sNRESl9jU
cIMXWU9z/+f1EhGa/H99usP7/cW57gEo+EBdvnnwUGI6WCEcXkmdoAZp07xzcZV2T2dGAJGANfxe
t3FwFy8Y641Edzb6H1NojI8ytEZtXkofnvG6nR5zmyaPLPazo7ymZOp/9RurPl9nLmW0RrHGTSJ/
jnevvLrsX7wpKbEPa7tl7bD86XI1sW6oVQd0OKEkXiclol7CLQUAdqEmT6Ol4L9YCjX20IjM/xwX
1zWo9rt9WrnRfl2Dmlm6mfrgbR9xIGn+/3Gf9d7j//56un5Wt4YFQ1mVWsa5aPRjH+sWAj4Gz1tp
3xvnqWIbHr1S45zaRnw30gIMpbdxFtMg3muMhFc05ey1FtFb8Uuk7C1TZZxVIAKwW2/apJr2YhT3
9Y4SPtKEtKf5qkZLKkK4Ub5Hywmcz6Y0jemmm5GFN6vI3JLUMO+iKrOAbvOd3wb85J1l7sn3u/jJ
5Uzuvqza9ubtucYfo1uyfMo9H5Dgwe0WAeSiNTarTV0ckO7TmVPrV3sO8w5clssySHy/9bpV3sp6
MckCjbfPjrcDtCjLenEMfeaebX1C6zIb6ecYyjNYieo8w0J+/repOCRkmq2zXc+01v7vsbJTGgW/
OTaMaLX9UiqGspUrE9DK9SpfbGWqWC9y9V/EuY6rgAommemm+0/cWDLVgfEqeQRgdnmOE5MMddgH
H5hoU6AFKWLMSZMFF80JaD6jvmyaKE81o2kAYI5fjMXsZx36oZyltzK1Klrv4UhSADDPxauukYQn
C+RcxMsT/XWPmWeax9gJXwKalV4ZEj62iAd7sLHaWZmqx6J0nhvfrm8/TGkOue0DCE2OSuNdvQFk
ZU+xbVpnoYafoUmxJqM7CVu8v/DAN5ES7WGT13dOX/LlhQZAcp7dtwUrobxrpNelYpL1o5WgxA2U
Zle6VUqus5uOhRYZTyWNVvuuJE9mWpbxJDZfQTWoLOzmGiKOiQ02MLPld6U+/dEFlnZHath4Uusc
QehQvWhd60bb4nWiV+ypXVxT1yoXzR5vWsPxInhOs+kuUfQ/r5EmzVqg081iK/dcX0wadABCQLqU
YNhPYk9bDzHdeG6O163WFyNueYHw7V9fyLpd8ap5iXObxzrScMuJEYmd5sGNlP4GqD99WwpH+s1q
1Cak1gY5L0o4mG8iJ+SsJGbdYnWstnWbedlm5nMK3fP4lRTaKw2Vype2mKwjogflTZvV6RdlhrMM
4OPvfw8YI/fRrwPSMguxxjip9MkYEHkJGaAa2sbOrrKPU3OZSrB4JXidivfT2gLW/ZsWjPV26Czj
kiXggUbf/Qa+VfPvAg1dd5p4YPmqS/TttDE2L+R2jYtEN2O7S2pjOBXtn2lhmXchFE8nOkn5r6qU
EoIdZShQDV2sEDKPJ1JC4p2WELmSoW5okrp6Ps/tqDXu7P730qOZt5U42U7mJJE6WqGru3gKbKSu
kz6jDZrBmBFNuxkrEvYzvyPb3qpy9880NbMTaOCS1GeUZacGRNQWkQZtK4saN/X2UdfRFQcKVjEv
VanStT5MdAAuVM/LFNao6eGqheF4b15L7eunuVXTCw14r5w6i29dFqP3UkT+a9cBR9L6Ynr1Ibrf
eG2Tv/pOiqJDEXhfu7BRkA+jZ7cz6GiibODdaYg/Xfu0zTj2r1NNqB7K8c0r09UrfXX/7do0DZA+
GTiSt0v3p9EBjzHqSONZwXMu9sJ2QvkMFPtEzfA0BNVebCOQy3l3dS9Lsr7Q9vWyg0lD197T9Hrv
1kp5A32KuyiNJ7/qSfy1ocXgSe0r/WHIUOAUe571iFyowMi9BdRL+zOPZto3f65QoreB1AHXSn6l
u63ZNIGH5B30AM+l0j6JPdCzCmlx0yIxxk2ipj10JnCiFp7NVxQAwnj8OcyBvyn4WnvqyxZl3DCo
blQzC545DoKht3P7Z/Rdb+E/kUjozaYnO4YW5u3JGr5JOp/yCeXVBHbiDzzaYqTVIN1Pk5NeQOM5
D3mlIMIWWPyavV8FOalSsUXvV6v3ehWPxaXLIceKAvsp5On1VgRDZKCJ3by3Yl892qmBhOciMbE6
5GqK/aeyzNxbiV0jQoPcmW2BOe3T4Blyv/xFq9N476vA/ouGxrEYxbmt1Tvp7y2S87M5jd+DuI73
c518jGiWEsn/GCE8USnS4VkUTt/NAA3gOYdq8wi7TcanSEFc0l9OJE2ISIilwglmhy3i4KEcTpzl
oCF+P6C/QYmskwdnaLfzFod4vdTlQ5PWl0kpa5pCljPNh2XL3tSAx1NTX4RDW+9J+BqVVz5PABNv
B1fRD+NcKl/JYF0jDJp+NtkE8ZAd0xKF0ttGQz/yWc+K3yg9awuld/sMj+J0HzjjjZHzsrdqMRUH
a4LiX2JlMNT0NyjstJPMqi6a6alEEohD6SOHy20/15Ql/czctShQfmsb8nCFQXZkbtrpF0fPd9IC
DT0qx+EuRJF76Yh2dUfbuLatXmhQRNBY65WXyJ+mfeAqhU2nDLS4MoS2qt4p1jKANc/4FuESbK2p
01LQ/cj4bqRSsHgkfOlp/0+XOcpNm5p2WPpeq2l8ipbva8i+LGo4qcWxnsaF/I8ZTdNDUwYTBK4M
M7jb0+xUx9SdHGjuMSHxyt/2U0geozOYTiGa1rBw7Na1a5xcBUlzjN+3+hSWuA+Kp2VNdIRyBY0P
ZCx2bWvnj1aZctA0k/hY6226a/SIk6aa0jjfqfOtZdY/hjLzDnqvzlth6E/GrHkSW+v1M3IsY/Mk
jv9oU5e1dPjRmrrGyJK0RhK9m0ZtJ4XHlSD6Wrb8UMcMu9w++MPwi1Qtr+4rd/Q/r6/lTdMwaBKW
Lbuisw990aECvoP8cmOh4HQZJtSMUFCn1dPJ/zEVkv98IEOX9u3xKhDwV2i79CKLKMC7XXaUmdgl
4n1rsZtL7/J7vNxSQr3vdgUBU7mwVsuAmIG9R/hp3qw2uVr4My964UFjKzGWCy8h/fpv61DIoClI
IocEEdNxSJx9USUfY9YdW4jXjlSjftp9Zd9VlXV//XvIFNYr2qKDt9crL5Mq2zVM7G7uUAV4X3qd
iueTjYzvb35QIyGvD+q+aflmE3aBsjF+AqjvHwKgxWBYEbZdyMqboMrOpglPqETJIifoYV9YvP9c
1DbJ5a1UokXauPfMnHa3MpkutYmSzCYp7fEi82Cmzt9PlBLFpiwxHwPput7zbeVcV4ubnLBGZZH8
G9hrA+Kh+A+Tytutkk/Gowxz2zs7Z2iC/Wqraa+jhKgGmyxXTY7FfbAb5tl7kIFsNRiJmpx3Pvow
OGqF9xDaiXFfj98l4IO567UDdLbZVmzrHqT0wD01jnPdQxx2rnkXPeBRc7lV934/UEDpYZ7N4bOD
Z47fKb0im7m8DllVeXwMSrPjzefpNzAoQQmz0KpBalg/GXpBn7VjPjQ5Ml/VMiwBYpIAGWLno0lC
l4WAla3rwr/vtW7/972mov2GgoN25+rhxrERnpMh1grzGGh+tw2hF0u3bQEpkj575m236NL1feY9
9lm45KhmBE2DwTz6KtHXOYkravG59hbt0I7zWHCU+Ry93k9WqMv+YpvM0Xsc2V9mXam9Rln4OiaR
8zQOPO4hABzeylRad7zZOdGF1lykhyeLveAp1k4ykaAQZnp6Gc0v0dL3I3ai/WPSg5qqLZrBtp0L
WFpr+OTIComhA/ntVutWy60ckrgXCdPaInzya/r8lj1UOq/OA7fJkGlCOtbPD8FCHJ+C038Ms/6+
Rm7nJCYZSlidjs6c6JA5EkbmEaRFTJxqddMpUZzqrhrNeJFHLHr7Ro4SifzEyaUMcDj6u1bTtI0c
U8QmxxK5Wm3rik822cCk6rdR3aLbIyacAhmCL+wDaRjNos5traYoMyx0YrS7vhGGFVO9tywdisw+
1LODQv/koV4KpHNSZgfaDJKDyFWs3inQfx81EDSU9KItfUrO/hNMXqbiLSk5Xr0rTF7g9FRpw+va
T47rVos3mXknex4/dh5dRGVhfZ1LmLp8DUZ/t9esr36nf/dhXXoQZ9cid9x1+pcqQ6Rl0sOjmMPM
1S/GQB/uqEf217FQm9tcLZOdeK2gQU7Si6mjLTdACvLtBtctR+fTDSgmfrhB5DbuASpTetJoc2nP
VohOMq0jqLMs08wC0Ddp+jZFDg0CT/fc+VO0a6wo+lHRyDHr8J92lmIeBr2wIbUokl/Qa3uSAACU
DmQXgfGwrpxpNPpRaRyCPd/8ls6ZdWitgLeVBWt9Ombww0S87foFx7IOYstHsryxlx9XuxfVw6EC
KEmeK6L55u9LZaoImHJZS59u8WHt9BxHvJmsLkAivVv0KWSwi45ElVzWMRCsdhlWt9imOQh380Ai
SByft7juU9YUislC7wy9ts/rMHR9c9eXQJfe7QFopLMxQrS3++uSlsN+bj7EFG00HpPW+4H4aXEP
V7J+qZWDTKCGBvhi8zh+tVfZUexikat2WTMkjX7h2WY1B5qBpCLwvGv8X5t+2G+92d82DZro0OdN
5Dpbnc6p5UwhBxDLd+3jOCbfr0eUxS5Xn84fNAp/6+0ZPO0SAb5MP0TxSLZ4ma6xzrJbFUbfrycg
8V7PM32FOLWbuKfYyCpSOnn90qQ08KnKHGhA7hx4hCvny4TQzhcIa/5M2tL9ReP7kxye5p/nuK5P
ugEQMukd44W/+bAJlVb9qbQP48LetayxKv1tja8p/rkJovqEjPe014ZpO2UFp2Iy2t9bvp83PSQu
D3XTQ+ehBpy+wmz+3jhwP8AXOW3TBi5HZ5iKHRWV+AHo8Xhru5Ny1J2meHI1r+LkQx+W4UG3vNx+
iobHsW/0b58WaW2twLZqFk9tDe+BO+nOrTl4U4bqBA+Q9AfVziGxcuNrUo/36eSmv6O/RyclT2/P
8GvW9JgSESqq8bUeeiSFyJ/9W8T7Hv8xgiY2d5vTBbxzu+QXeCmyRwE6dHuV6tZXa2pqGsDCLwKo
KELVvhvh2LrCHLLSAOqJGsbBGGGv6uDbPZZG3m+LwtTvBAkR59F1U1nf7mTTCbSkbCoYCho7neum
nTZ1+xjREqDFPKaozvAYqFV+RtuAE8jsdtcpPfTNk/DGapjIncCwspjEvpjqWM3PssX7PmKKLXiP
Y0Xjzwx9vw3okcYrSD6C82zryUNjuc22C8P89245p7ee9x2hPX+XctC6Rlit2m8QCN14IO0ONspo
/CH+yqdCB9A8FGWq4XCUzST509VowYO96TWFo4uspmhTbXQ4H5Yf5MDeFeNMem3Ksgd0DjX6rOF7
66p4BFD1T0dtK5wlFkdARu26Iuk93sWLI4hL86wb8BBfRlJVKFyqzctbfmcwnOwwUqA+j6UGA1g/
qb+1yWscxNnvZPrUbeRN870GvulMA/sakPfRvk4V8HyLzCsy7gdLbZ2TPfmWsyNdkhxyiBRBGWnR
1Y0amnOK+PdAP5Qkh5TWu9tUp4ld/mXArPcG6P/XboTpY7XDjbM3U0R8/yXeXux65BUgGxu4yAro
PdKk5lO66PPKXHWDekPZ2LpZfhO2XqmNG9PO2kvrV8ZrQ+WlbklCkhy4D2vklYVlE54VKK0U+A5l
atrm/7yoQrBLn/PpQpKqgP52GRR4KoEXop/Rzn/ZFkccmjaKMAOwJ9XeT7Abl5pbneNmmp7CZchH
a9+UBezuy0wGAP9m1PDQuVi8rFMfOmrFMoPDET4OkH0X1Q9Oqyke6+w09OqvYpLB7rzi1lX19rqy
ierwNq+tP5Do6U5wfyJj1I1Jf7KCottChG5RYxpK8u2LUTwSKVfXcJmbQfZHnqoqeJlkPHNk0vbV
3KNXvcAstYHuG57L8chcYuRKBljS4C1IzqsZ+l4AnGXXvS2om5L+2Vl9SHQHKSOl9Ry+kxWdv1yH
eOxUBe4uTozpS9OH5FEt70lXwXKFYwl7qK0pJ3HOg6rSUFlUR/G6rlXdZH7ob8Xr8lNzsSfnNzqL
py8WXNAvyAEUdV1326JWHqoBbjGJLCy6sxdZ81vZR6/56DTWMO3FqzfdcKfR7wobJq8IHEf8GOvl
nWwrESAhIexTqmeZRTlElBw5q7PsRs6qg8S+mqDRsotzZObuxtJ6jmFzqP/i08xKwSOCJioa1JuB
N/KtAY3uha5svprroPxSQY6BflEV/Sj4o/kkfALkgpqdGsTjTRfkAC6W1CnHaW0bRWEFKx7Tqygv
aIbkwo/SIhpt0myjoHkct7G2Tf3sb4GhgwiAX2UHNa+iTbgINitLCc5fVJtTckBeP7b3YhKn3UBg
o3rmgBgoEeKwO4icZL3Y1k00qwOjm3X3YlcbZUCSBs0s+vW1c91V+U0Z+k/+rJhQfwmlVZDpEFlp
cKTOfvx7xm855CqLJ2w8LtGCSQ52nQN8WoxwNxMul9dQqCvzfddRlvJqf+d5r2HRTg9rCmBSTNoC
/Ei5kcSBOKLGHPeQKNc7vmCNR3GkekPNu9BeIchI75yiyPni8/SjmXXefdmia4AsNoIK/jxv1dqJ
X9vBLTbOnPm/VW51Pwwk5Dfj/L3kwMdftWjpIOmrPxIz+2oNSf69U/ivpX95+oXzQLYL87R56vqC
hIBpaRc3HOebKXC6u0r1hlNEgezznYvR/Hhna7mzEpb35VSQZynS7xTtP96575KvcZmp2zg3+4c5
yg+QmMHGPZvK0Swm5Tdj4H3udYkOGXbt7qH49870/Pd31NG1ozHE6mMCodnWaarym9V0rwtom/V/
Qm1EpXNOflM0RX0NeifZ6XzoH4MU5U/6t+O7CJ36y9jG897y5uKLE/oQRoem9gMhjbeXofEyFD8I
fnQGScBPL2OavX+8jMh0i7+9jJoHm4vBc/K2G/k8VwPyFRQhsi9QwRZPRsvXyjIzPZUBLF/uTPm9
mHjaanZeY3RHmcrycAarJNPWGK/L6et2mu2ylMYAeswhRXZmM9r1Rmi9+IWWPXHUApjQWi/oCVgv
6CXzUUcE6SS2OggW1O/CdQXJ8QsIo+zJ9t+WIwlGPTGyyCaYnXruWqQnZWiWqwT4u630oEuXmR31
M7mV1CBxungg50G1R1NvVVgqd6LrYGpkFyiBzGfYYNHUU38Xc4P04J1EiU6NROXzNJ3LSn3iucXf
RmUJH+Y0mPW5XxhUZNDbvuf5GDLoCPrH29WBNALR6nv0NNb7ovVv2oKTs0H+7FaKd2kC9xUMEy5k
qOCsxQvntXcrlb5Mn7stEgQbeuT9/RU4MA9huPH9wT0WkVYbO/p8inttMaKp4B5Vh3b4aRnkSrw6
LG6bdvFWLdiZbmiL2xySsIc5NL7owlK7zCZb/SIUtuJbZqtviVTfI/++Dr3Qa2Rp1AaNZMDC/MGa
9kkLh5I8Al6fBsU4RiU6IcvDopTKZbhGm61Bly+l+XXwJmXaTyVPv0No38SmYgBSiKbvALt2Zeol
r1NUl7T6YRdu2iTyYLKo0qvdnRaGMeRUvy/2NV7TzT94fBv4DiP3Mi6M7TKgJ0+3yIA6s0xXb7DE
ZU47A3aQ02KeZuF9oPHD1bYDnRZLmcfz/GA3Gpl+J9Udp3ic56l5/RQ1OPFSW7xLOf0/KfyndYZN
4cKNHHPn5iEFzmo54xvN+FRN/JdKWaPXObNJeW00FOcpNVXjBZadvcLvDZopVndWUs5rolSjpxqP
c3pIE9GiY4PsSw40PWxO4m1T626CtuI5CEJT9hBzj7ToOczYQ7Y0yIOBR0pQdw+LBAWrLnwpp6qC
fgegUmVE4UsBcT9kLe52RqgV5TijR9PQ951DZdpv3oRjtSwV07+tXyLE6dBgt7fQpKF3oHbacvmn
NFcCc6cwqzP/lObKWa5aYX0W77xUxsVLdZzgEKWD1SufJpmGjv5x7b8Fy2eNb7XkPJzyyBm3ue0p
X5Rg+sfVNOpvtuH96lOcEgfKZmzq8djkiXEKRxfSneVNCw7ieSrH6cXqW+OEKHWKqiFvzhq6b4PT
ywe7vJn9v+KHGC7QuS8GW92XtkOCCBKT09yE+mnSW3uXmbGxEdvq+LcpuQS92si61W3ks71rw8D4
7NCW/VN+cXetayDxpWjhgwxZkX6hf9UB8fiXSa7gdfO2cMqn+0L0MsVYxg20KbYLBdrfo6MQsHtq
/1jNxhRE6x0yp3i7g2OB3VpY47ytHoTpXlaswbaSvQRDdqsosGzSvRRvqmyMDy0qn2jJufptO6vV
vbpUepUw805qB8RgqfTyS9s8N+SckFmo0G1dIsSRNeatRg/ZdRHtxd2uQdxs0mb/HjnSdqOkXvlr
W1KOtPQsPGV+X76iR3a11xMqRQgSmfsqqatfS55VNa0ono3ch60om0AaL/Z+WU4HVLAur5BcfQns
7isiF8UO7b3kZVBJt8iV2IbFNi02ufp/E6cUpBdyFa7pcQy1rWfM0O0v32jWce6n9puph9NpUsEs
izVJM207DnyjlKGBfsW+myHB9hDhUSDIO9RNrB1F6GJ2jHtLK9TnJBuTx6jRf4pZotzIVY+5aU7f
lijVc45GBh5mkdjmWZNuZosvAerx1ovYijDcjTQ5PhkW+iSxBRWsA+r6KBGywJxId4rittiWBb0N
e+s1D+DqQQSIL9nD2h2+Apeub/2+1vfhkvpysFut9dFecCz6vsT/m32YU9RnK38TjmF3n+SDe0j0
vtgXeZj9Ao2hcYMupbcN/Tb7ZQhrmpadwNkoHtN49klKLDpHEqwZ8Pn02XAvzqSM5+cEErKAR6cB
na1dFhT6F70boqfBaYebPrFdlTSc3d6V/Fimm0EL/FvTOGpW0/Q/xaEU0F2dMn1s767hyPahN4MI
FWCsChaWuRzvzajoXtudPZrDq6o0LYJTY4qaCdOg7BaGSQUZ2GWKKmmJuAKtLDLNRhTMAmt4oTLt
PbmdfREzf10YigJA7mVSs6WLClqGEMyNeB1t+u6bU3tIUs53688t2ZF02kRkSNAC+PAzLL+264+v
P+6Xpt4PAeILRYEF54zMy0VMslAnBx1BhnQ2YXfnDKkNh36psmXd2D5Hs39ouzB4EFOnuugdh/VP
8YlpXbTa/r6oHefqpHXDT4n/v10USQFQ7tI1LnlSZ3zw4gCoR9kMRvVjqoOTEvO0+ZL7bfElT/w/
teWpq3LqaOPyMHmBTtC4Tu2/T8W7BpOxai7rdEjoONPSoNp5yq1vLp3Fo+HOj8wC6TPu/3VmOHm+
GVK7egYSom+tLNSfXF2bDshK12eI4Pq7oUEsx3Pc5oH8srFTAEz8MlcIaUxFVf9wq/C20cDbbgrg
3JAUIBSaGT9Q3gm/2bqjbxPKbdcte2WhfXTyty2HGcBSN1hvW9JSfg5470ZtM3xTCr2HmpGriR68
DToHw/9h7cuWJNWVZb8IM2bBa85zVtZc/YL1yDwjJPj64wqqi1q9eu9t1+y+yFAoJLK6M0GK8HB/
LVrck66Esv3Vr7RG0MT6ICxdyi6PNqT2HSCscnYZKC5qECevqdvwBkLh0NokpTDSDKtyk50/7CQt
5iKAgZdxmmAvePYKyAYvcGEHeP8sINUxXXwe+i8+OgA/h36MrU3ILb6KRhbsY98fXhnkrLkoq+fW
KJNzBobohYSuxyu5xXGq7cERDJ1Nmy0qs/d3SWoG2wjFiivUJNvrWFT4v66yka+sMoPuB/WHzuag
FbHttYSoEHRB3XFt6WwLLNOPwBnCPfHWA3TVXenqwz6byD46xuRPFPdkchRgRMKOt2q4JzuZaPB/
2v9YH9/xT5/nn+vT5/QJ0fGxtjCdjY+qto2huTa+kL+bHkS2g8mvvEjB+14LD6mLIvnWWCxI18C2
I/7TcJCMqAmTjzUmEHpJGFRhEjyl/73UbPlYbpqegNLXlTkUwpUagl066lvUVkvf8LIN2Ug7gYP5
9CIyfWH1Jnix8Sq17NDYIzWqT7gx4WX2wmk9fmZgmX+Ka+v9BZxU724TjEy5+V3Jz2ANcZ/S325j
J/+12j/daHoZhPgvdvHtt0YcjKHAdO0qB5r0Vs1ucRvbN6A9BeqH8UUv9VPWgdmCPFvb6naua3ng
SjRxKFH+zRiD6jBqwHVLPoPmuIumBZrORI5l8lF3APuy8+kO+mpyz0QwnkAbcUfetKz08dyypuSQ
3sqDZECt2IGW7zLoYD7rFVISAQvCM3VB9bdt8i5+0KBI95AP1mpQdappZplnr2rLBXXH0bB2IGPW
p9FMRgDCyKLY0SgtGUFw40xdteSQgZOPlixAr5PxsDs7YQBaFM1HsCJamhQ3UU3b5ICJQw7uRLEU
HlYjNPHicENdI43E0dShWdTXUfEYIm/0YGdTKIUcmhqUz/P0tq31pc/42ugsqBSGiX+TNUrVTKUW
WoketBOsA9CY92B/+LeH8LpjI/Gq/8MDyCmExVXK4y9rMJzfVzK2oA+PPUturoHEQUjFtWy0o6Ld
7xNtQ0T6k20a96MWJPt1AxZYp9CMrVPbyEqYYDVFRXB9YtRFymTqEsKGMDWRcCbTjKn5mERoHfL6
MFGPXD8mmihHOEUhSqkTs7zyLD1CfpA9ABrMHphpPqOMqzmDJJZBsrz21ohvyzUNdkzzzwNCVp0a
JFNRZJeSZSZYaTE7jZ1kjZL6ZkPTPb01cBJtvk2z1SRIaWwB74/vyKR7PTZVIH7e0ieQvcePEfSA
FzRKa5jIwRW62d/IJCoNFUSCpTv6CFDXrg+O6eoAgPz+RGD2geqXdk+WTs+h+jR+C5K431MArgVB
7naseTUF8ERsdRe8aG80SF8yZGMh+p5EN/qCRWmHso9/Tm/zqlpFrgn65iL19jHeA8DuevvOr/NH
x0yKxxz7JEum8hrWFr7jjmkvHTNqdzSYSWfcWSBKWNKEj+l4XuUgcR3Y2nPL5GJZDwSaMPESWgHS
O4J9B3z3aY2kciNk/A00uF9dDn0fEI34+zyCGiPLMuMLJtI4TRwqzVs5CUAzxUrTE3PvKAi+odXD
DmlxQ0Ev2hvyws4iqJps44G1QEAG6ZWnsQW20wwZDJVZ7JSUi7IDWWt+sv/THznDs+k3Ed+jdFkC
wpoCqaAif3/EACsWV0srRkJjHvgULGwoEsgEWDWLGM/wvi/BpSGCG1S8gptrIMuC7bG/7SFjewNH
AGL+Lkq/hOefyMMMEuNO8q/j4DjJMvMjV9GH/wyYcJOlo9iBG7Uk+dIatKRTN9DsU3eoexPBWw71
7qBH0Zs62eG55ELGL+z21G1MfRWBFfYpxskD25Z/u9GronegoO3n3V/darUaAZk/3NQ5ZlqN7HRT
jdvtfFNajfdgVO5TAeAEhMm23ZimR+iCZcfc0OztABTCNRIlYOyl4T3wAKHr2nTKNzOO3uJIVD/r
BHp3KZPRwpKAQDdR+ZP79dugRcVbXhcJpHFS9jCY+DFXWpRdIVDxfpfakJ/v4tpxskYerAH98Zfa
0t9ZY6A0LY7AbBFHzCcztCEnWpm/2WiSouDwQgMSG763zhB7e4BITHlwkJ2BMI9jP5AtbF87Yff3
wsDrwHcgO9yM4MKa/SF9BUhjq2OX2hjNbWpe+m6EaGlp3zmDdA+W2qy6wG5sjHRIkMYe2yuS7RJo
138aJ/F4MlrKM1nbB9l63o8y1U86WE7mC+Yak8X/ffEPnzLxh+e4q7/QHpl2y7RRHnqIzbeBvie7
8L1rZHnAPmTjGw8hOzCHdykMrOy2CbFz2w03VHkwiOcqhFIFpCKMVYw8IyTnkvFiBa2+JAfHf067
2l5GBYrVmzbMlu2oh5sxduyLBsTt1Bi+GZ381l73eYDwFg2Qi4Dc0rLAj2xDth71fyvdiUMI0/H2
2gvQhXROKjdl0eLfry41BCDb4YBN4/AK9lwGiUpHO3DVNc1N7Uv2UoG85uh4UO+LlHa0kY9syVtQ
+I9MK8CEVf2sBkv7oi68tHq/MMCPm7YQBHEMZBcLIzOea6/rVhFv7aswoC2QNnF+QMIAjA7B6K8r
E6oIiREUy6wC+U6ohOoKdcU9oL0B5EFfN5D0S6RurP+zDzlSkyRgO4mU97wYXUX516LofBy3rBMd
OfsyGu9MbTyRDFmamMOdGqMTJo01Jr4t6nD6Mfbf5oEPBSz30v7SQJZhAeKj6CGyAm8zeMDYCNAY
ns3Ej9e8bo3nUuNf81JCzTwGDx52dd9B92wtpJqkmb8nAXwrzyjoScCsqenPo5TTJMiqTpOaEgEt
wE20oE+Pce1oy2wUyRIxp/QYBhIk7TTSBcnwfklDY6ojgOLk48GSSKAVqqyy1FAIHhsQXocWWHzy
AzBoaHnb3Gt2Ui3Lqo2+DLm4Mge1XotefO1br/uJkqlfked4zyyzwMPsSfuaMj2F7lMbHfAvW53T
wTLXre2xBzNpX+Ig3I4qf0SNKAcf2JoIdePUzyyki1NHHgzKQH3y+RiOvGg4UK/ToTjfDf64JUhQ
KaFT3jeI6E0IIQUfAiXL322tCwYKEqUmZ/KTH3MJdUTrkd9/XM9psEf30u4E/g2Up+hMW80Rlt7W
H8GSDsyNCtIUNkCBpeOCqkyho1VDkwJoO61n25j4F0P7UuPYfYg9v8IpWdck/g3D1dSVInevg8gT
VO7GPsIFIE6KVUMDYLILFpZTRNtP3tgtr5oh68+zs8MUb3daPXxyg5B7vJZO3oAL/AUEMf65LSvH
WnSIB+x9K3ipTDO4DC3OLSvA7zeuBQayyQU1V+MiiQMNT5chXwFPBFGD+fkkzawCmfWaHkwd2e2B
25ci6/KVUM40EmTIwC30FgDBpJ2c/3j40eq5aRkgW0RZumI7dBU9YmgWqMukS52ID+chMgojsYHq
AzZDTSENvE9+UW+U0YocndhAeZBVMWtv2mKyTStYQ7VrINNmR4u8yiE3YRj2XZyO9c6Ju2xfWM5w
HSEECY24pH6TkHtkWqj99ES9c0uTfelYLpc0KXeTeicyA8wjPh+uFpacJuW6e6Yngl10O8SI3GlS
AFzbnZ8MaxMKfYtcVQi4qlKBmkrWSwSt/LNlCwO4GnW0B9dGBPorlB6AkPHdD6cmMJe0VQ28OUI+
i4/JehmLLfTRIG+MdM4VmGF5zVNRn00XCvWtmbsQ3wGPih43w6H09Rv1XGWiK/CWZDvuqvIENZUW
oYFCC9ONXgF+x4KmeF/Fz7JuZXJEUmPDC+J1YeOgKVMThITzrZBbwqcBgmZHq8kh2QVJ0l5akCqs
PU/Ea/pFlepnpcfFA5TczBP1msDvzkXNwfuHMWr8WhdrF4iLdVL67zZUrt6CUvOm3yKqaotzNVpX
8qefIsjj23UYiXo9LySC9s6CbPGZ1kFwGPQbA0sQZAKlSqX4r4w0/tWKhN05PcS72wCs9WRvXYct
jcYwj01YyCczibbd4BlvmTCgZF00w5bcUqTQMwMH+2bszcN/WnY0tWrhCtBw0bJ5IIqDRbDARuPW
DlWDwTp3xm5DLGTUTRBb/9SNVJcoy/SmDtbzaCAQlNCLXyFeC089NIUObYq/krp2hGh56XooRFCj
iaM4IqMKuETV1RNgD1tF009dpAzic1p16dQNB6Gfw0r7Oa2EjMclCYuv1Atbx7n0nf7MxnF86oq2
u2rQEaOxyLCiuybzLzQmgVy8awYLnAG4Ixg16hs2WLsABCtPsTZqwBQNGxrLe9O4d0EYSPO4w5uH
oYuXNFaNYfzo5r8qfPO2IgHWnQdF/yDyIgUtV9YfXUXuBNiwtUtMu4KWDviiJhdU09SW49yolxSZ
CQxgbGyo2xvAcBepf6EeTSqwQV8gQNAfqUtLMo/fWJo8DorbJOub9F5TUduiiuwtNhg95G6iai9R
u38hFyRlogs0KPbzhC5v9S0KAYCgUItQw/O4nRYJ87rfW4AuL8Aw4SOVXbmLpPaBZq5sW1uYmhNB
ZKv1VzYfg7sqK4M7VEtmuxjyRgudfGoTZXZFxS80Sg05D4fCD927ySlt8HBp8B2Y1k19MCXpThru
5knzvQp1GyMBha2fFs4KBVfAkPihbh4d/ON87AVyEQOtTf1Pb38ZD9maMwTBq07fJjzrdy6qhR7C
yPkRJWP+vdB9ZA5Y+ZSDLu1vDmnDnvyhrCYHvHj7XTXg0KVWyHBYumfgkVnELjTtCyOszizTrBez
3YxBHr9UtawvMg6B01ZmXohomwI4vkEyynqZJ713sVtPEMkax/I4vRml6eM3Ekclyvsgj/Sp4QEA
b1E/QOUXA416t9IVZN7ZBQee2JL+iiy+aWKfk5blNsgKqOE5tg9Z16xdO62ZPLU5toJxF3Y/SsSq
NNO2f7VIY1VsSN6cDkGNDPhsnLQ5jofYfh+MqkGxnZoeQOxmmj56evOElEe/TjLs9huFhXAVPqJt
bLwuGb9Qj+lgUxi7tF0agwF8hxrlnngfDUOUy9dOCcSUmvox3/dksdF9MJjGoLBGLACF8L2qUcks
0KrgB/KAvL0HriicBXpm6l+4eKTxANxuK9PyxyNNzNTEjopbRvlYZ/FwYKqsou684uKoK+qGboDf
adCfjBFa22DhAD9jXYoTuZHHqIXltuMgi90DfMSXnpPXyHgO2lQbEGRJuYgNXdwZvVddgH3RgGZF
6tQVVYnvZ6XESX/PsMLUv4EQEBzmmf2dtV57pJcTb2L/Ahm0bRfhTb9szLDfgEmvWc1bPTXBFVl3
JJMATd9G9yyApBEebRNXfgmyag/iHe2n4RgnCJeOby2YBZYM9f5X8GZpO4fr/Q7lpUBtqknMQd1i
otf7UUbldQzsYpEORXTOVFVqGgMeLSAJNPU+7E7rFO0qF/mhsMClOJPMABYKXR+NM7Cr6sWBBjJ8
vdZlZiPHbwZQcuX6cK7BkPbCf1XC4C+hKUNw5IIVza9966UF/9cmMYTckBNYW9/nmG5tvxjf7TDb
ibqIb7y2ogcztwCMz3TQVzVJ/JC1ZXPCE+eNBscoqs6gqD4X0s1O1pBmKyjjQmBRdX2ON+CCLqkJ
tASPMDUyyBQjDMKdSqjHXZOxd74BEpfd7IHVlwz40UXX+/pr1EhtVdZmsaduiowF1DHFU2qoIxhw
tosIzDCvQVJLYCt0b88iLzmi6tRdYju04GnbPo95GJ11bfBBoAsYAIRku5VWeuGhVF3l1io3Payj
M+KV0EQLGyTDgMJagcomOlD3w81QqwEsBm40AhWMzTdUdoBhqyq/+i5i6ipinuiNANKKexfpF+UJ
FXHu6sMDKQmUACRCLF3lEXSglCcPaBKVX8P6fQ3y0KA4By4icCTjgaTfd0imrccaNSCyrI17lNIb
91nrbxpEKa/kkceJBcSBLxeIToFnlyXuuMDTZtiTs22hMLsdGmCuMJVmNGpNhCObtV2KMV9WrraR
vfNmQlNrn4KOadEpZhhnDKojdSFSYz05vH3vhnKINzFKlVeybt1dVUAwjM7qLv7qXVuKeEUHeRql
Lp3WZ2e7E8ERQZ1kQVmtzu5AFZwU/SZuPA0g5ZwfWtvyjjpQW1N2LA1AySWRYaUJZKfUWTPIeDsA
AzStNE/4c01EiqBKuEojbHvMDEC3KO/TOz/FG02O7FYHBUzAEByl6X2ZTX3iQhLBzsUy7DKeLFmU
t6tE69LN1K/CUXGWx9Z+6hsBXr51WVxoiTJ307tBcpwP1WTg7ab1M5TYgqROHrL4mIciPWG3896M
XgKwz5/9qKz6Y94cyU4zusC3QKOqE9WMdWEKbD72AQSDGWoprUAzF2Rz1AD++8tlAVDU+g+2D4TR
kUYF0i6K84fRGZxH2QImM8RXDsq5R7JY2rgHfQS/a5Wpt/R6kVScHcmjQEZi1bRQQmu0xsWOCqWS
bQ0OKZoaQUr2gGIsf0FdlMQal/9xJ2bV/C4GxKVBFt7nmYNK6bHOj51qYmmhz4coB2ZozI90RcOl
zSXIiS0J3saPOSG50zh5VmMFPp8/L2lca/p6DSmteGtnYboi3fB9rqrDKnxPVmajizMHAP/sZFm6
ynTTOkq3/NkGKUdpBn9vwsTmJ7K5Hvj1HDs70uCoPDjYGhBH+3ChEYkKOlA6g1ct125zmmrsWXTU
h/qt/agst5FmIBOlqajROlBUKi/qkStNHKNumjhltH6vNS//z7XI/nHHeS3z9x1pZbMorCNqsfH4
xMOoTlF5Swhe76OL4475lHR4rMyj2E587tIoEuJRZjZn29HEWZptsMer7dCZCRA7ZJsuPQBU9olh
HMhGTeFWqGdWDcoMQFL6EnU4QYC3q2XDkwb4vZdoL1VXl98Ky3vx8EX4Biro6QJ40uniH0N6INkz
pDIOarhQM//HEv/ffSABhiov8HevHe44p1q69oKIHvIoizYNdGondgiLQdmlqnTn0uFPfja9x3g0
rZe/TQo8s5nYIf49SSaV9RJadnwSBYovea7JO2q6mGXQylzOlhGBuDs3VhvyNFKir7pisywqY2vE
OKO6whg+Tc34UgvqMpiW7A1wdehSBSXUHVRM764OImObBiCCJZuNDOWi6VgBatCiWveoqd8HrM2e
B23cFrUJUKuy61bqz3YRlu92Bsa2fQ183bNT4gz5YZ/9/2kva9SvUfZqSnyp7BUoL6HJPEzJshq0
tSfuN49z/izrzXrbO55czvkzgRQmorCxt5mTYtwO37LQlkcyTfZoWQaoKKOc26gF6Smyqsf51hwP
nG1dR8NyXqYJ+s9L08BgZNPStJAOKuc77prL0UCFYOuOCAxmgKRcssp1l1rT5qgDkMFlGsETatij
ruUpVzbya8wACopAkGxphWkuLfCxigC7Dwqa1KIfDban00qzaV6zjtMt3jfsSIPAgd0nTsZPPcr4
VzJn2HGrjcy088CLrxpspGaVyQPP9K7MBlB1qS5tV5wiRK5NBOmRbK4HggOAwq80OLmpdV2kwjez
rTB/zctqg/d5WZrkawhmJaJNcY7CNoiW7cFoTYPUdB/LBi2OCkOFXZXsNGdfddjZ0X7GC4GDoC7t
Z6jrer1AIRJSE3OXRlHLht9LevJCnHp6VBBvAzl+9TsciUKm9ycQimOPR32mjHRFTRwUkIhNmy1N
DcCyjteGmkL9eYWgBMG/1Tf3f9inlT/dZMj8eMG8QmwQ4uj3koUPpt3rXxiEWP3Aib/nPOmXjUy8
CySAuxNoPFBOOJT+V6M+k4MDVeJlycApX8uqOhfQEVnRgLu1oDH1DcrO9cqtRXz2ozC/RCOwB0ht
xd9d87GvjPGrhaL0FXRsC7VtDrZIESP20EK4E+/c4Uuu2+0iTq3wrihc+0IDOAKgtkINaCixmwYq
DfzLgYk6ClkfmBGBWtFRECjZinuyic4Bym7oh/sakcGNFWriGmSReTUa/daqTW2CVBL1RKdFGw2M
+VAERkFLyJh5QFRlT0Utc6ELdaHu7BxAfj4Nkj/ZqRmQWjo4sbv7066WBTu0diiNbvfJ/6N+Jh21
6IiCnGnwj+mo3kX+WBfTx5vrbcgNkMjiOFbZdl7WBKb+nHhiWWutPLsuEjoSmPxrH+B1jUKz+L5N
fcB+Syg2yMYvloZtVC+sbVDGJ5rsi+cBBSBE8d1PQZ5UuPwXt4tVmuYM+qH3SAYlOKVk7bLyreAX
UmeAcWfpNxn/QI1e/WRzPqwjPBpPtV6URwPZ1c3o2dhUgnxgEeZe990yw6U2ZvkvcHA/c2ewX3xN
IriPyPvF1XR9X9oo3Wc4k92SwuuXotONL4Pd74VrZL90Nh744NdfANqEQBfYDxlvF5HoxwfdLJJt
YNfpoWZterW9KFwZfi++AEm/Hao0+6kP0SvPkuG5F3LA6dMoTr7B7RN+2eWa9ax8YRzhQOVqdeM+
Zl50rJvYWVZhwkGB7bTH2DPGh641HsDT4XyBRjPUnAK7O0E/rLoHTds3suOPQVSmr8W5AG3drWkj
AKljb6X5KK4DAWZ40fIiPtdGhMO+ZfXfGmftJnHxHeAayGQpB7N1hy1qKKN1YqbFHYpfirsyQIEX
Ag4V4vVOfmdAe81bVDk+8ZhdyYQaLg2ZaeFb0UJq5S7UumQjFOgD/9XazfSyeIGwsThY6r03DQSo
FhiD8o56kRuU59yMzvOkrMRbf4hikHh+LFQgYbzCjynZaAQRwYb6fWHyYZHRLnKv+U5kb6Pi46xS
Phy7fFE4ivJtIn6bWvKh5lO/kuF4bIF15YZ3gITNwnHB4lFm1mXCLIyQxkBwINkQxiEszPaMAo1n
GiSTGxln0+rf/Vsg3JEmC52j1njOkugo7LJ5LWPbuDcRNDv9xd7XxWd7YnavTta++9cAAC2JvQLf
m1c/SMx7GaKaaopkFUHfvvO7IglyYi64QQmTQKVqOfgXuqYD90Rg3+EfpnzqIcm061DCvekGy3gd
8eANOYu+4RUG+pQ21U4Dd8YrVKo9EGWgIFnNRE63fJJqZlsiMBS61TSTHJwARWA00wKi4soTiI6z
3zPpnjoDRJFmOpGnv7YAH5EDdnqovQjXedjY90CIJxv8Z/gnkcbgG4Z49c5qrQp5gciCWjjXoUdt
gV7VMtPvkC7aDBUbQ9QkRmtwdBnfExuVhUDMJs/OqIuVbwrzWopQ2/Zj3x3cuhtOyLNDfJyV9X2N
xzzK8/riDduIxyAFuHcR3Y+8AWNYxSqlKmK/tZpeLP/22UZu/euzhZX+6bPFmgaRXVX7RaVbkWzz
ZWtF3WEqzlJdAPq7A5V9taZ2jzqSdl+JNBULRFZBIUfhOq9h9dqKwRgwGV2kbdeejLQF0tgFTq0d
20iImS0jGeBfnYxtGeMdHTqnUal4SdUUXGebNoTYOavk1pKsOGiAhJyFy+WZrqjhSQmGssB1V/NA
XQff4lYPFnnD5MZKQmvvsSq69wZV0jaAqgTIkxNKPKsX8hhsy0R+03pC9Y9YQo89PEg8Sqw5rf8p
xj9dktMIJ0oBsCR2NkJGOPaDjW5AcNdhHmpQgmxdK1hxa7XdwuiADOwBC3p0HUCk7XR8JbdAB82p
o/gnyx5njTjuukun3PoQtXxq+t/cJH752wJQRMhYMf7U5PkWpdzI6+GXtzGdaNzmqiuyaplAN+Ql
LWr9kJouZMe1UX/THflzSHzvDolmeQWbNirWlb9l+O6y5QyZK7Vszost+Q8Je1+2RNx4N+aobAe1
Nhh2Nx4wY0tkF+M9HW2pW+lJsp8OvmoUFRvxpy5imfE+qXVkomtUl3oEXA1jp18YRu+s/cLXTw6h
XfGS6N0NyjPu3u8IdZpj2CFOk41md0KRCeglchBVnyDQGZibsEJRecmk2NA4NRqLvyZuZW5lYXLU
sKCJi7A/l21dopQ/c8Ag47lyQca4bN99LJfzZdW2yP4qbxrgLJTgv4TSQloheQutdX7mIgCYEPpS
IJWDRKNIgeZH6h6X2Hl1GzC+dQsPoUm5IGOjRujKA1JmX9bsOtsrwwT1xzTKrZVRAWgosTNw8Bo/
tvRDw08oOnepjd8cXUbeQ2VlCRTOEDenBjmqTCCk+7vfgV+oAK8/WT7NpP6YxgY0y5e01jwHQkII
xavGzJm1tmXmZhfQg3UbHVzgl8oIrLPOnwwF96KGzHQ1RsJauslQrGPsVBjOIIF3GsN8SS4p2Qa/
aKDfE9nreYUm1p9wOolA0+fxYqFBlezgq4auwtTpCjApuDDiPOevydqNjQ34rvJymA2l83bYkQ+Z
bKf8PZuWnPvkQ92yzB17OY+4BitXhgtByUYgYSSK+L1JEI1sUC+Pfia9GoRD4c/JltEIuTsNKzd9
rv2iCOSnIGUax1D5iUCe3gHNfsLZ8XM084/gJk32nPBJi7VnoKCts6mBH1BY0QCl+CE510NWgHuJ
azcUoZnLuotMxHiycAHGyOKHDNM1QIoFsB8xhGucIPrJk/pbGbrdazMgb6+5kX6PDY8H7slWx/9j
me7x0urBgtOgmp+laxcvV/wenAL/FokYTtOlZnHtYDTYUxVpjUoiNUKNK4DMGsynXuI02MUmivZA
h/EG4OUNYp3NgzdW/gnFgs2S7BoH+WLZRPU1Dazxznck9i9qQgSuAGSMSudoo7740Sshpyv04iks
x2Yhwch3omYQWn7SVTPbqMsFb5dOZm7KEYBwUbTn1g3LJx8o2PvWC5a62UTAtawat8ieHNmVT4i8
At5Y8XtyDMvsApSUd6VekzQ/ZFEP0yLQqwOtahbhd6jWLNWBFg8isaduNjrjClgge0vdzquQHkSA
e0PdIQ5anMYab2Wpm4IrNN4ju2EtaRSZeO1Ql6C3oFHP7eNz12GHSqO6NJsrQgY3GsTWNV5UzqDv
ck2zRrAtpw0KMppDh80BQkl5Gpzx3QrOdKWJ6hV82WJnGqUzLsw66BGAH8AEb+Q4GOZQZlZX1IRQ
BTgEMZq5+ze/eRrNIBeaNnf/35eab/nHUn98gvkef/jRAGsF3/fGQxBBZFmDSki5oMu5AfGHsyqt
Si4glJAd5wEWg5K+LvPfU6g/D3tqxblLV3/eIOuQkTQYWA7/+zJR/fHB6C70SSbjfFcyuk1tlwvX
Nm4jj3F2Ux9inkLdyYUuaUpVJS9Q3qz3mhWXdx2kIR2kgk6FYuykphocoEC0oFoOpvVuE3SVpBsN
okbnQf0CgI3m7abhKWolPubSjDIBWk4y8zzbRx2122OGJxHddR4YQK8jXJFeCi/CzpxHvbtOq9hf
Tnf8WBhRKhRug8Nb0L0zXuCUXBvJalqKJkf8LWMiuk5LZdyo1lGs1ZOLr/kXCyREWzBM8IPLdX6Y
rljWv1/9xUYu0rNZhh825lFTfFzNNlctM69KA7OtBkvoMrHxiwe9m39f9QzcVBGY1KkbOKl/z01I
aIvUvEbKo4a82i7qnH5Jg7Xt+fcl4i15LfTzNElwKAWiiAeRL0BEC94WV8+yLqBJqX9Uo3PRXL36
YXN2iRguCli8IGlPLM7AzeTrwZ418okA6QRDDxUWHZGAyT6byIPseT1eUWW+0AccCDInuQOBnn1L
4oRd8EBaU48abQSbc2Z1P/ohTJHp64DIq/y6XXpuABYDlofHJrPVeb5237qPqzQx3m101We2+xZF
Q7bQy5y9TaPhVjf8h5Tz9OY4TnoD77V7arvxSCaIQ6S3DkD8a4BnGVTzZLgkt76/RSBjuiMvarqm
3aVWKc7Uk3GS3pqifClZASYNtTKZZAvOClczw/1s60urWXqJnm7JhQYynqPookQRD9lozaiGnGjY
2elqvmvIuLVNJRio5/VCKzP3zJDAaxkePnBSjt7RdrsbTaM/CbiIGjKn1afVjRo0vMn0EeY/IcWJ
UoD96zKbiqC5kz6LTvMn4yyIFwZoElGTin8w8m3dJlhomss+/VW1GQBGaoKuilyo8UdwgLRGa0x/
FS3Keh+ie3nOl/Nt9a7wdloN3Pr8l/ZNrx10T7zO/3AIkIL3n2f7+dPJwvGvZfhGa03/h76sVNR1
uE7dsbIPYNgQqphG7JkJkQStzOXXpO0ezSxPHxNINh6YrgOhq+zQs7O0sruM2IcD/Om1mw5URnsv
r+wnDqI7ctJd01h2rt6cY8vRVppT5gsOAb6HXhrPohuKs1A9t/LHDbAiYE6ufeOhcWVz54H0qvNS
44FMvQFqrzAP4yPZZB9Wuzwu9eU0wTHDB2lsAs4NMHECood9dZ/saXGQ4KYHREWMBXVpgo8vi+Ya
8kamfkQoMZN9s6XFUW2SnxKr+EmD9HG12DgihRtep7t3lgDaLHbXtJjHUnHR7epC/tT4SfK1TJlx
op7E9nAbMLMHnQj+oFGT4Q1IlRUNkqmERObCbgJ5oG46VtaOxQjWkQt9BIHKOH18IIPGoPHi16O+
ow8AWg/9EHKJoyTOVCJ+0WOrv40243fVKH4EwvdfIe0+rKEIOOxCiW7EtRVIt4DRTHz/VDU5FPhQ
Qf0KnkIblLh5d6z6GNA18zaZeyjw8boGXwhiNMv3Ezco1HYTTm/G5qdIfRz7olp8AupZyf8R9mXL
cetKtr9y4jw3o0GC4HDj9n2oedYsWX5h2JbNASQ4j19/F5LyLtnbvc8Lg0gkQKpURQKZudaqISZu
8nsDt12EwQvlr0OmvrZ1mz8WSLLt2hoSP4jS+o/agVLbWAN+tevPBoKcXxOBAkjZ2z8kT2+adLRe
26QZoQdqqTuHx93WK63hEJSORJxCMrAG2sOjHKGMqyDQ+U0Ph0ap/SPGcDdDMBhf0WAT8BRfjZQB
kqBx5LFngNnClACfpdHwDI0KcDnDfnXrNfo89V2kERFQm90cYO/JDeiI99lG7XadLU6+BUR0AMnj
ETTfgHcYi2x8y9wI1aW+9QLZ4RJFiWa2q4dGPpedfXILM/oKPE+6LFAefWldi51zc0RqjY/x179G
9inEKGhk7oQo2+acrYwkQYIoVOkznanQkfNZ/wfbn/xCZjI8N4v0Q57NcPh4BDPY7kNWb86xifHB
EJOzp/Ta3OsiS7YWRgmYyV85OnKmWdKy3pF9SNKFmpDYvRRdUWwd0A+8WFkx81k5qWeuJfeqPaqQ
IM6b5jOfFdbSsCcNCLQt33jW/h7iZECpoUxBkIC4VfTWWtfOLyPHBw92Gcn/pd0vk3YRxG1w9CVk
R1AqI/NLNgkkXMx+RR3IE+aXGBqCfJVMwwo1VMHx6haMItqMYeouBxtozh6FGsc267rHqLfUGixl
w2ZuTiBis50Kt2S53WPbmxMIXNMTddKhd0EYBlDXHbVotkGa77PZZv8+W8iNcNO1qkHEy7Pkgjiz
ID906j2zulCrZmm9S/ysWlKTDgjygpgzrC926aNgU3vUIBBb2lpKhGx/mGP20AN+neNPV+EltF+L
DtyT0WgXD4Y0j8TNEECddCeBtVoP+kcBjb5Yx6L7mxKi3Q92Px0ZxF/XeDi6x6gOo2XjTfapljl/
ZqBLn2nrWpUfwEJZrEJUzX0ityAt7ZPJwq1n5R1A9c5X+sXUNYQrSsQs7hrGmmMTdt6KhTL+2mbn
vOT+506CdnVqpvjAslQ96IHUX8kcGjoWyoV4LJ29TDGPU1vOW4iATxQ1/VdkS/tlZ/vRrfRME2Ku
E1hGeT5BRFm++woosrSQY1QrE8nTDgy94P6w2WqgM46taq9aD+ECnM29+oxHX0QzQMXdA0xIH0CK
2YbbGgW9W9HYSMq2eBI1WEaA39+dtj6eM3eli9S65kub/xlRM65qB0FX+l+mUZfcQVlOa3DdCp+J
zym4diGm2H+2poEtW5n00NIL+13jdMaOIdN50wMSvkRebnoth+FEHNq+AntnnPefWZlCDhL4C6NP
skcF6D2g2zgLqwKyoXgkPxpJ+2679tKZYqxe96oCM5CNByUgGtmBbjlw0vTklNWX+Y71n+IUIPsi
jyxqd1AsSJ78rDjlueE/JiB8OuCJon+F/fhZ21OGt4UVRfbBcUGV8qt9QiJjkZt1ucPjbzhjwT+c
J+H00Ie28620inhRsgEiBNTjRvG0aEoRbfN+hK6ZAR0Ez9dBLd282lyZjjvUtlV3nT7UINZH9gI2
alLH1ZbXbr0pA6tbUpUb1bthD3zn2k6wp0q3q91wk2nLUDu8SK0c+KarspXPqzvk1uq1avH0CA3T
ulFSGOtYn4XO+H5Gtj/1orAU9Dmoldwm+PYcPKQONvXkFk9Vpd44ooxvcVlvEIjrP5tZIFeonxov
rechsmfm9UalrrO01GQsAi8zTx4xIlCgmNoCETmsc8IDmejg6igynSFNAS3XYoIQLYpXN4nbAq2s
AXdUxEU2EABA/4Y7ZwRy8ouvH7+qtV4tKMvtElvgkVwYg9zbzMBbopTQQO/q0IaYjpm8BfhVeJYj
vhR+lKxMIbKLL5l3jKa8Xg+taoH1Bl4cap5vdp39GPOuefSiuNkGQZ7tw0xAKU1PRh4Th+J6XIsv
CO0nq8Cd1Mpl3rgDhSDVqNPBV6pcB66w1tTsAd67d94dbC62TpahXHxsHiYVANov42yPnAYAhlB4
uIMyyLutdM9GkOxV5Kz/pFkRcLxqdeekU/GuitgKJYu98YDoGj6FPg6LFWH/JVJXO+R6LbzC3OoO
RIrVXYRgzGyjJnWgur3Z8aXhggChszvrCTDw7mBbheam9hA+rCANcW06IFDE58rPCQ9RIe05/lJq
hnFItT47dRU+uKJJT90ogyUxejs/7W3O01POteYSIvBrcPmmECUsFvjZml/Bt9Gi5t9Kb93WGcH1
gn9EKuLugXkVCIf0o3aM3n27CIzG3Gqj+8gEeXUbIJGFveH02WZQ5hna8QVyMe92KsQAR+ZsJ/9J
JcE6NCZgDJpG7uw+jjZIciCv5014LiJXDnYbgEJkmu5MmTWfyCNqYnubQJxvgcVWtpyp5xuDDds/
tol4HvkyoGSE5+8sB9RwkVND/Yw+0rb62KReRPz7PX3+Zdz/rfe3sVfnTk9Veka7ncLp0I9IukIK
vTwOiABsVGXyB4WSMMgcq+ktD26KoQ++86n8wYXnPbWpiZ1lOAQnVIFX85g2K4y1GoFUot8bG+1q
mxhRjtiTXgO1esHT60PqT3zJ2JcrZvqKqy5AJrHPSoj72EBe905WQ6B4bN+R2Fc/aDJgbd5lTzar
Gb6nfQVumoxvUoHi4liWxRkgeLVG2VP5XLnmN4I2Gs43PLbk23UMi6doZQTitXXwzyTUGiqMy821
6ddDuYE8crRJ3TA8iRHQKzG8UPV7nneQpouC8eLZXn+yWmxk4jIwv9RyduDDAxvMBbIFJSpE8JPI
scJEWNguTiRDk+mm0E3q5R2wndSLvaL1RL1/GiudCJmLTIFA1VAXLBOwroQArVUO3rFsGZaa2t5X
DggDxua1bL2c/2il691Dj3YFhtswu4tCDWBo4xOYuoX9TQFDvAKthn1jFFD9Gw1XPoVpXq2hJDWd
AflKD04hne1U5PyWJ4VYdsKJXjtL3Wdpbv8AsB/1jX77FpU/h7tRi/KNTlog8se7AvwIPkIxfnYS
TRegemB4pp8/2S1bOVu3qGb1IX+0sltgu49KQRjpKkiUFVGzFW0EMtwJgkTXDrOwIfhh3ILBBkxU
Bar2EVxZlCLuj9Rsxvy9SdBDvB0+9o6/Nqk3YYCH/a9j8wk1OqXKVqC2PYnaVXtfL7BQjQhFNq/M
ojO16aBdgnxS+0S68cnE4pP4DJK2/x6IPLp1+sG+Z5O8EBkCVz3fomw02ZDXmE3fgdILb7G2nb3I
bI0cXkMKL71y/Wsu8FfMXqounE3r1XyNCCUKhIeKvcQc3HD4XQd3KqrBx42H/xkYGeSggi5C0KXn
5wml4hBHrPl9k9fNMjfV8Cnx+ZfOd+V3q2wwXOehRFpiq8Tkm+NDaHUIBYMgW4jfdFiDG6UfkSbp
zPgcmMaX1AjseUHZSTM75Un0hZZptEHwgHJdeLyTB1qs+Ta+gwDDF2ti8yJer3YI0rNR4VWhmb/I
3gwtoB3abvfe8upKdsh0pngx+OUChL3TFqCZ7MWFvLgyvehrFgAG7YKL7ZKkUX/xAKBGqUETfU0g
DSAYuDcsNw62v46UZjzdqoy/KKxszqBgUmesetUZO5BkJwbj2eNxfORJvAmtrHxI06S7daSLgpYe
yqADYi7LKmBsR71GJ5pTGHqf5142Om81wB9HLI6wa3FsA5KXiJCRLx1AXLcRvTJuqBWXvrP697/+
+//932/D/wm/57coIw1z9S/VZrd5rJr6f/7tsH//q5jN+7f/+bfte9wTwgaHhfDBPuI4Hvq/fblH
Ehze5n9FDfjGoEZkPdh1Xj801goCBNlbooIQ2LSwROjWt3fc16wKQNLfN3IEDLdt3TekzpE+V986
YzXvY8M+kkcgVraSVli9EN0OpWYivThTlG094pWDXKq9iMYy3s4qgzJufmkDR3yJUAhzXWYkUiQr
ZGMyCISAmYgOoQw+2si5zNIVw3f8AHliVM/qg1DZcOb6MCRNtcnx0AMj08/etGo/gUw/24mOYcUu
MqdCPZLXzS40lpxpAqgpsMU/f/S29feP3nFsB98sIZCDduxfP3rQ4+VGX7vOQ9PH4w5J4BBVU+a0
zmyjfK0kkiZ6OdFPwEGXnl3dkocDzBOg2gxlYn/2qlRgHLLI+zBPzzTNBh9aiBUbByHq6DWNK2uV
cNmfXUhiHssCPBkjclPPE0if8fE6b9oV/NOo8dauLIDSSJiOJ/qZmdV400YJP9i2hWcuIA3uf/he
es6vH47LhOXY+GpC2M6xLMH1h/fhe9k4Mf4pgBx+A4xwZZpIIy9ajYaZNATGMT3gYHSzFAEUI6tk
WoGHFT7U/Ztj4kUQvJvdyWnQc5Dn1Z2mpCZNCQ7wm9Ti4PxGQPAS27ywFk2QApl8JMvU8/EiyewW
kFgLezYs0qkurcW1H0v6duG6KcC2Zjxe5u73WVCoAqHYCuLIebieqe2JCctM8jJb0SkdaiMNAJda
U4PI7z84X92IJytinn800vUHqqz5FGyvkLSDGPaGtLJqpcZNAX6U3/V/hRvGw6y25fXuqUD6aP9B
Y4sGz2pbfvM+AzX9QviHf/51mPxv3wAOnLj+fXhIcXHf1k+uD9+ACMINqF5l1Zts1ATSIbcAADAa
jXPqlbfYv3V7as0m14TKQ6XacRVyTyuVUFt7U38igdjt3Wo/Ks848ywSHXiw8g/TUAf5xo4FneEc
ePCgqEDnlE/Gq8BCJ4eMUrgASdDYIAAD9brbwVIozQ2KcJk2ij2waBrWCkw2Wu0c9VKxKveeE/Gz
NBApNPukeuAZ2LPGOgo/6xkjsNXoGe0glPcej6qtbRQgPelLqNcDUF4OOuALMpP1hMLTg5k6wS15
pJXTX9IExcnInpizdgNJObg1SNNAuwpCRMEhldg2kHCgnqtjbrXpikO5ZInFBhR7QdMzv5N1SM7q
W2sV+8i7kO0vj2Yo5cocgnuiEBRYfyGzAj2JK1QrRvAV1E15spqpCRG9fG9fwVVkM5DGWF037Ne5
MgUdXiQMEGBCaRIWBdGagNOtFqm7QqgLocTRLMP1b3byoE490v0Lnk1nhNGu9Mi/pr3aaaQVD/O0
Vzj3b9f8a9raz3f/4dtu878973yGfartC7xwfe799m1HSjcRftEYX2Ut1zNPDYp0y5UJFpCZosbS
tDVEVuPhHXDxPpMhVmD2WhClDTZA5UpOCCeTF9nobIqn4dJ9+8CKM8/16/zzRZEi/uHikScH8P5l
+tC59xGzy1vSaaZDrx6ultDL5G0Bes7WQiEtZNZAiAjWNQNqtzXkS7ZhAEpPUOInR9CPlgvqHUzN
04kBNtLc8wAnrjCgB4i3rtXW0tgSw5ftCm+IfEdN8Eu0K4gx5DtCnkRAIc69puZzvvYSaoV6mXb+
bSwUNtVTDsz5HrzdPwK91Yi0vCkdjLB7mwpp7qlFnZoIbJ9Y1Y9M1zcAAzmtBt/i+EsylP5tEMxY
dbEEFLqrJYowRnFTjqwFZlAUa1EHIeT+DKwAI/4JheGrMCzBpDCAqgfPluih09hzU0KuOGyMGzIN
MRjBI1Yg8gAW6X3VIumAUK0uEIsR8tPkOyVWdbNgcCHCcGE6U7q/dgzSt8+lMUEHAm5XO03SNlDT
u3Yo1aHoiKJgcWBPx64qb6Ds2d+bSZHfMmyYic1w7FD65Jpi3BLtYNDmNw6Kge+BafgPvwPX/+1n
YJqc2eBWQAmkMH3++5oIWV+vYuU0fIWeQIVkhBrA9gYBNXEeIn6XiwylLm5j/+Bd5M/kJqarUB7g
otJ30nwpdOiKR0dN5T01rBjfG9t1gw01Ac8VYDYVd9SaGVTi4IdMy/ZoddAo8EqAh0nbakQYNO97
AxgvKF0Ja8IvLfX8aBN1qVxe/Tj1+G2wLn1QcaYHCsdkPhSJZJEizkZ7/1+b/ghcSuMWG9O1xJmn
+UOlyfnpUEiIJnZVAS1omALwS65T7mJrBnbTB5CZOFd/JO/4sgNe/mAnA1/RGbjnvcdyRPxE4wPJ
bo/SPgBE5T2ilu13O+8Z3oYJ8jY9Uh/B9j882oTeQnzYYrim6SD4zJnjeza3xe//U+RQ62asnfxr
PfbeCqIN1b6BSFdCfPPEXk8883SWS1XvERO45JzV4kDOupn1AdboPr9PWeqe/TzOdoXvR4fG6LMz
otzO2sU6/wH0Lij1jOPsi5sNKDTBvhTKh8ACIA7x5o5jslDAklqVV0AhGVXpCYKxa9vFCwlpb8gb
U/W6QvTYR0akRTnyIuosGX+3VNysFCDY0M35yR9HZ5SiRvj3nUOObDpPzcwhBPeDb0KJPAjB/dQ5
e5R37IirhYNudTUWttgTsUvjeKfA8ov7Nh37+6QJjngEyufCvXEhv3zCrcgTndHBmypg5ZMOlEh1
au7IVvldvbaskG3fGYRZ+Qj6ymBrQHDyFOjQuaHj7Ncm2TyKqf/0nd30AMco1gEim/u6CMfj9TB1
xXjM0myXZY214zxEmfm1d267UMExnWDaiwQk35PTr1oFfTyuW2Rq8NY5Mk1roU14xrzbu5zFkFVg
ABb+ZSOXvk4+m+1Yb8FK1lRfE9BErXuwzmm5TWORFmP4mnGF8IMTj8d8zNSLWSWzPUdMfj9GCSg5
ZRi98ryOF5lj+jd2ppw7026eHG0XnptsJFQ0t8oAMje3xgihzwDYWGgND73zoHgeQ0lqQ5I4dm1S
g2AUNigBdQ81Uu0GspWrWxhvysSP1v/8k+JM/O0nhWejazlQW8FO6W+79oH3YKlUE/8KVt9679pg
5qCDgVD0BvXEzeJqs5HF68BwXb37qDRFWTA2vH+NIt/fmuQv2AgdxAx/kls2D5EB4r5Ei9bRYRRs
adtYiVxNDmAaixFIpV1pgUeVOiLuQEOP1d6SbLyX5kogQgNaHkCMC8BQ9uZQ+o9QzYZEBgdLHDWL
ya52svEirDrRiwJ0fjTzArgL3Ww9Yd50zD5TSyI38xiKeSBZMqfTvG3ubejHYCnJ1DFzpnDX2kOw
IEZFYln8zTbH3n/1u9oM0QTQzNHKsb+Na7k3HkWPtDnYfV5bmclnKCcYa9NCebE1gkjbmVi3SoUE
UGMK98xsnbdfXSHa2h5t7Sog9LCKh6HfelXkLoO8iy6ePpRM5Cdwx4C1AsRcjigzBL51B7URPbxg
rW/vjcoCAz7Z/E5El8qQzRKl5gr1lX+NK4E42qaeUZ/KCPy9fGo+T67PnhMHyzQ7Q0KHmlXRQwFe
QlqVmrWVxmvu9cF2dk4D8JGjIPxIzdAogWyJ2hsnrMznCERNHhff20DrPgguHkZRxgiRmp/oLUYm
UfhHbG/iGzf33VMo7XubKi1o3Q3GV7YAgmLYXBfq10U99Vpgit38tlw3AK/eDxCNPfhTgKdP047J
oYwBcR1YtkgsiGIWY33k+hBmRX2k5pTLHE87f3U10Rm5kQc16cAatz4GgVlvoVMRg/a99bZWAFhF
nsfxJyfPIcEyjdNZ9mHw7I83kdvFn1gAwrIpUGpJTcvP7JXrMGTydG/eKFQ3mcE92Ideg9r5Is0R
IUQHlVt+lGdPIHJCGSZotskea7tlsz/a3YhBKlkXkw9jGYCvA/qX1AQHAQh1Cx823UHN32zt1OyK
ie2NmvFzwCKAHyzJFtS8Hnzd++4isgV46eMtNUNsfcfZuyqt5AyQUFCUSPj5SbkOBxsKvRP3zgN2
YYuw78tX7CWnZQwQ5rFL+uCpaAP82OPy1ZagqU6stEFKmRWvpWWfwZHTPnh25M/DJ+322/AMxWdk
x1LJXos4OcXIbwGAIOp7OqCkOFkkAMAcqImVgHlTTyb+D/AYlduA+xurRK8NJaprn2LCsyEGhc1B
DTrwIQbJR5d42S3ZhGMmNxbo3docsLermxKfZI+dzyIqDB88T/eznpsJROpKWjzeCM1QxvwSdOVA
bGtxt6Bzbv75DQElbP7rO0IIZnlYYPjcQtTT9rzfI7sMSte5G0f1Nm2x+GuHzFqieg5Vnb0IP8WZ
D1pIbIU8twJ62B5ioBhhR1WcuwE/KYoyYhV98lmeQgBMOBcEH8anDLUC5KZyoY5hhFAkNXMBqvY6
6RmITuME+LCmOCCL/BUFiMmPrLj4QovJKoRMXGRdXzX99hLR8vbeDvBPzlhZnpq0cw8orOi3TWVP
tznYz1fWaFovep6uCeIf0/Q+j2WA/dRBgr0oLmYYOeYCrKrdBeCTsxfKHD8NRFt1yLQFK1vYnifj
qerb9kJeZKbm2JbTDowAX8hOJuqkw9iV+DI2wlnOVyBjraeszaFbtEqFW7J9uJjnNls8berjB1vW
qezUsHIl+hIarDSELiUAiNxaaZV9tJGPIapc6wJ2qz/dNeTZ8cxByGyrIP27DxmYQVOgKaFsagKz
7KVYv0hmiVMC7ZpjKc0A1JGt0R2pnXt5uGxCM157fFyneNRAaXCS4xKk4vHOdZrswW0j9zzZwY1j
R2hpU5siyFo3TEA/R2TIaYb20bCzH1ePXrAfIIZ3wVlqS+zXMBLJaXffuJAepzl8PRHEBG5bpxVn
8rDTUu6QL0JSRneSjUt7XSsjup2vlPnjJhvHCb9RePhxuQ+SKblxq21cS7AnaqtVe2pt+qa7nmfI
g/KOIxp4ndQ1p3gF8HOxpVntqQgucRoePIF36hIQWai0FMG4w1aNBjVhYJ8gZ/RC7mQaUOqyaEAu
i2cHrhlEnn0AKg0RVN2kQxmCYyZ1rBONCr3Q2FUF/id0V2TjFiA6qP+4kH9sxyCsCcxoRZ/NOASf
9QL15IEv8aYq9TLSxhtRH/gEejhorPjrxhGRWg6GXEDFKLsjF9TdcMA69bPUsvK1ldjN1u/AsF2n
X9I+TTfDZMd727CK53QKdib0OL6gKrheOU1uHaHEO9wbXffVLAP5BbWCiGaqxrx4oS9vrGByFtSh
nOFHV7rGXRzk8jTVTbqiCyBbdEQ86hPqYMYL6Csh7TDgX0EXSYPHHMwJYCQe0m1a9P62RvjyE+Ko
S8R1g42V1oBb+0htGs2xT0rk41pUby7xdEn2JoKj4B3AR1b0CiuBIWblMsBDLDBDdUe9phN3Kyc2
wi01I8NHjR/EiOepKnyHSwQhL57fsgeIxMSbwJryNTVLVbEbwHx3s28zgLMA8hk5AuT8G83mFq6x
hfC00EQn5oNlIE+bYQ2qb2u2YJ+4zFAFOt+qZzTqgGc75Ie0C08nPCb8ClC6Gup+cf3zngvoRCVI
YG/pPtqc2Sduq/d77h3vBiX2ar5n/XXYgO8jX9NVUwFUx+S6qC7RF9AHum/kYPr5vv7pnmnQUBt/
u+dQVhCxQC76plHDpjek2LaVvy+QrwYusy1Q7GQgALSg0zFtK5RyI09YxK7YIcyHHs/IgeBVKaQO
Z88Gr79EeAjRTrpWSs/RA2WwCWLvRfII4upkY6DcjU50OluLzmILrKMDZchVFOMFwOVDUpfAOFVg
PgQDQ/qA0Hr6UGZQae39O3JAIQ1fM8AL19QsmLTuMZgcaQhU8bxVH/VqQ7YaQflFGy8hDzzu8y5d
vg/DvHXUoFatLcFFb3XpAwtFczOazvbqkZVjiz+zzXc0F5ZM/hmfiA6rFQVW+7hhGlqFAyQK2VDv
yaYG1p9GO3mdyqnde7xMVybzkq3dDOLApMrO4VDVSyRVA1XsPZlD8o2pbJFGxfg9mjapcusfYzp9
60Gh/ezlSLglVaCAkwAZJLIj7ta0mvBuCMCtpDor+2yZHuonMAhF5Fs8EawvieDIZjRTdk9XHsZc
HJIE+2jQZW4LzwHlljW5xyaJvvPeKlE6YIDw1fHEOcZbY2MXoQmEKWTkR1n6SxagDsio16UNspoU
lUdfvJBdQCuvSwLYbeQN+JATFM9EsZW/GW34rYTa8SdnYHJp92PwUIOzdQVpEgYo1PR+bTBbFIff
rhu3oXcHjBCgpFHUP6NyHqB/E1U2v1wPsvXAuOZ1sfHHAqz+bso3FXhxVkEKWSnVmS6quDvzC8Cq
i6Cz6le/Bv1EBCbFHQO77bNvO4cy07NWvrn0Joh/8aEzb1Qskd+kkUD0B1E5PgS+WRxcCKyvaUCm
tpOVeJ8Bt0o3ZtPXex3EfJx855b6EflWKJwo+0tUsOECxG+2nAf64d1k2u4jfnbNfmCR3JRWFXwO
qs08kHvd2mqn/GCyFhCNqPo03wgqyReGwgcnoRZ4ttzSXOb61lHMd8jjVj1PXjTuLNAjbLKmbV9l
MS7IweDArELPMtOr//Le9yDIRpeqBQgNQIkhbkPUBZ0csMKuqMMQ9cbHU/Ol9bi99UDfu43kYLzk
Nv7z+pqgfSxXU+SlKGtAFRx0w8v548o5jxeoAQvvHcNrj4EW1qYRVYIqOKTAXpvJCbfDVFQ7KPOM
z1MO7SH9QcsMXCMI0GfYNhs+ylITazHhlfQkMvVUjlC1iVFjs8tDCSm9uRgEFSECfCLAhzpI52ty
JOowQ/fBGCBYq9+mlZGI+0IfvBRru5InxppenzH2yfeF9y1yhnp+oRZZPG2xWeBLGkReHSraRywn
z9RyhtaHEk2P13CeW1ssc80DUIULF5ViT6ltGHcyLI5m0IUvg5vjwwEAGqXOcfhSVSZK/1g2rKnX
ycJ0Zdhjt6deVFf/SAuPXailZ7RQWfSk9IygbITYAKYQJa77k0AhjaDBCqDUCfXY3qkVHVanXTlY
u95tbyzdAfwngJUfuo2h2OGh7yADkiAyhFpFxB+F9fN0jBwoT03DW2h+7u0QBPhtly1F7nOJzWvU
LD28I7eQ6LHlEhKlW6vz+KUGBut+qliE5Cq7eXdWBrbnQ5ut5raFEgSglssG6k96slpBm5cld2ns
p/coFwmPIvK/t06KPqv1srXV1Pia0YWwofrWFo25BjqDrYEBQNQ7d5KXNDScdWb4OcSe0Cx7yBQE
kSxO1By4tUNdJlZReaCTUMU6H5V8CaNKnrkWusNCWr5AQcTbVix4703SQa7AYjbuqbdj7hc7j6ob
GmqE64kzoHjSsrhF6OGJrpMpuzzQTWV6ftAo/PmmqDerzPmmDLDeYrEgy21AYVodoZ1roHVToShk
EWAnMxNokMtMrfGhWjo0AuTrtZNLBBvXiWYnqqaOtZPIsmlVNuF6nAbQHfrJA2qjpicEEqEqD8Q8
tVifY4kGhQJqeSbf84nJuYVA64mD1u2W+oLGvwGHnXdDLUSeH5BwyOcWKo1f2sE1L9SnwuyrGYl4
ZtJnATJWYJ/uz/MlWJUu8NsITsSXD9LhaqH8EUVS+uaQaAKPh5l6R+pVeM8vzMxGmSD1OiLAbyp1
D9ixsyfH9dNlxs6NU8k9VMDzx8lxk600mLmiZpiy5uxVwScXkWJ8i6HdG45g4KNO1uBSOa/9g6qN
/HGQXb5RyVCvqbcPeHaqRzzR5rENuIO89JFcMwX6fssPsXDXF43avltDBSXdUK8PVpIDMitp1deX
lENuI5WZuUJdcn0RJbSvUaiG0yRC3RFSMMFmNpaRjy5I9dwmWWfvrVCNkEnUczAUR2U8+1T10R4c
viCNlIF6MP0+u5RxdGGGaeQooJ6wYTO5u6deEdfNMRhRhRlkZf5ANoi/fRaZheJEbYr9PtjRRmik
CUYTSB4rr/H0xeyDiXLCIILgKTVphFVsItmxe7KYEdZ6o0jlhvqiUfa3bTfO7uTRDxCBbwshd9T0
oqaDmEV3P7nDZ9BHNScyNwZKffEF7Q7UDOvSBvoOEBpq0qGvrEfepOmZruRPgBzFeHsBxocbpQMT
K+jRrPBFSW97e2BrztpujSdNuVFN7q5oYJebxn3/ff5r69KfViNiZihVxSxTwq0bmSZbC2HTB3IX
alJLi03W++17oY09kHhBhjqEUMPkgKMiXELtDGz3Lue3EtHUk294h6uJzuTgbpByHs7Umk0QoVn4
xTBsATJ/Hw7tC47Y19gtwf6xj4rBXac2sD8UZaIQFB2C2tMiJMFhjkFlNVLlw6De/bjf9pvWhdil
HxXxqpeheTYFFPhQHZut5JBG34I91Zpc+5nd/WM/jcerOcPmL803WYcwZRnnoOJvwFdBeY9rk4il
rk1KkeTaGdBdOGP5/XTtpbE1SpVXlc+GvTcU/k3NzR/EmOR4EWgLq8rZigLLMKzaziPEOe4brELJ
K0jcp7EHh3eY9f5m1hWzzKeujZs73/bLu5Snz1Q7WySht3EL1BK1eHUCsboYHUCNAbzPEXL8yT2X
GlV2irBtkTKOClTG/XQh3jk5ROUK9FDDeuxzZFJcX92CCzTZU9HgbKPSQWdo6tUseFigBndtFQNU
ARzm4UMDuXg02ShjVwCTgQuTP1EvZPcg+g2tkxTx480QIk5XGD0YZk0rZ+dI+muzasZbrg8jGGFu
EZP+OlqVPFCL7F5rvQ8lGx2YYwzIOcbujeDg/45B2H4c3bp7FKCGWDdlVG963bQN0907SRgvqTe3
ExQcVDaKp9BJpgIJCp8z845a0JACZfWY5cekDj/OxsxNHFbOHdTjm3tDnltL9XcmN+r7PpuqvR80
bEF9ZHNCA9JucY+AkPYnmy/PTdVapy7JLteBzjiwBTV/G8iVYClkPs7ASPYIU0zvV6IBSaaCXW55
XnpRWCeAiMRECCt0d4ahrKMK/j9l57UkKbKt6SfCDC1ugdCRkTors26wqu5qHK3l058Pz9o7e3ra
js3cYLgiJLj7Wr+Y7P/rjBU+yfkIRGRP9IhIGlGKjZlDSn5qRusqS8OsWBfMYn7IkjxAg1mCVC2N
g1FMiNePbvw0Ek/dBsvLREmvbHd3EoIZQYl+u2IvLOsK1EA82WJvKXmJL+r6psuPlCL1HprCdpEF
5uuTh7RtL7lhKHeyRF4d9ZxJe5Ol1pnGa1u56yEHQnFNYoHL6nYg1/n7zEq84dBnzYfskWvN73pZ
XPI8sMw6xarT7JFlhhi3kpL1PRTkb1OTe/fq1lBsDZUJwBuRZKQrqsm7h4D/ewQM8L/WWofCZuWn
sU/6J0NbzUcTRdhV756KcuifHB7tx64mjCI7yLppE8hSwId/DuoqxXx0vH3p3NnWHNiZnkAgKM2b
PEzeDCQKX2m81xbe9NYg3A38v2wtJpze2SCkJvvJVgC3LyNOhUepNld6NjZBtnuRYnOehu+ELxtk
eWtVovgPcNBoUghAO6U36c9fZ7GyiLDe6pSYVjPz/t761W+urCsGUD/FlvQgODv7Ez//zdMS/amp
vUdZ3yoVKUN2sEd1S24ItknFXNtv48CCB1lattxb/dfwEuemSwtd4aHXUXFa8Tb7xkYCU4DtrN3q
5Jmsk62y3zS24p+trjf9Hlu1URt4k9APympAHO0FwmG4U5yXGoWGreqrXp5Vdh/fDa7ZHTwrW1/M
PLpTMK75czsBRjzJE9H8rnFa3K3RfxuV54hfYkgHcVZa7SGP2EMk8peTp523YmDlLhMBEn5TezvI
BmPVxdn7zwiXT3r7pMc5mBkdXcdYQ72a+8PkNtoLP6VymPK4DGUx70DfW4RtfFns5oxtGiuFuE30
ITAUfT9NafooGz0FU7eGO++i9Ib2Ii/cpg2B1a0obC7slcTaIyK8aGcv7gOie7ta6PNNQuQkfE61
AIfBBMzrMOpN4xsqesh8ZkUdaF5uflPskmitUjZwPxvjW1t3H4tl5A8x8c+XfxmkaIsalpVu35VY
zStKmrFWAlI2cqKYYSJPpjVkxrKPtmFb+0LRy8MC74H4eGy8yqLRmeystslXFns8hoO1EM3jsuTm
Wc89JSD3v7yrCIkF42AVV0Iu4zdNuytNfERkL1GbgNpqb373XISsEUErrsaoyF5y8L/1MhT4UaVm
C6Ih2fjNBJq7XaHuh98vK4v/eFl6dflU7Rtl0sJF14vb1yE10Eis1buvmkJjHvdBTQVta9VX2UCi
vbwhCDFcVcSu38uCe5l55hXnPPtYLI21z0zVeh/bLsy7NvmZOhh7xHXvXlMHJeF5NB0/3Rq2kVGb
Zq950/8eqUXF50jZAdDx75GNXhifI3HYFT+bvH9cqv6Y4N/yA3TjjIjbXy3urH5Tj/Yrnljdrhqn
5K5tlOzSKrO+ByZaPRNpIbfljOYfwzr4clRWLR+DWJNvPcH4sET4+SbMqD5rFvE7iOHZU9qRlo+L
vPmZgLYidp/8lUXMqErdva+J16Bj1Il7JFTHk9tWHyz6i7CZTWJRmJGhgba431lwHpNlSP7azH+y
tNU/ykLbsAhW8qD1kX503cw+VoZGkghOCtbV0/xh2hXWTsytmhJ9IPZ5GzTLu0WNVr2M0GqCGt+c
o+ZV1YtKqgoKtLcGtSnql2mZ1PseB1Fu2epF9rBm9xivS/4gq+zW64LUdcVJ9l/j0To0hZaHspUg
fn9DMvBRvpSscsUcYj81PMpSLwwPDh7ePvLaSdIqe7tKUYXZ3owdG9Udui/fZd+5KtpbkVioIJA0
x2AqKV4IXd3GvKy+G0kXhSYw0HPrus2btkJ06rTq+xItKNwOJn8K/G3ea/Wn7K5obnKYXRb2sohW
iVP100dlDM0Rt8luL6vx9g17My3gFxX6qdJFs5MXHRXrXHEzAmTsoaka5qluq+wpq0y8rMySBYQz
4tlWjRFTYcNcTTT5qe6r/F4sI8THcsoCkBjDEWU7hQTpVv5/HPx5qe3V/vUCWowzbtpXKBJtKiY9
ahdovLymiO/doeNl+bK+1OY1rOPJ+OzWlvPfuvVu/vduNoulk8o6+W5JDNYb2LtnfyZZ7/mdo+Eh
0q/mNxU36hKN9DdV9cS9bTfCX7eHKOuD8eDBV9rJot1YFjR33bjKYmS8jrHdvwmjNW9zEWekMbnY
aFsQ7AdkP9PRt4tl+AOFh1DVS4ITSE9fUs3zvpsGDovYiapPCBiN+znrlUvkgdNB8MDdG0mtPKYL
IogC3YPv1jjcdDl+zZBGm5L2z7rEtmV2+gnVYvy468grb069DCek3ZdjGnX9fbEoKG1jz/NGguhX
kY7ir1jFBN7gfTSa/urm7oxDE/eeshEv07TRDoZpD+derDgYj6W1S9DDfVG3BwVpzPmnYnfouxMT
w0N1PGaGGh0XBWR13+nGKyBG91g3BCFkcTF4AsJNSD+LGP8aR93rss/iFHOXFtgBhmqVmq+5OpMt
N8qS+ZVib6UzRbv67OyQrj42mIt+ttpt3B8dIkKfY0XlsM7LBfab29jaJnvSLRqWqNu7gvJWYKWo
jJ+thQW5enBVlFm3Vs+rk2OsKctna76haONRUz9b1zyNDqTYIShtV24dEiFJYxifrSCMUczTEeGX
lxKJahzUHm1hWWRu0w7r0CHlsY0t52k96FaEkdD2utqozwdA5dAXl+7UuXV/jJbyFT+uefZhHnd3
8sDP+/ssNe6dbp2v/+whuyH1QTTcqvKDLHY1xtulsDAS2yxVC1N377y1D7Biiu6ZfA0HwSAb7GCM
ILCslP3kIa7Sn05iaSdZko22gibrUEz7dBv/1TXNiUXlKbmwrzp51uvqi15i8/t17Q634osrrHMH
EtzxZbcohYfeoB8VygtrBQ8fP0FRoUB54PL1YlGFJU+jVA8ZG/K/vf6UMama8OZ3su/Xizl6drLc
rr5+1Q+xUpzRc3+Tr/x17aTU3YDAmPZ5Dec5cjTo05sFkTwoCe5DwsM5ftmYlv+pznNh9b4s69jH
/PfUIpWGphEyHIZShCqwkOvnqeza17niix6PStnyv1yuzxNAXzGphe0ll+06djywK5Jlc1FcZHc8
WD+py9oMbWhv0rxTE/Mvl0Xbyhz2TaK6Uy0vfmuBy8l6bXaNU9OqLGOnZX3XOuiRducOd6IezNeC
aICszwpvPq0CxPfnxbGqIkcC+5gYCAtajVSAPNR96l3b7SCLfW+Bu4wgfsm6qWlIUpPjB6+sqyaR
qdS5S53eucvyLhw8Y70wCZvExrYGO3LGHYEv5pWsZJ0tO8oWDXC07C22sV/18syLtN/DZPFzbBtb
Z8ghc87aqDssi65cgTTkrlnA7uKwmAkibttBnsm6hIRRiMEHMPX/swH5fUi5/x2WKqDZ1bo6/6Ne
9pBDSZNH+5bl8ucr/tuLybFa6/0kgLhF5gj95lO07NUN/i3Jdl/cu09CXm673smO1V0LVI0o5tZR
9pmMWA1UT5kOeuekiD9bCSbrbXxy6iI/TCLO35Ioe5SSAmsXpfwt+r/38NAC/t97RErTh8vaI5ns
oarrDT3Bqz4ur7rq7EwD/+mvKidPEQz5Kn+NaPVsOBpVc+duF5H1n52dRXXCscDl0RqG/gH/BVTl
TFxs4GboHum+1jli1Vb5zWL1D5+VdQleWwcEKOuqraFrgY+yx1ZDeZnPBs3BUwn06+6LiTkrixrk
eTQEX3WfFE5Z/ifP85/c0L+1y/5dhz7MPy73zwvJ8v/OCpX0UUkS5a5jYpdD3LLBJWkPuRAQDxmX
2QcwD7UAh1IyO1WjXpo0wi1AUJQtQ9TpQxj3LfBrfuW9rLRbezPKWYw0zFr0gI2pe2oSlWeJnjgn
18sIl0xt9qi777JN1jSYMAD+x9Lkq8628LZJynwDz1jtkwAr8FQ9ye7ykBsey3bVdT5fQ9aZQk0R
0hHdUa/c6agVKhiYoshBb075XUfs4yhQRmmiSpv477ocZYvsA065DzptRNt86y0b4BNr+2o0kNEr
cv1cWdnYvUQFJthWgz2k58bPhZXMH1qRsU2zip48dINRYx4DkCi75bw0CE2wcIwfEJfFtFSBlZyx
dfanwlz+RHwicLxN1SAfJrBGhgdmyURkI0+GFyUiiTcaLXI2DnL0ap6lJ2Vbd6lVU+2MeZlf6g5W
UWLjNqG52enzSpj/ElyJEEEduP3yorxFa4GwcF9fDEsnj+sseU126D9leSYPXdJVR7MzEECL4zv7
vwdCa/FdPfNYKxJXP6hu9yEbv+r/0XedG7Fh2/71Gl9DReaOZ3wqd/LaX/Xy7Kturd3kmrjPXzVf
Xb/q5JvJVuTIXZw5tzcre7klgN7GLhGfi63uDrHkylec2NjPbtHtoFpX4Vo8ek5vPStV777Upf5Q
Y0l2r5JIfekGbfVXp88v41R4L2s0dCFxF4fvgFazm+y9wfJ/p29Fb/OXXhUgOPJK6dhqeCmJH7LR
Qj7rKeJ2Yc19bTOrxpowhuKdyWO0STyTgQLLIMvytOBPdAbR2l+sefZei8j5zk053WRJH7TnolSn
+8+SMAlsufPDZ8l2jsVaqY+y5GVESGy0NErD+abqFVT6qV/v5UEHCLsrI0MFokBd2Zi/G1oQldgQ
ue6uV63B9lGSowWhIT+GvX78ukKDdsZ9GotDmSfj9asewQhvVxqgLz2MaUPwh+YOPT77oQd082BW
TnpcTEf3u7EGWrIdDKIid0VBoipiN8KqlLrBiHGnWmeWp5Rk3zQxdb+1EyQcsLx6GDASS5X5qibL
FBZEtn6iTNVo9s926IdQzQr9aii1c1tG0mqyoUGBAS9b9WOcLIMEcv/LKxT3sHR9dS4wMEEY8+s0
tYDgktbt1iCN9ercazZ+drMSnTbSQZ/lw4NttfULHLqKjFkJGaw065eCBc6hxR4+lK2FM1t37VS8
EYzO+2CAGOoOSfdUb9lZlJdW33JwNh1jD6OMUR+x2hlK9dxB+/48ZOX09+JPZbULxK+V+EJUKL7I
s2itxN+KsuEfdfk2onZLbJnlEG3tdzxbrGNLHmoWgozHUsA2Fmp7GeMkfdSsdvRF0zU/u9F+8WbV
eMmG2YShaEb7vB6jb0qBHDFQmp/NigxvOS79DYaKcTeT7Qyadi7v50So3SGOY2ybQHmhETNFJ63L
8E/t9OhB3w7smprbZJhhkxLu34GBZZHeTTgp0Si7MUX/InydnuU15EHYCSDweA9VDlyaMNe3dkXe
0zSW70Zdoz5LIh2ntCE9JCOIcKRzxS1F2+RWNQId5C6yiURQ/GoQW7Ewe6BPBsZkXw0KDJU7BeCm
05RQQcrOeTfiCP1x0ToXaKT1t2n4iQCd8x7hi3YatuAgWYLGB8EcHzW1UFCFmxQcg23l2oG83k0x
jBfZIOtkq6WxzcXAgD7AYZsAXU5fKVbn3utBiLuOmfxUl/ypaxrlpQbadexWU4faXirvpaUEsgN8
pSwcmsy8ypFRCVRH2hFhvfNUaCr53d/2KL2VM9tlxn1qW/o9EclpHxcKrjr/rZNnbSoazAm8dr94
y5jtMnZG4zK7/DEZKw9Wm+s3r3qRBaPiAeEXgP5Oc+X86bTLkO1Yd+c7s3eL8GsU4pbGfWzUo98t
kXOQDfKtRGAfsLWKk0+neGg4ACw78bbUfXY/1sgWkNAn4Nyuy8HBN3QneYduRIrANj3m3a31/3uU
NSbN64AhmWLo4wOCXeMDbATkbwy8w8kkXb/qh6QkUbyuLttBusmGLFdVeI36SQ6S9XxehFD6aQtx
OcY91Asi7JNrf1Mt9V0KTaXeAVKr80uJOywtNLd+czrFDkcPfJ0RCyiLuKgdQWYZ91bd/R7NN/oO
evgvIx5+cbn4Di50ivTQdupsck3CwtksiTC5/ZLLlA39ON+XeaZuvHPAwJ17J4ljkhWWjvohVhP3
TpZk/VYle3mriA6fiV+9rAD8bTSPetGjR6V4kgQQeVg3UkjazL9JIcBFN2vxZjk06YrYqztcO61f
7q21QNyVrHvgggQ8ycbEmZc9zuTlTrbiAT1fihJvKtnaFqjcLeC4ZKOsgmkB1NZc7mXJiogxRN01
YntT6iFwu3O+WcyMAErDHEB6IItfHu7wvfnKZHne+nSN0gfS51113PnUwpV8dl20B3QFc1+WvOuz
okL8dL35ddlKskrV9Tekk/M72b/jL3uA5sWss/VwgRE9jsIkgM/FPMgUCM+AFNOxltKTG5ZxLAFn
nj51/rioNqtHM7kjL6WGvKHpEalHnYWtz3PzcW7HGnClDiW/WCDcKyPOGcN73FveQ3a2edg8OnDS
8mUh25oXzgGGOcwfx7P3ZpW/12mtANK3lUCQnjySjj0hjp08ehEPd22qpu8ugW6zR7Vc000jrNjK
3uSZYgE3ampETXWbnzWFnhy0Rr0JgXsB8SdmaUKxRM6Ykic1wgG8i8zQrXSiuNmGJD868+PibSsi
DxpxzOv7JVDds6G3a/CqJ9HFRYj5zP0/+8DY/tgork+1asQnhBg+vDH+IdLYO0SJ5h2zSCG2xXaY
WTLhX7S+WsmSH+wNzeB28yltaz4rmlJugnW3afkLEmsPULa8vRge9CwCfd5oL4Ohffc03fVVEGGh
OUREOxXHbw0SROoC8GeKh2CcuHuIEpT4sPVY2Sn1oD54noolAHlCX18FBCASETtAz45yriF+hmQ6
dtM0MC+reXqZgS36ourvBsLxMRH7PzOr1AAMGv0urrRmjzpG4U8mAFNYhwFaqwCdkg/NHtYffTMc
8PQ8dat1b9StevE6sK1MTuPOS9rSR37nr2j40ZYokrP3/YU8PN9F94Hy5iH1ym9jAZhEr4e9sVRP
Omg1f2rryteVb3GZBVbbMK00PZZ8wvyRl+9o4e0NvpnSw0hydrpfKsuE0DLfYAM0ZyDH7E4wQPLN
dCRkoChToK9lDsDK+q4n+grgmzWll1QioMMH7MhdXTLBLgUGbE2d3RIbZPUak7ezMnw75mo4gBb9
oUxl+TJEfzXISh+atntViI6yTlhv9UwAqUg2EbY5Z/JYnVDV9Bt4TD7J2qBURngBiOT0K0/j9oZo
AAaB+cswjtqr4ZxHEJSBEokXDV5IWEHOROTC3iKe5qlqy5u5zucKTYynNStuEwpGOw2KzG7N+DFI
9I6HBDzpOYlPXtPvHB1D0ahqsY0yp8dBS1oWn31zSGyEOMdxeAD6EZrtMoFCNs9a5Sq+CmMfpN3w
7KwVCculWkOEGdqzSCcUMMDmIj9Gahb4ujKox2mCY1aZJcBXcF1YOZDtTxxshWrSRP2Ag+KIU0kS
2TfXAeaMk5QYGvvQD8nZKxM1sEFACgRIjyve3aG5IGmnRaV2ZlvuBtMAp7yJ0D2CsWbi2AeKQz3D
4e7OrCISfdcsTXceMswEUPrgtIH3lvt/a1t1lYqyssdDpw6nqibQBTqSrvIqmmz+vECMb1aKyEAx
r9MBskd5xqWq9ZFzmMMZ0aOz8BJ9bw3qvarXzRkg+codlrhYCLE/DjtI0cjVLb+Yq2xoMqv32InN
YYGVgc/sF59tfZ9hER5EtYMvW+7++YTH2UfqsoFbnCbxS/0nJPNnEQ2+Tk7vFBsDqtnp+Efd8fMI
b32oTRtR6xo9czLwVbkJx4/efZtnCZramBHb4qVM1maXDwCR2+FX4WSEMHooQAlab7tVSdz7sY1O
xepuOX9fREty0YzhtbSgzad1/dGXubJzoo4fD7HTYo7GO9UWIyl8EtVaVz13yfg9bs0edc/EPmQ2
CZV6GvbR2JYB7ze7FMV88BK+kKIuPF8vrPGuqfiytFy8FBN5fb1h6xKJQ5YW+5WA8tEW3bUoqnaP
NPDrVKuB2PyS8G7FOg0fQTKa2b6vomtbt89Io3Y7VRsf6kh7T3SHUE3XXlT2G2iKjeMO5qJ1VnRF
ELPPzFMucH5s++YvoVWVj0+7obZ/6Qs+5rOZzkHT5ZgIx499aWhHVKvbeLBCVMErp3tWc/HWmGqC
zsXM1tctboljx/vWmJBEisGmtl5x0jUWCZmbvfett/pD5i6B013rPvdde7F94ZW67xS1u69I99wG
IItt3PW30hqI5hb1HoFBeFi9UNFp7YZXYvopIhfWu1HFMLIIOd0L1TtOedAToT9XyvLLc9CEs7wP
ayqeMsuYTiWZJz8RpIuZnOcAIYDVr3TPDQhDz0d2XjnZNQTT86K5pFPPM9idzT2GMro/bO63Rq69
5Xk9g11F/GpxvTCtR/xkMsipYkov8jAKK72QHb3kRWufgUAVwHjHZzeDYEFkCR0HBbuE9q/UsN6s
afmj1XtyYIl5BYx9qWEhIveBQIGNhpIRtd86xGrQCMlfkNq3bjPTvd+3eXus4654KBZweEoyPIph
9c2hyHcFi7pQh5gVelaK6502gaUt7GDQcBtvdGHgjOxmx7Zw4ytWTdGxm4zksnqFdYpYqZ1Fkmnn
dDJgaCbleqnSbDqWCINfgYYbB02I5W5MipjFLLRW4DHNfpwwCyXXpO3qNHMeij5OdnF71wzQekxh
k0zFFPXJq1kSlw3enwniHcGGggz6TCVvbgKJt4SwXmzDw0JzFc1r1x1HxcaDo0zd156kfdA61oAD
RYLu9gAMyFiwKcM2Qv22NuyctGas3pWGnKiX9fOptkwrhPLa+T2Py/fZgumTwGt5h1bcA04G+wBO
FUWGAXUjJjDcRqFqvc/2MOBrLVT8Zi08ZYiLvMdWAb65Wqd34uls2LJmfNe8aPQLUFLvntURW1zd
9j2ueESg7dm8QyGbEZo324dYMc6YcOo3NFk9AhJOFMpiKlb9ViqwiObkfe2zOoCXZILpjvt9Y85M
sqZ5Tmz2xFFsjrceYeNbx2e9zG67B3DGXpkJKKy9Aqpl7lh3rLWJKHkPytoqL33GVzaZwWjzLuso
zZC3nye/VrRsN8TIeq/JAEgTSenAjHGVtGdTC2wg43tVVTrMhLof7piTYu6QZmlU5H3UddmPadwj
WlXbAQ5xhj9qGIc01uT4i8iMXUYI2DeQptOrzHucmf32a30bs2Y5Dl0a3VY+i5LaVzCLr3kSiQcC
qYOfs4lguaGo99gDoHJZrg+2uTBhV+0SEEgAXYeaPYkpdrLqmA4BZIZ+b2zGwANqdKZqZPf2NFQn
b8V9GLlTfInq9Xs1VHjvVOuhwalyt9TeG+DgcGinFOIL93+0gvhdGlfwUWywIZhw9ytobXSKoiyJ
/Sgn0Nq148IjHzJWmkIZEhG6WdqUP9hKdtO3R3ecE7iyi6HdZGJCpW4tJm4B8YGAAPrEkRUMXuHg
hFeRiGR66NPIfppqj6C6Vey7waj9qSKoUXmxG2aYIvodmeVdl9R2uLjteDYs275LhZbyp1vBLXSE
yzSTB2rJEhrhifRaGg0gXeO6KL21Q4k1vcDtaA4s/C3e2b0yzs1RW7KbULro0nOr+k5c/2E664A5
obCOo2pckyQlhLw42q7vo+pQxSIPzPS1s7XmIV5m3Sei9p2nNxnmSSxnBBDGZaz9pIuVe7vuhtts
z4pfkq6/6wQKI+iY88FV75xgR1NWhHmyvn0g2g24YQD4U7WospYWpvKOpuHWgA6sj1Czq2rZDXrj
nr/EfOs7so1Yi3rnOHJxES7cO8wNDmOs5P7oqvcmAZ2dYS+Lr/XKufeqVyFs51r2yq925oeaLc24
M+um3HVL9mdngN9p0e0Ls+GhGtr0mo/T7Cvp4vgzzhs9874D9dz3VLs4Y24f7ZYIRy0xwpQeoggj
wroIhaP8MmdzuqD8ZhzmOgmSYbaCTvA/GWq9OCtihAJqEBhd5urkLiNuOW7VXM1Ju6ktWyoDqIiB
TaiODQ1gWVZkorAv7ezN535m8aS1Y3eAZLtLZlQk3Easx8LKO6CV9UvfVY8K0gsBovPdwem6D03k
emC0mskdlnPzeWgWDTMsOXRa3Bgnry0mOqDwtkMinRV8rC2hyu6j9hJxhqOkkr1av3edAVaOZUHI
TYHA48JTeZ1nHLkG7yOPShMf5pFYR7+f5hy99M5GFaSfbzMgw5IH7D534zcHoZ3d7Ok4/Ip8t86x
zWZ45AtCFXFvx5G6E07+hknWHDaEzHbIEKu7PAFNWCnxbS30+lrOybrrIqaowjYN34m8fK+koxP0
RdoHIkoOxODyc4Ycta3q9oU1/hUD2B5p//TB0DTlUHMj+dHykAPgmIpUPHbsZ2OLRDOShcz58Er6
pmPHqrY6K312drURz4eitrUwBWDjCxeJ5fQ+FrPF8qYbgwKEZGg52WPiiQtin+2uRzaavHWh7kfo
eMfVUT0Yvw2im1kNlWbMiv2AGcI62NU+IfPsx3gM7KNF3XWO2/rQlfM9ooI8SSIR7/q0/9CQRN81
Qzc9awVhoQL2TaNv9neeh4+vYRN7itI5xBD1mZ/KJcbi/iD8mSOqh/vLYoRODkYmJigHWt9pcflp
03DWowKYzyzeEuIz8FwDBWwgoPa+DUaWFHsExiGNowQBOrzqn5r8CoqVRKBHzr+dQdDns7n4Kitp
c8Auj+fPT2QWpotI80clatZgVLXoTnTGh22Sh1/H+pwOmTihM2b6pgKcqyKbUTsXh10m1NMLftSh
hjNj0DSaynMvgjoXgVPKunOvl4C85twHut/4EaLDB1VhzzI2Vvt5sFZQEGZVYBdmW4+Rl617OJoY
xGQQUodVYac+FylAAK85YQM7nOdJjGd59nWIbXM4FynQKTg1zNQO4Xbw7YelzN0DP259NnK1xunc
tPf9Wt0WBLDPomFiSAs2bR68pEBeze1JBgz5fGhIMOKYeCF64fqE+m9C89pz1pRvrVsQQCnNqT2u
CTq5TNTfdTdfkOoeEHM1BvT90Tv1K1srkKGxSp8vwTyNymYSWR/mZS3PzCIlm6A52llD9WYnoAL6
Ma64PqGWDu/pwqwCJakQMl3c6CwPLF9ZhybZzSLsvo8UtT2vA9Ks+WQdWh6H51bNwC4mLEv9pq1e
0qz/o+vL4fO7kmfya0pWCz+AJVpdn8CjOESbQ6vcZ8gzdytudpX83mFblzNvmoM9R9PZjl8hNdU8
6HYa9hfsLsjKek76ZpRxqQWd2mSnvl9JuK+hNmWPmuKlu3Lmg5F8s7R6U4JgBd91URTwkNreQHM/
Vt0tU3hcICsdJNkSFX6iRog55c1xQrg4iEqcQtPkNPXwEhUWa8BgZ+Ms3wFiHuSFnfWVtF2Nh4vh
roE8RQytZvsbGX7SA6JEKgT690tVemytJpN4DSZtZ4AO+lnAMQ9qBx5b89Nd85/EXVy+2Wjmn6tb
LrtjyvjCYQ2ciJP8rWp9rs7tdpBFeTAR8+Bvvv2U/9Yc1fbfe0+O1+2XSRBcLA9aPQUYkH+wORmC
zsx1e2crJgIjZXYcm8IjqUOHuO7Pa+WmGAgsfuu14DOF0wC54zCC+Nsvfwp8VsgAzprSXxGFTk65
UmBxcD/U6JoNyfhYRvU14zlwRjke18C6+LEUCAIqRuf6xYDv8qrfd/glEA5X3J2TtYoPMJp0Qpyu
T1FTlDy712KvTfGjQ1YsKp4TZ3xtVdc4jFuYQLWs4jzHnj+3rX5ZNOyeDhARnOeh5R72Rhe8ZFG9
eJIGiSVHGUOkHKeTUtkZt4673MSSIErjKB2rJuKMHuINzZifUX1Cq75XWFZBxrrw1ZzQglEsfyXr
7CszIC3X0P3Mi83n2fLLus7OXrX+yY+NZxOg1ZM5lfjN6mkfJqTI9Kn3bpNYjQNB5RrWWJCyhQit
tqvu1QJS48g2KhA5ykxDHlf3VkrGuapKjCzKA0T7NSQL49ELEXRjFlqA75Purtk7qP/2EpWpGWAT
XoadsjbXDOEMQ6uUt5rH7N6ZW/eU49X1iJ8sOWlr7f+YM3Fw1v4wApZ5dhxRHbgFymNEHP2tKiMU
E1LlxxCZdWC62ghiVOQ3RWXf03njrs4T8SOuk1ciSQGu9ObHGItHGzOcX4Ugnsa8oJeKfZ9HLF/K
OG38VsXK0Ozsn0TmXWIBPKMctR+OBEueSA3CcRkaiFZES8Iq7rKTrpDTdApzPQ6Rtx5WUgchKE0j
XJW+27F8DKt6Sg9qs8U7PCJSJZHWXgz2DaA/Fp5ifEIX8NFIq+QjUmobJjjJBP05q9VqI68kO9Ww
16duUj/67n/4Oq8lSXGtbV8REXhzmj6zvOuemROi3eC95+q/h8XsoaP+vf8TBRKCysIIaa3XaH/k
Q1uh2A9hkmw/eRj8i2I39tABGvJDkMD8DeMkg9yaTAxSx3bK0rsqK4c7a4neTUB9B6OuLl5fKx/Y
wR9DzyCkCmPv4HfpcQzi4AOk4PcQ87UHs9aVd0O1FCxl1OHodhnIRquITmk9un/WxK9rzwVb3/jT
HYHP4JCayCn1ZJAvuFQcXNwNvjXeYOydxNGeWAEY17qMmnMD9+wtMltY72TCf9XqxbS8+GeNSTfz
ac148Yq0XPx4zIuHaOyLUfmENpQw/5GWv5AViMiRRuVurm3vDbQxSu6RA2G4mvGdm5P5iRDDz0lv
r/MUtm9D07ovHcIWUQ6eGfP1+ow6PsOR5L9TfuxNct4JubR0t9XX3dJTGqUuhXTfjt7a/uspZLc9
+zLO+3qmXNE3RK1UWYy+181iwAJc6rIl35s+Uukk9d82t/1bd2mT4lObnEfaJq3ND4ZajjvWdmm6
AxJc8lFdNlWHKQzh1P+0Gr3JhGDZnypAdo94FP5TXw9dy3AiDahYyilIwuomRbl8ZgezQHxM6mYz
/aeuhB6zyD6+LyY9eLU0ldfBzYw9IKLgVdrKzGZ0j83hLG1SqHDT1Wjw79emzE6eA4ax7aAWN9Or
qQPz2Q7Km7kmv8OC/7e2WGl2mtar162NFSfCzLbxVJipdozcMjhbJZ6DhVJZj2ppqo9+5kV8+sb2
W+1qXzKAyG+6qoy32Q+zo40p10sxzSyfgmmHsm7xZwTi4hxjinohMQJrGXYixpMHTff6Q1+nxFL8
/MEu+ubejNOzyzf2Dndbpkhzkl5hjp0Tlvx3ee00Z8RdPvI6dRZ1SPWosOxiWAnsh6EdY2b46kMy
tjfEULI7HK3Da8Xi5gKKaj4anmZjBJShH1fM30LHCPZcaO+NgP5D3tbqn+it5YdwsPOjOmvPpJs7
lphdubeLZNw3UZWfzbog06MiyKTpEOWYeh+Svlc/KmcAMNomC5uCSFKKZxq2bIHxR1z+NJquYaUM
oLELrC/zYJaHDO7caxohUlCOxXdi+YjQLk11oHePXppdpSYFROHg1ED9Pkh/aWs7/cOz+vpean1U
zGSYxoe2nTxwam14KLJkeM1DP4cGGw1HBW3CV2mLCia7gKMepebhVHsXVdkvZGj+6TCPloMcRg8G
ZTmHFJn+dzRY4YucxisRQVSx89xtHfoOCxRTqdOrtFW8t/et4j96DTn8CZ1B2LvP2pypGNsm08lx
gyU8wbAtbYEVvWQ5GVRpsop+vgvT4oeM69IUDfO0V0tNP0s1npridSIqvp4hxxZeB6gkmFcBuQIH
fY7L2LnEDeMrki3/Ad2uXRpkU03N/7q1f+5HiD8HDmnoJznf1rHXoreRbBwrG9S5UXAqHpAMNK/G
uOjnVDhNSJsUfaEWD+1SBLGC1Yc+zYvmE9Scf3dsnbVkdi6lrj5vTbI1pX7xsLW5cfZL9WpmP3Xk
7dy6iR8KnZRxiIH1urW12UoLiKD2btJDIcO0dsuDKr0oOmCYVvcH4tQmBkFq1n4EBIKOPnOGk1Q1
ZDpPrEngXTtW8xH6/gLyWWKFS+doCLNLHIaAqpfqEHYlLtrgTJBqYu0V2h+Gl4JvK0wizEvVJKl+
0RuQ++3Q2R9jXg8XBOCrg+xNxya5tHU5HQITrnzf2s7Nr5mU2AnROVXRQkTSUvvd6XOWYF74RWpW
piVvS55AapHr2++odaOS1GYv0lR0AbOJrJzvpQpiytzja/pnhc7DQR+R3bUiZG2VLlKOlue57xpT
o4uaM6mTaoHUC/prTHKks8Fw8QyD4U52+iA63r/qPNb9fpgM3quyfFaXkyYt093W8/J76YhVN3O6
qcMtDDPPnbQNfHmOYYMKlcf63ovKHhINn7xRPmzybXJ1xyfcuaRx2h66yN6w9fnipM0JhdUU7GcQ
nXPUQt6D4aUs6+zkKZilp8OieznYbwQJLJK/WncsQGV9KElPdCpVv6IFytd9yrMPSxsn5vmMchgp
pczFDedujqA7O0u1V0aSLZ7/pUq79AOIcPHideZZalU51O+OcWV0jI42/q4OqKCbo+se9K1Eu4y5
H340I5GstCIlBY1Gv2h54OxDcgJLlM/Z9yBdjlFqdifCWEtszGU6n71NnZHvTT0LLp5+sBcWqr14
JEmhpxfDVJ6MvP7a6Qr2VG41PfGjkeEoRuLVKWsXxYAWGZM83gd2CdVQR0MQ1aziW5v3z75fqe+4
ewriZlebnv+WEddKKubqqlJxfSYNdNFSyFa4zDHswnwI8iBdm7TRj26K0b/GTfqjtF3j0hgGVHEL
fbiJKe5dVmV/MPdufrhm+NiPmfarRr8h8RqLxdJTM807JuQ5Oey2BS5hocuuoz4VLPjrMK93gatZ
H2bcXCOAvD+0DGE45TnFbulVt4u7WlPzU6ERp82VOD8CYClJekdfmfRV596FyBC2XrjzYXY9m31R
Ewiwox91+E0NZvvsNdqCzs/dw6QSI8zRbMfyxCVoq4KMtWcdA4Ehfx+6eGEXpuFNqrgIPJB60e5h
3tvPfjeRh+qGCq6GMT5Htbnwy+LmBCo4vjQVGiGWkl+wQMv3cWrXF4J+9dFcaOWszI1Xpv78+Zkc
JAmKAyCoY6yQ6CeplSJl3EYEb+ydqb/gxPkazIxABkPtKfD14mGIc1BfilZ+6E6LdVqWv1is1j76
2dVe2kY/yT6kT727DkOW3Wj/7BicP8zQ8d7QRd7Ztm599JYx4SyPMfmyb0QIjlgzTr9LTUVv8bXq
idwvNfwY5tccd2qpTXVWvjZecgr90kIfvcKAOs/Osq/zLPXFQQt/rZVm9dIO89VUExVZC/2SVOn8
mC1Fqw54PLQ64RpqZdf0p95VbLSMdPtx1DWHNe+U7YjooBkgjcayJ7b4xkxTdpfptf2oDhp7/amd
j2aEhcZal11SkMDE+qx/lMp6qqxqLJKqBWFU5L4vQ58RlmxCTARdqw4hDKEcJtVi+QMkAWyOXmDP
ZC2AE1EdW53es6vO1y6c3teq7NHqsr9FVvKYpf0fZhEX14yI12PfV/8UKGA6R7wWq/2nHYPqjQ86
P2Xr2xqOZuyaUat2AMiRFlnOErUEg0Y9RjAA64EnI3HHU9hDptRSNXjiTYIkYPfzdL/4ekmb9HOn
MniSqluZzzDuiDIsx2/tc9UgX1TbCrqMQc1UztcO4eSHME4p8rjNARhDsRzSkiTy0haZjJ4IAQXA
Oez2PbPyj9Kvwkeped7kL9DKnMUuO4c2Vs7KYMcspPPuXbVz/cEuna8gRlpAL/SogKWyOH6TSliT
Y8rqZL6XqtYC5YCMl56lWk55fPUHD+TwciQyntnTPETrH5Ym25r2UZ0Gr1KzsoEQ64AmilSjIR6P
trkEopfDQ9sqb3Ax7J1UU92xnmsouFKT39cG+iW1s/pZfnu24LxGK1bwmF1+9wIsmnStPEq1DNWZ
RzPHo1B+m50hgxQjBLXU5GyR3z+nJSFeEsuk1iwtV/dK1dQ3m2QBgeSpYqw2i+ai2mSGAgxxP5wR
2fE4CJxvAIjvarbwaeR9aqz5b+IWXyYioX+WHXQRkvLhW46u2w5TjmKHb235CIIjvZSF7d9aYw4R
N1eiC3nI/FIg4vmkZ/GXFHm2n5jBoNAejl8ct/yZZ4WNDXky3rQSo283Bn1D7Cf6eSUR3xDBZ2Gg
BW78mI55DBInCO5IkZ7jcX6359zYIccJfKNM7Yd27op5l1Uajzdvap9mT1Iotp0+EQ3FZd7/5qDw
uO8TGOjugMkaAc0ewBXQczh0KhqbHSwWrx3vAMvP17qpvmMlq2CLk03vVlfx2I3Pml/rX/Ai/JHP
Lir6yUM/lf4ptMNfVZclT1EcoVubOsoJmr76pbRijUlre9Jc3f4I7TMpsfSrMc/DyVCi+Ogq6V2g
eD+Yrqs3s45+mVHxvRtDk/RO5Vw0EKNk2dxjXCI0NtZxigIT5AcvNJK/BpJE6WS5QJEqkpUOL3ZS
jd5BD0kvVQABXoviTEQ+JuUXnqY2j9/SFnVisgTa12oOvIvlkfkE+J4eqxB5TNMBrDSAhW+a3r+3
/nJhfT8OufZqqM0NInq1IwsVnNSCiJiF3CWBl5F4r8rcvHaMp3H8S2+ZJL0Ure1epqxD/nAEoFzv
iTMqF00hrwanqTrBndeRB/GN2w+gHupjSgTsgL6SfcjtfGegVnnl84jEph38WWVu/TbrfLRp0p8c
EveAu52QiCmFYo7h/ejFP6YcI9JxQDsX+9G/Z2gwZat7OGQGzd7qw/aF5K12tnBRvwVWTlQ+Kt1D
kKvGF5Cf3zFJKv82UcEkF/Qr6joMppzFR60oEYcY2m6nIlKH80owvKqFFj1XoFSkJkVltdoJ4jzB
saWHFH6pg3QZvTsfssorMioasL/4AjbiGNsDEx7NVN8mUqtHTyfXLVULIcXHLPYepNaDLnwbDMjY
o93fS5MB++DsRHZ1aNxEe/N6owXlCYBoqUmTZlgIvrVpcpMDlq/P1eDLzNwluhSav6h9lt3b5ANp
NaPyRWpFpgXH1PXzk1RHVjbkq9ub1Dxd694iJQUh4PTT2qZPnnbtvdwGycvZpGBScuLVwHJ3OSBw
lemYVIkKGoEezKrj504n+7DsVJZiHAj8KZAGrtKDUPdw8wtUoLZTBm56Q3w1WX9zFg3FPvKmtykm
3DFZmv7W+A7acnV4S7OQL13Rxn/brY2uNHOnVye0X9PhZ4lP9Dsxzf1kWOMr3wnjvRzLH2GC0ITs
I0Sr7hGn9C4gRs13W8PjU+m94Sh9c0MPbhWeDHvZO6hketQmss6++cz3vgQMU08Z/grMIKCiRa9S
II5SHKvEL47Jv236FGW7oPIQ77b16HUKRlBevof2t3lOw8h4c4vOeEtmhUEfTMtVqrHidVdtBh4i
XbTBNt74gE1OFq3984Y08ohK68VeDq+C+gTc3UcQHW5bpXTOqxRJ3DDaNcN4dYLYeW3RRn8cYwWa
uQ4ArTAD2NHZTJxnOYKIYPiClhxrGr/N96B+myMXaDwCbP7nfHX3d5Ep/hFmP8AofVJe4dLpJ0Vr
urUqba1ZH2qN75nUMPYtznMFwG6t6j5HzdnZB7jxJE2jMZPO62J1jzNa8CZt0+zftJwXQ2p1q/SX
1qoLevBHpejt6akEHPKwNsGCvA7M/3eGk0fPjstr3qKdZU84ApLbJVNsDMGrFJ4antXCmB+lNvpu
84hDxLnQ0yjZz80SBa4rZyd7i4ivfGrphM6aJD5tbYaX/PJUlY9eXzYvWgS37JeD3+7YqK9S8Byh
4NGTrd7afHP4qCN1vEfRR33tAz++rzX7j61DwjoF5Y2mOW9t7oGw/7ietOkHBCuQEdpboz3d61H8
3I5e9sg3MMMTK7v1kCBuUsMc01Z3suml4avWmu31tzY5zGqK73XrBwetrDJAPrnzIoVbEyV0IATA
UKetVBVAuuRi6uGQwFF9q2O/fPOTkvCaF0dnacuinFhlDMQ8zItyP1U+bj5R5l+ls2ngW1ygUmyY
wH9K1W6PKcPsMeii+q2ey9eWQOEDeq/1W5EgcmuGir9XoYPi9TDcOZ3ZcwHYGQKfOpBIBSml2fWb
OtXxUxO7V9kpTZpraATvG++qTUP5OJnjnV2HPfdzMD4acyhv3lh3oIKmIHuog/KYl0dFHcpD0zj1
QbOCGeCR35xMxXAe+gSKRtz7yX1mqkfLrr42hl/Ah+/v/bJ/sPoAxfaQnBS8hO9+F5+sEMGDxGKl
UzAD8EqtuowRhj1uDoKtvqp9AHNCCcF0q71+aJmD7BtmH7n3VxPr2W4GJbzHKwQiqc/XXLJ94GNg
15tg0FVluIGY+NBqJzoHfBAIcKtA0gEp971+p85ozbWaYpBcgJ3kKud01L+w7mKwAb1wKA31MevS
Kwbtyn3VldBj+8G9Zj0EOMP4iJshZvnnsk4G7Zn1ofs2Z5Z2m8hoE+9oCSYaxS7LpxbO1E4dcZdG
nZj07YQbgFf2ya6d+UayGH5Q+xctbLznRYRvgsRgT5UJ7zEw7s0mVk8K9s27Ivoyz/M7GaFD1Grl
qbBb967PjKkmEMDmVkwDCvC2Ud0hWvYVhMV49dW2P5V4vO5AaviPff6T04Q35FaMHbrPw94xDTK3
haLdZ8xVM2tUX4yUMw9VNt9ZCM4GISCRTJmPBe6qAwTUS6MN9a3u/Pqomu5waBwnuE/dej6orf41
GPEPADHVHQM8Xyp1Ll8s4B8vlW5+KHFUXbDNa++RSQRXwjflmDZOe18WBVESfYC/Nfv7oJr6e4AE
l65GkLGtk31el2cvG71rbkwVDk8AouzeDHdGBDei7ruLVS2IwKDTjuaADxYA4e9INX1jlMsuJlny
PVer3wOH6/aosxHB47mxGwW4XtK2dxolOgnAtdCSYMXeGXztDRu2jfq9SvQJXp1Z3w0ADa7KEvAw
mheZUWvLtJopCo9RRx4kDRFmyTE4u0ZDq37o2bfeVh7TFJ4v4ij7NH4Bvfz37BrVjfybypcwqdFc
U29TUWmvJgwPk8eedK9dDwn4G6faG3kY3Xd5FdyCkRlGpvH+TmGxh96Jv6A3LE9vmRGycno0KZzo
A/NqJpgJMVS7qutzaE/f3cWAbHTxpyIU2IaEQlewQwPBre5t5xr0IY4QAWQaLX9GHKpeIiVfIQLk
+yGOfjZZiUlsZF74lvcJiBXkreoTF/TvOsUiZiQMT/YBU462sp4JjOi7GHTZAcvRNwxu4Zi5jcFL
bBTXsGYcjBUTd7++2ZcdMYE6f0bTVL3vF4NdMc91zMkiVQ+1I9+FeuAfzQ6kXqjprFAUp2PstZpj
kCTuHlDWKSqCnwqZB5QYIhSFCGX86K2h/NIia85H+9LlPr4nLpwmPSAHoo7QUz2mxw9BA5BnfmFF
0u7Je1aliQ1kmu1wA/hIYzXkzzvWAqE+TJCLn0aPAHutdxNZ4eAVYRU+n20FQsnHCLhEWep+BHmJ
GRHYLIKxAMZVODxmS/B6ToOT7S3qs1X/M3D9DIEyA3ijq2McjMYUwEP/HM4OevsQ5nedBpWp/TVA
GoyA/R4bDCzD2naIOjs7M2/VPULTxVEtOhDKnYIBi6YqyEeiFxMEPomF0n2bqul1DO3mnlAjXord
hCha1j7BXn4l0tzsLPTkr96kgwLVfevq2O5N8XvvpiS+e7MWnE4Vd98a17svI4ZZs8EdVE2r6jKj
sNRqIW7MhXuuuu4vvA8MOMF2cFTKZHoY8Cq6dwgeFwuBOEj1t9Rx78A/TMyyF1M4ffhrZNVOdCMA
voRjoG50/q4pIFFkcUWgog1Msm6ldancqthZid2ega4XgOI8C9ANH4MTZOabk5OU0gs0t5COfSut
ziXKU2iHJI7P5dSa576uvD9S7x0uU6e2/o/Zrg9w3vmWegtERvkRGf0+t7Lgpo/BuNcrtTmwUvcu
PcCzswUOFNwJKSnFZ/HWQbh3rIKgh2oemAE+eKM1PKcDGkUONcRkMBM2g/c8U+y7raiGwlmrNjP/
q11DEatn69HymTt6gwWO0c0Aelaed/Ix8N2HHuprGkPfniXzTlcDXkXfNO7mOiZtyuzjZ5rrxzxI
pps6I9+EUNSLFge/rMUhCqrOPSZa8jCyOuNDvBSLeI6Zj9q9atbty9DjOdzGy8hNzSuD9qWOmOpW
dXouAwfbu9ThNoIJuyot64+uT5l5WNGXJNXROTSLZ8sY7dOYR6y/l8J3H2avg4fWavGx6V5Sp0lu
IcuDW+o70cEoIADAxo7uLNt80QMD9oY38kRhAjaAuCK+Fx8HpX6ZdZ/gGjEYnn8EzrTsIhgwe8lI
QxUGlmhai9cVCMx/C6UjX9SjbVp42GUYIZJafglSY8y8ljALfg0OsudLIkCZ9aPu35QKwy04Et0x
8eBYBz1orCkYJlacPscSGrlHUPrKg1rcNeb0vDiNQ+3w7cOIKs0eu8qRZ468X29ys8zUBWjmhCm8
kg7pyVkDXeSZxR2IjMswwUgBrvTYmd2L0uL/lJtxctC7Kp/3gpkLFwK/Bf7s6AxTDqdgdh/HVNOY
CnbZk0dq7hY31ZcZuNEHXhugDYtv4RClH2qOF4zX/nQLn4dbogTOEiqoZ52VTsoD5Xiu9iDFxCcM
gJWnHHzpjQZ4wKRSSgWwpw9SYKpzTGuXMxSz9o4/dH7N4pIhe+ycQ23FwENIKQCCK+Z9gWJa5BQ2
74W9NxnyHgYNSm8NUEDpAFYlDX8PyRH/ISbAeknm8EuIFBzioydcF8uD44wQ3Be8EQDtAzZ71Q39
31RBfav+m3VNe9cO2bkeaz6ToAITJ/HPagJJqIXHWddXJ/yzyEvjKxLyKHKOr3oSWJd0UF5nggAL
vRU3d3MxHoj/UjvjEntjSLb+4MWzdw0j6zEmlbZPdWSVWjVH+M8AMW7fuaY+3Wtp/D6qrFLDKkBG
MYQyvJg0VT66NknD3wMK9GVVgAiyujvZJLzBcpX2KhyRTn93g6O9Adt1kcZWJhYCJuO0tuDq87Rv
DkVqe8+wAJwndXqfQfA9G4AR7DxoTlWcfC2ZGCBfiYViX5JMleqc6hlzvjIDoKngcty5IfMnIwX+
Yh3yoDP2VVn0F9gRxXtn1s0Fm09rL1U9cRrwxrW1CxuleWC6zP/TdvZBL4Ofk61M5yJO5zuEP577
GbC36drJU4CUy1PQaDWZYaQwnd5Jj1ZtV+cSGrgRwM5QEiTmMn7ewtRwB6SCnZAkY4EL7zxmR1bR
TwZxDkbxQ5Y9dSFgsW+5/Y5pWXvNFsxMueDqQhAWV9N5ihbcaG1M6hVgRLggSaWY9OiLohj+Mf63
Sdqle7a8dvWtDLiuXgudDofwlFKAno0Oclqrq+DgnybVYGIYvscNSAH/bWyC9BRA57VbA27RML4h
VI66IZ53q66GYIQEN5SZLBjc2EHJexHckB2dn0KSHL9PbhPcwGVZ85HJKr9ENuWNtiq4ZBfZTGYi
SLCw+PeGugDt67Y6CkKlcp4WSCFz2exW9MCtgwavB3+XKNoSR6A1AIt1JKvyp6Pkh0QNnJfpp9kP
oJiXC9csZ5StDZ9o47U+HwWqKI3jnE3ZRXpGTsuVQRYx+Of4djmJ9NJCddrZTpYe5FcmaE2TgEX4
bHH1OweNehaFEcfbQ3IfrmA4f3TL/RvNyLnkqFFLDliKRK6/bOKqHJDSwvhOqllWncNS0fGfWX5T
Du4zwDvjIn9SfoYXPIVRNSBO0ldHryx/ynHpGMAxX27jeoelUfBSuU/WxVpIo1vbWOrdGakVPJkA
fazYX3kaoN2SoR6ndDyqev1N8MBSDMCouxp+HfFUJEeyarAxI6qclDHebY6S9F5xXqEa/NXDXDx6
DV73yDhAbWyT5k3uvZ24TwNxn9NcGwzr1hCht8fUnfRWcUsdln9tiGbbdtPADutAqJvgILdL7oZs
lZpLWlc25SmwQt0nr9ztvKLPb/g6eqDPZHMpICLwbCjnSmMVhb5gMgNEAOacsqKZj79tytEOjhQg
kV0jv62bc9qDhrKji/y9sWmIUTeHuE2+zqN+kyu3XiWopbvCSqeDXGu5KklbsP5vNcRXFgyA3BM5
QrakbX0cpC6FkeIY0nQhEE1EH4fuVW78+mjKpdmeBtlTE/ncVWDYD3Ip5Efqfc31aYNC3xNBZ5Zr
Vd/bxTYEucv1+pq5088Ar4wThvAWT92bVuUtTNvwlM8QnVt9etWXoUM+21lsO+c5mEECY8e3U6Fz
ooTboCdkJXnx//zh336DbGJ7BdldD/W153r3UJPJQZoY+kGGAPm+d8iNX2wAWeNrCpd3vbgrnOK3
t+Y3UMXnK2iQxisiWJNzczLCXJuPsRv+pXSZetyuMIPgTXdcKN3b4KL2zxkmlif5Lb1fPaW4I5/Q
aOznfZOF9+2gK8A8lnFoea3lSNn6n21eV84IB4TJQZ6EPk5PTGFYuiwPgj4i7WTCsd4en6WDXc10
MPX9gATbRZ7gsbOGy5RbLEuqY+4MGB+5C7jyf/5du0ivfghW2MsN4AoLIGV79ub4wdUXAKNR2PUi
b8PwtgzL8iRJdWsriP4sI5Klz87Rd6oBzEr67AQKY6T0l2J7W397RNdN2T9X3nDxGnMvT8J6CLYC
Z+VL25AgkLGQBXtzRqH7ur3h27MsbVINlqdQ7ftTA0jvHDrRSfaZ8rBLj+34z4+g1OWuydZ6jNTX
zU/7pfqpbX1sy8q2/xl6sJUjwZ+a1wCu3C4FHlOkgNx6G4Tz8uHQPYimgc5CddJP+FCQp2deIHd8
sHWMQZ2nfG5fHOYGrA/vdSIWs1rsWqgTOaCUoe7urAWrOo/lSz643ck0Z6YSja4e1KAgdtMjMLMj
wXsS3sGUL3aR5jzUhyAqn5ys+u3Gy1+V52B9nba6NG6PyfasSJdiSNtLj/2gPIxS1MtwLVt6An3J
jOE8ydWXkxTgGScwKzx2vQ+tfi9vCax2WmXzt9bBNf7ILUSUZN0y4Rp8hFT3py1cipAL1sVKeiUO
DjUkXvANY6J/RD1wd2RMjnKNpZDbHi/TE4RyWSNP6fd80m9ebGQndR7vErNEoMzrLjLIaIzaLZzd
EvXcQ1gE6xfAaH9Cys+uckK587LFSN8ubBg7Gn7Og/eMWZy7Ypb9xH7z8Tw75fJEbIOBqqnOleO2
36e3o3boJ4j321UsM4eRNFk+M5mbWQffgi4kpBJ4AX+ASzaYiXvIj0oXcmtQTgx0UUbNOq46ZjLZ
Aq9bnSfXuU4Ac8jnnqFHolEc2fsMx7B1drWuoiItKMi56do6CMOlfqyNxDjJ+eV3+XY0Xlv9aTby
9qSaxovc1e3WylbedT9iY4p2Y1Gg9A+F/J8F2jZwKPLtl/o6sWN5WuJIw/IBjP9Ry+wcdn6bDw8I
spsXoGnVTVg7Q9RVN56Fv8swy9b7K3diG2O2G8MH+hfe4ztz8uqDBUEaWQzHwOGk4CVwGcEPKAQe
Sy6Z3Bl5rAOV2KMFPNgv8A35dzCXDtuIvt3J9YFexvvtImx7ZUu6/P9PxVxthL30IO+TzBTkx0h1
nYtvddlaG+cI2w8mtAgzyERX6eyLiseidJE/u065ZBOHTV61dZO89j+w+vVDKb/zt1nGemyZu3tg
AfckBLHH4EMv81eSI4Su5TVZzOfnfTCZf6G1Qjw57JNL0YShepTu66a/fEEjwCBdkK7zOHlSZUa3
FVvbNGekHDSUIjVgYsskTP6drVhRklL/bS67/vpyHmHiPIwFum492w3w9JNNlmreo9dbkIT67soP
Meub7urqVS62TOpka7v2WxuJIDSvAwggW2f561t1O1a2ttu47djO9+nYKP/oEOpgDGPMlIGzAwiQ
X6Qubx5XPGEZv+xff/xcasUuUgb1t2mk3ML1yZu/BRDtr/K4RijpAppe7kHYdUhuyJPy3zfl6HWo
ApTTXNwyPXymggQwRbYl3CdOiBA8ZO+2Y1sDyg4ptn5SHfwfg1bn1/XXL0/ySvbY3pl1PrM+zNLq
6XlH/uTf90621l6y+bkuB61n/a3X5z/w+ShFI7HR2u/ajNSsjCvb7EGO/W9tWxfZu86zZXMr5H5s
VdmS4/7nWX9bzkhv6fjpT/23tk9n/fSXgmXAx2iu7kIYfcsrjoczuYpqXteq8sJLQSgFciY0Ihbv
S5htK7a2OcMTFPodfarWYHPtJMOtnHzr+tse2fTNAIQQKfj1iZaXZXvjP71U2wu0vWjSth0mR/zP
tk+H/bfTr6/rnC/k/iIG7TceXBzamNYuc2H5cG3FupLd6r/FKv5b909t63piOe36F+Q8n/qsf2FI
vHtNGf5WOy/cy9Aga1DZ2r7RMoZsVdnaJmRb509tn6rSz+8RDOh/aDWSCElhQ+Tj5ST3zvRWHuF1
U1qlPhPKZlmdVdlJ94q3bXgHTAVtfKsr80Ijl7qM/MyFAiJKVma5a+jID6x23svwQPQfSdYGZeB/
6GrroGGrxBBkdCnKGRIm4m8HuZNSbMOtVOVRcGTRv/XZHoOt7dMjtJ1mDJqUkIUL02tQZ/PQOXo6
72X9mwAwIFyUjO9BO0Sn9Y2Xi7IV67C61eVy/c+q7NheXakGBFL+Gb6l/ukM0jZnCdgJLeE12gb7
dWK97pf7sx3Z4FXC4i27WgRGjCVC8tvKcesmx0ohE4OtKluf+skgurX99o/Lnk+HDF6lHGfjAVTg
cw2VAtcA6UGk3NBAciwfrhJHvPZNhi4/S7LsIlemTPo8u8yqs2syx7rIHd7u6Pru/xbM/G2qsHWV
Lbn5UdET0Vs7rUGu3EH0xIgjZFJ0tLKH2StJx6Dmok2P8oqucUp5AsZZj5s/5EX+J6pVq8ER62xS
Jw3JwTzPrgkSwbDEIa1JUTdkK3db3bcCBf2z0NqVi+6wM1sYkDEgb5EPS9eCs6n7d8LZtkgARCra
NXJV5b7UGVQmvSreyxieifDJ9eUGzy2iO+0az/x0+eWi/naL1qXretVlzSKb62sekZycPXM6ylWW
P7sV8gO2qlzYT23rqk72fCZzbj1l9/Yv6WGo722s9XbYGGIVF+T+l66Ix7OBEOBRhzFLFeoZAqTF
FZ9J9lo6uTPDQaZn2et5wDz1JMG7qQ7eIi07a8s51KTOHsqgbnfSa+6y8aLMpXlQ+wyQ3jAUuybi
VZfCy1xzb3sAPDUwRfdp4p7UKLTyI5JBGC6zsj8SlQQ1PDnXRg+aJzhZ5JoRjYV4njm4F8XqfeqP
7wui/TVABvYV/k19QDVuRJWDqrRlCB5lCemJekQFIrar9DX2HJQFze5hitFCcIAtnHRy+2fP8ufn
tGp+wHe89KZWfhlzE1et1P8rL5mS1/jA3/xABSmeNe+9N1vfPKL1ZHb9gISD1qKOMwy7oKnrr/UM
ppclefmhq6m9R1EHeFWEbNf/MXZmy40q2xb9IiLom1cJ9Y0l9/YL4XLZ9H3P199Beu+jOhX3RtwX
AjITJGMEyVprjinnsy2ATih5yowSfpMsuyWIYMhQBXXcGDGW52HuIZSEmUCPo0AQK5s6N4vzNMbl
WayJRZrnFtyzLAMsTBDeyCPfLUrwQ97Yv+kkzzaNPKP8UrnUsCOBxOHOAeCF7fHmFuUR1GsZwafm
YSQqQzB0mzSnJshpet6H69zeU6lBes0h2N5A/Rq7Mbz08wKhS3jx5PgdrKa0E01Fikk33EWoXDng
M80gW2P5lxoa9kUmE3pJJEVZjsPg8wZBR2Q6lFYlJucyw1IUD9nF2PftWYlb526aF1VK2Z7JtYW6
mhG3jkBNk6VSWLii9WRn9BGzuWFQ4cJ4X2McTuefLao5IP9aXHO3/cvQcO6gzITLMmgWcE+1laUY
ujuOdQbjjWL6XFP0vWlR6kxZq+Kqpho3C6zgwWDgAF44QXEskdod63lx2+T63MQ5MdQetJGJNq1Q
99mkJ9pS0TVlLxb56P/bmHeltBwdVO5OkBBsBmrw2HkUjNrm0L3FffaqkUqnLhy5P78tHT0zlYlU
K+QllJhu+iLd+RJksfo21jHVCgBxHv0hpewaDtbdpJBLNsbYOJR21u3VLmq2SRLlZ/4FCpL/Rr6v
B4mLK030k6x1jxXUoJMdxne9WdZIX6XqPupIHFnAHldiU3SQCn0Cv56tqmHRYdyxGOfhkZJgyhdR
yzXvRwabJktCdss9w/1jZyN7t5JJP4hDVbWunC0n2CIOw6kzBYu25oFTurdv0PjxdxBM8c9xK21q
7uq2WWUyWJulh8Vy56cPGBVOBO3zmndlUz8gtKjv0Z53Z0LHO7GF0W5zj2kdYqh0ANY0jxBtllb8
vVNsP8o2PC5cAynURvZDxGJelVDQHeGndceqJ6xcJNBORIcFyWIHBjOmmo1ToepSswG2qSzFpjg9
aSLPjyqLmrD5/JjDQKFLOU/0oo05fP/8OUmceRszr9CczecP6jQVeeno4E/PNTP0OuQUsSoWpT+h
cL9ti6ttaEBI/tEoukVPi7jD7e8onKECz4dzTaz+A34oNyW1eq0qP9h2Zu/DeA/K96JYi/6oD6p1
okJtKifJImAt2biFEw/c1X7oH9t50cdwT2zN2/zR0XUJdjLPvmdGKyQM0aEYUjwM54VYE206b9k5
ogCIapES1vgN/h8DxS4/o297twPmgP+fXRK7p75CVjZ/H6ZpcyC31+FcyEQDl399OzFafMiYF2p9
TJpZR0HaUTcaFLAQKU/hvMgATJzE5uh5EAtDr0e8LkcE1+fuQoZcvrgNEms46B148LXkkdk5somq
BEXp4IkxStLeejYoxYcsJXr/2lVsig9uoI5uLUDgP7uKT/tjj1TVV21BgcbfHfO3GosIseN1ys3X
BHtSKpcmOzk0Y5kc7CGk4ESBvNmm5BllshWrOA+UB7kI+qOtVr+yQJEfejOXH9SgOrfcYM/kplG6
AB3k6ddp8L+sqlEPJqUlz3bKoUjmFKcEmsFzWEov6JH9O9GpF/7JyyPzIvqoFF4lCOrus3nkUD3H
vaI/Kl6YPynxTgzhmZM+yHWN/PIcVMl47HwlOQ3zArif2i/0uGLVrKcF92yq8eZNMQahKYkcz/6S
4x73UpvYJcql5Dl1KjjaitYsxabW1f1WwzXVLXQDIv7CNNruHtMr0EXGoK5CBJXPdYctgoxebzPr
K58pBStcM/X07YBl5qUwh0dKaNo3o/iY7Np+MSS72adFCDrJVNu3eqKQQraM7AJEB5Zu0H37ltm8
UbKlulOEi7hZe48KxWcwbJueek/WoqBZTVjDohf+twlZ5D+df7WphkVVbDodi96pVvi1FRDmrPwx
lQxzXyftCHO7yx9VFNP3WL8vRKdEGdsjFRgvKHnlk2gyvZr8gt0XG7E5QJPYKc4YL8VmFdn6ZSJL
J7bEEdtePsmw3lQU0Qd/nKhLyI1AO1SwYpBFVx4UNjM7EXSPWpdaPLCeoGVXpddbe9HTNZ6z0pXe
4LrD7WTyuPMAjAmfO7nslmh8wr3YtELZpEwh7A5i08SICB9I1TuKzUkaP2ye+WexNXbphft1dtEi
6nu8wd8GYS9dk7SRT6GHjDjwsKvqs/JCoc8K7ER3LZzmKY4a+UCxQn9V1YafSgRVvoztoxgg2uEi
rgupSs+iSSx0KEehiYChalUMV3PcY1PTv4rhEXK0S6Zf6zpf261dYlhYrcCYFwdztPJD2CKWm2HB
xUGSWdRtaYOZlUc3cnDRUs2wvgsUCyvw0XiEEJa8yUbprOBmFluxiUaHkno1fy70ASSl1lFLMA9T
utFbwPSjqiYbcFeWGwrFy+SNKup0gxzfWqvkPt5MQztktmQ86EFqnYrYoMBiHtaM8tdIteSOR5ty
Ylqn4EbEmj0vJiXxlkTwaup3/227DRFrhtR8lZ2qbP63/dWGApjWjO6qYarPg1RSLp3boO+o6tJ5
En1lsvekD735XFsDfKBMzY9poJmQjcuEirh+eulK+yqGDlpyrELNea3qTHbtKjJOSeFgwFJV0FLg
wj4hR/qUgF+tonxpUzZ0lAt+VPYQfbQKBWKGZtd3jt76e8m04k2YBPIDVJVqIQ5vTa9y4dSfLXkj
yoj0CA7jqG2J2RZQdwvj6pgwx/m5W4AtlWwRp1UOGRdG1bHgnno0i8DtPDXaV8DJ/+n4GSO6i1sr
OhKKn8H4u/Lky5Er+gPqHo/iaJFl02iWyAlLS9/9bIpu1VHiYc1PO/wZ6Svq1dBjYyObPdrt2yEM
Sz+YlJfvrcCQVomSq9hS9dbWoN53h9dNfVQ03VqbcTpeRnxc3K6R6yd+jTKlP7b1ztz5CptH+q6d
R7uPmZIOubG+PphNrn+iSQQWqXOf5+rjR5vGFiIVf1pVZVmdI7WptrpW9vvQbgzcfb0CW4LWgo9F
sSo3PpSZagEWy+u8t8gfnuJQl74kKi1/PijNFFBxufF7TPqPQJKsV8WsU2jHyvQQmLDBmaL4d0io
7U06Q8VlyUsOXRIZG8IByZ2NFIga59ogfsaNzPSm4I0b8DviQ+m36uODTHUSM2wm4bFv618pZGS1
7R79B0Orm/uupWYZTnH96DS8E7ZdqdxRt9FSnoPDEroryyW45nlbVdXwoBqsGWkgJ+lhUtr0INYs
qyIFCALh1MZgXfCvuVes3nnMEudVGSPppHeOwzkA31sFSbUXm60GeS6zonanRh1gKoV52a4tKHXL
a9t58hGkL8o+kE9dWXhPYTW9qYavnsXWNFeAW6pxJ4Y6inUIFcO7iK2g8zdNUiT3eq56T95ELjE3
6odCs6wnbzN4qfUW8ajcNIPcbKym999zdVP1lfleUJGFZU5ZbXu/z1+xuVt2Rmjf8x55xOQhP1ee
BDzfR7zRdoGy+GmbO8KcjDPOurOSZdgAOxr5EQFe00LtS9gdGsDUAstvn24Daq3S3NJsjXWPpeC5
nRdcGKNb443sik3RQcI2P9cTbltYVh8oduKT/bakugHD0QWxu/yszQsTFO/BlrRTZpXTPVGA17YI
x/cxnAs9GvQccKBA7iXqazT14/tQhcZymNvDuf2/x9sgl27jPdvjOJSnLWvfBvj27/Fv7f/X8f97
vPhctexRbjv6Ss+MaNnzwn4t+rG6qpaubsy5DVxGdRUdGS+/P21iCKDI+lrMbX/ty5MTnJXkbCKV
Z6JYGLPa0ilrec2Vkf7TJmMf7WT6+jZMdA6R4yyqCr2BX9xJaWMgmETzNShV768sfutuB8fGTQcl
vxOLQef/lXfP6kKpy5UaxPLRLxHicZMSGxDa5WMzL8SmqUmI7n+209LteF2D9fhvr2i/bYo9RBts
u0MWUtB2a/o50m074aY3DfZdwen66LD/gEjmvMXombioimzneGhJ1cG6H83O+dAA0BEtdPo7w7Yx
HI3hreSJHJJ9RU2M8HhXF9JaU53pBSJDv2k5qgCePiPL2onPCFLK+bqyMU44YTtnr1VIdM3Hxrzi
TuWsPVE3YuA6oGlrtW6GvVoFMLtnwx3hqPNjrmMEOeJcXr5Eh1h0sLpXNkVWKNE7a6cnegFcp/Gu
qRVLVwDRratuHWzE4mmC6aLBjgFCbukLpiDoYqKh2khl2m14+QOLr32XevMOYqR/CSOc4OO26e7C
ulO2ctSkO29I9HPgq3hiSMX0nATJN0WH6Tc7B9jB7yVdh46F9e8VP5mNNrT+uczr+prPC01mehjk
4BLnAZo6S5FqSjaMpjgrCbp4kMnyqnfy9izGi2EYPK0wjRwxQANOE8+e7JTM4yXbxVcfWAe+anVy
ATqEQYSBMZrWysMaH7TqbPhtvCmR1pziFFGFNujT0bKpLEYdbx6stA93OSjjg6OHxo6wR753xqnf
p+Uw7CQ5LA6plmPs43XhMa49EE+9ZR/jYsTrtSJIEraxt46aRsaBQa7WtpMPCF2BLgOA6i7kJ4pV
Elnt1YP2BDeY2kHuOFQDlV33MLVY/WDuPDyGBnjkVl90bUBQys/lp5oc9DIYZO15sG1Y3nBPX/Ce
6RZlOA4nDx8qENRZ4pZjEELCgh/HswnBh5dMv+LaXnn4kb2Sva7h2oSz1n4KH6gl/Q5Nefolxdov
Ar/Iyw2fQLlvq+u04eHs9fqmm49gR/h3UAdWYPEw8EJljkA6KTH5lVOXqLb6h0OtAa+AaX+AjTpc
qthSZxr/BHStOjnG2IJC5hfAm1GxTWsFkAzwvuEcQWthUj5sM10KHz3Jsc6WgppWGMEHeofkzvD6
bZf046tu8u6kKP6jnfNLUcYsBxsgD68hBYArv+i7rdhLjeJdpfXKPrOU3iWWmO9RBEW8qs6VwYaD
IYfXLH6a9BEgohgi1v5oNOce0fh3z234kAo+IR9wO45oK0sbHRoJvGWKY+DZKBqsHBupfW4xsNwP
npyCr+CUpPC2iVv2KD3mTYh2zmpscnwu501VHxEt6Ua+E5teUikL1InRApMHRHKmxUvBvFCzAL+n
Qh+Lw+DEJQ4WrInFbYxYE204jTO6VilR6jOqsf4f+00AowoE6v91bLH5x0db+AjsmAkt/mi77SI+
fwiLaZ8mr/UYBI/cc71FHlnGTvXQVnSZ9iA7lrfR+kBaThn/ZsvJo4tZ5luxJXbSNeehaVPnZBjS
FnTRdHbaGklhkzUv3WCVC623/I/Glx4RFDm/dUVZZza3AzjgS1/J1JABQHnbNPommHEHHST6VYZV
xGOnbl5nu/tlbLTFiTj3QQbifkIoUJ4ypQzW4EynRazL5enWIXqZYP0zTseSJ2+spdw+UyKDc/N8
BLGLGHjb7MzBWlh9Rc7yPx/y16GlIUYvpHrPCTWqADPnD7kdQGwmvbwl+RXtXbuXrGM7+BgQYR2K
44vUBUhIVOuiQ3K8JOZ891VyKgz0wP5pQ+mLpVJiby1CBSdLxrgkkkH9/2zObTh196dwXog2SjCV
Fb5oZEHm3luHGCfaykpO13qPK4DYbEwtW4VgYdw2Ggnvl9WvEOGCk8vVm+KPyN+6Yny2Cl7aq7H2
HrIp61xKxbqr2kbQMK0hvbM1oCoRELfTaHT9NqeqFoJjSM0+tlU7I3Fggsx38d6Sw3OWyOU65V33
IsPaJWJA9DoxKonAep4+8e2CJTFv+yU2IaAYk66/4yn66tWJ+VkY3l4mkOlDwkHXFFcxU+mnvGhM
8H0EGUhotN/D6By9LMs/tTr6kHSi1NwtKaCnasgwOtywdFALBkjPdEr7J6/qa5jmvECI3sEKikOQ
IgUUvRkWnkevm+qF6I2SIMXzEqac6B0bMzlXkv4ez0ci45HdJVX5IPoi3SbmBGiJOXl4VzSydI5w
EmLdN6bwTqyJhZz6b5Mql7tbk1jDDTVwI3x8fva69cpWam0iElEL0WbVAbhJu0Z3Chx0eRt3+xy5
T0+1npt7b1IZO0W4UqFEehhipyBF5JE8URLl4NitcpDRUaFZD5VNMoGKER1iMdhQg5bSPKaSpLFc
3/ZRPOmzmArIdv85zB9DDCtCQyYOfjtah03HsrPGwv05ruj2koiP+GPkZErSEjss3dVMByHYfHip
r5AIomD9Y0fR8fOR4gsGqeytHV1//mnTxDe4ffjoxFyCntXKuzpo3P/1b7qN/ue4yu/Uh9vw8x3m
syDW/viy85f7+U6i5+dD2yK9iwC7IhXfGI0tH/J5mBjg6RVhHrEqesRiFKdfrOp2C7qh/+WQETpJ
bb9mtoGd2lCf6jgslxUGFn6I1Myvsw8jr0cYetQ0dvLODLxpYzntF2W5o5sAVpTDz06NsY7UTfwo
HPhgTt/ugqT5XaWes2bOdLBBmIalGrqKOc4oW+fTlLDIjtqFVHEjBzSrg8O3HWKMNe5WdhU/8565
RYT3pNeds+j42cH1GB8rr6S4uH1S/IGDIfODiB2fO7k+WhH6y5KqJwI6q4ToVq6rH0HeHyWynmOO
JeIIgqGYE365RNIhRu+7RUfMa6oTH0JJuVZNLF3kiFfeAj+jS+kddOYi2MvNTf3QIZNK4tNPm4KJ
y2LK+3R328snkuemFcglfFOli+hAg/bRTCiuyqZDyjk91OVDnej9pWci1FgVLPSMV/J+omQEeFnE
F/GfpAKTFRxysD0oWwuyQzMsBqSmukO9oZGcO2XAAWxejIl3rXp0/Gl+sPzeoOqfRU60eInGbFir
Oawx0ZZBYNhMuKwRMP23rZ2YSIA0VTclLnq5bXh36bwAR+EUVnlpTHBNSQMXZ2AOc5nmRZhoxdYe
rXEhNrmDaJcIGgWCofqn6dZem/pLaDTaXjTZUqnCJRsm7ELrfCXaxEJTPZU0EcxGMeSPDoh52lj/
fLBoNtSc/O6YZzvxwaLNC/qF6TSa24wVGev5S4rOMJazg2ECIJybDMLqZ8uS3N4PomterHIEwZdG
UcIrOfPvISy9Xa9oJ0DkyXHArOoiFvYE6x+slbG+tSVjl2HiBpk/lqVIQtLoaXhet/vYiI0LwX7j
Z982NFdT7uF+FDQ1Llo2L21egsfQZBT25mcbh6RyXeWJvqTOl/6gMNTDPHmOavtucpgddFNJrqhs
9YvjxNKdER78eUMLo38Wg1G9tUQt96OezK+F6H1w/6Mw4zZuiKEcJRO3XnEgS85NvCvCC4Z37bnI
R/fnipqK0KfWuFlARa7v8ir1rzpBsqsa5Q+F5w8HMUwsmJKpC2yBiq3YFGMVKOuuUVI5LvYSbSgq
EiQJ8Yl3uGHpyL5zSTLNucDlnvaa1r77XgUlZG5XrbTDSSpaeJGN8l8Mg4C5I3MfnMQIZn4XOVS0
Qzhx/eVj2Gwl3zEviEWtCw5i5UoJbLwMhsm6iA6lAe4pFyRnxKboAJiin8uECSPOGxLk2KAhlaxp
yy7k/ht3xvE2NiB2iplZbW0StYzW9kjFBDjL4FqghnCxZ4lXmgUZbWk1pbfWHA1yOPyWK6jn8Ko3
NdpQLSZ+MBAPtbUEU6HZy0QsmLtMuGXh5qlOA7ONwscOT8IsxJtJfR7g4X/W5k34ei9Zg5cf3hoO
9XeztYqHOfRerGHXnJK/3jezSqidSxjFmlj0olByXvBSS+GkaARd224clYz3EAF8ycfH4Kfwaq7z
lpl2V6+yOhFmaXiLnYUPtwVzZKQOYjsVqodOT1/0WXjUzkqaav4KeBOhPDKF/sgoAbtBgyQoAHd3
LxZq2QwTBkfVzN/4z6qaOJ9hrMLAqDOwj6K76yYUomI1AjsD8j+OSHMAzidpB2Xv54zZIxYkMZyR
yDZJIYqz+NMN7OUwR2U2sE+wO0BhhnxBX0mjJiGxa7/GVv/tQYtI8nIzYP/lGsqDj6/jPm+7V4vT
egixA1s3iv4ejLqzGuaq2pjD5M6BO066En/v7WyLNfEfIIcVrHSfcyXhknaQW9WtYl/fNhi17U0t
L3YmLwlxGVULSW43vW4+JfzVhjGg0EfUIfMf5hJQKubkNkD6STLcqELEPIvSsrni2pr/WWItBdqw
KsGC8NztlH0N2cIvTRJdWgGJL06G4x8nBoky5810ahCKlrKUpNQj3k/ArQyMTz0NpJVmHPO+GvZ1
YPY/C00Ph72nzmcuHd9TRS33SH7LvZOVQMfFamY7nbISq8J6VayJRWx5JdVODjSMuXY+n+1YCq1E
oMOk43+9sArHynZhCghg1ojOf6ZYiD/4ttmmGmQZBd9Mb9YwTXONojgdudCcitVmIuCVpdbo3v4z
4jq9bYo1R+mxt0LAy807hxPIQpvL/m4Lo9WDTasbh3iuvRfXgViE82ZPimM9hfVRNBWegbmDbzMb
EbYGnXA0MKWO/2+X5/eJUle4j2oZGrBZNfazarVqv4uBfCGS55zOfIhSx8ZALMRmFEIhVkLpu2JK
2R8whmwWU211uKJI0XCw7NzVsOlq8mFc+CnWugH+1K5sl7zFqLK3Ifbz20mGR6WYwbrMR/CNzTGc
Q0o/kjpfqWmHbjQ+pXkZLGCUkSidiuBoUgtz8r12Sb69XvRjek4VHhGZUxquA2X1IJfNkltGQQqd
yGJRtjtwA/Or7SRfUd+r26nHQci08aS1XpqqydY6SRiq2NsOL5baX4cNRpR6tpC6lPwIZYIuD1xu
GtGdrirmclRGaeVJDbYwnbqG/Q+ebnrS9GSXFQXxOyyJwlp/K/sSz8IxWYNfClcGQr+8aY+BX8kL
Ho4ok4M8d2sEGUF7BPxKPUlESleSSb36EUEVtFRLoGzhui9nj+hGowqXEAXJ6eVUqD3+xnbtFiAq
aptYYzd81xYnxu4crFLYf+qcoz/G0TLEYMvLIhmuKRaloUK4upMB32r4n4+YZpbdd+ShyJappFoO
k2FvPFg3UtFsGzXgJMChC3WTM60HaMXrXqcupn927Dl0iREk87H6t8Wje763KArsGMvcZfFGk0aE
wBL1/m0vbZhRTEvyj+9MnoOVPaLfLyQzhk1EmY49MffU0ebY4NEo3+QP9zNn3Mb2dQCBtCXjKR8p
psU9w8aBQc74RxeodNHMtz7AYNu3Zby2Wh3mFKqnQPpuPLxlquE0X0FqZDanJJi+DDqXWc2DsuQl
W7K8c662n2UKHUnlJ7pU+g6zprEn3xhYOObIke4SED3mcY0DrolODAW3mxBO0HRE4VMsJ0uzmZEi
sJYXg9q8eDwvXCivC3yZ8QdNSeHYfJZZOiFMiKlbUpUzQvQyTm0prVO/9q4jxPWptH8VCa56vux/
jJ20bmxeBHulc+cJYGdqwYFaubXhBL8lOKyLfMCbWBmmV6ckYEEAUpG+LCwS4Rpp4U5TiOQ5kXyF
uGAvtTFxvaB7HBV7jREu5SMBpViSLpNt5Q1Jij/jUmnXUzm07hgkxVqynwMpyxZGlHqrKsmIz3TZ
2jCl/DgFHLBviAyGinLnD1EDmnLctfIHb/7B0hmtbtVWD3WMVWuFXxfx/JXpFG9K04FnAZBka5ge
N90zFbkasKMoWOLimS6YDSrLCf7qwsEwddGMQ7qIrGBr6JK86EB2mZH+DEis1CmSBPOVMD8qZTeL
cF+xIYbKSrtVNN+gb3zxne7D88sKqFP+O5peJzUGvpYEnxTnpm6tPmGh+NRRL0nWBVpqf3BAps65
jWZobZdY2zC2FiEzioBNT/0mfAPCxHyLeuOcDyTtE+eoqwxLlf6kycz+uadHqw7X4aaoj97UYiCb
jRvseU3cZbNgO/7COZt49WOcte9Ki6G83IwXPWLm304zrjcnEIg1Ook+nTt0BmSypWYYsKHPNbGs
8hYgWPTRcZIWVYEpsKRJu2JgkhXoSrlsNpx72U0sAv5YChy0Yl2lhnfF27BZkdqJlkNpPZlD6mpZ
y41AAkObJK943Ceu4pDwrqsmXNR1+kK9KCLHhnfoIQ7xS6J606wwEp59YqmMHla1lDwD87+CTrMX
9UtnQqArwxjdfb+zQ/V3LsW/01D9rEsNs8AKMr/MOxQR7k3Wt+PaTkkWhAq17HZCHVEw+q8KUdAh
BfbXj/mDHJXncg5UZeOciP3SagvrhZ4vHFAqW3f6Au5dtRokc5Y7F3ddEC3C3CRaMhfqlv6wyxUe
Cik1QibwPlgv3DVNfxkpuyoN7ywKMRZFkp/TOP9ONWtXluZHHfLiNeiXwE5SV5eTLYUqxIO8Br+W
3kNXb/f7BjczH1S1W1KBvmq1CCJP38WuKeFGr0rNuJCMbHA9Tfq0IRsFXkcheqitdEyl1MYyN+NQ
PWLzRho61TdEATbGRCQzyJ6yQV7ruHqv7cCkfpialdDgMpPyV0fOo3239AN7Zojdd1oAbTx5Hqcm
ceHPPAbV9JkP5ouaj9fOXKqpWa5NfzhNoDljE/Jcjf+kYpqnHIy1nddwBnOVjJpe72LPo0zb3PSh
5NohXvdvY1i8O37yaBbtcTCpaZT756BJtjU1OPHANRE19RokG2ia7hgADqSgDTBalRhuXPAGLlWu
VvH7hCpvJNuyznuCuCPMOPjQQAPwrvCN97EZ3vGmThdWIj3VNiCbJlTf6jT+7MHpaeXwhr7si7Jd
6mK1zdSFu1ZPH0dk5MtEzu+LFnh5CIepi6mo5nw86JiIbXLSANT8acSO6mlDAhKYWr3z2/aKpxEe
gjbx8b6xvmq9Bk3BExaPbazeMx3kLwDlhaT3WF7KGdim5Kg22TUGzbNQpt5Y6Y6zGUxn95bWAPqg
De3ywWjg7ccUy4+URwT4aOLGfsAUIz+jG6aEzwKbrvKLLDwiO0SFG+NTTptjLPevLV+KV7+XkCIM
SJ/Js1NJB+58DxSXFYu2tTj1/lnBmT431E0T9dsh99b1tu6zdc1p4SbBmz+5w2FBbi9k/t+DAraK
c0iUatvgpybXGIsNzjHOYX22Wkw+JVv3Ib/e3va+kgQL5Zj6tGyoXsy2OapOc2ntZImfw7Vo/Hcj
5b0RCRnWDX3yZqGph0+ad0tSM7g86Fh/TlwbZATAxmdMGyqlZ0YzrGxNpsC43ei8Z+wc3pbz9Iz1
aMU8IJSJVfFzaV/MhqDylNjDAg7PXRIN9aK0IALKOgVHWuo/5mbyVTRDtUibpHdLp8UxEtFhFci7
TnbuLY1J5BhAzs787qDVzLKL1ntvG353U6uuTWDeVt2dNKJ3kFNiF8SdKSVkQ0sPlCi1UyB3X2AQ
UujkE0LTiB1WncZJtjiNWJ5M3NCV1G1Vy0Hwb9uLLupTN32oUxhRXSzJa1WD2VBX4T0G8I0H254H
HDPJq/NbHtr2qAAi423M2Npe8yjpI9hNp33XG0jjoxRS99K+V7Wz9juQonWIR7ETO25CiKAiwZFQ
GO9mssSPh0lYqUfL0ici0MpySsQ63qZTZ+8wmXyxQuA9PMHbrvitNMyNx56fZw5fJwqPupTjMNfD
UIy4XMrwXuH246JOoqoJ/54pLI9+mH9jMhosdKUlraQ9ebWNUUn2S4FcZ08VKgkFRzAvtPHnzE6t
Xx5MJot+k507h6Qh/iKgrk4IiJ6Zaz/bJC2Whj97RajD52jwBhDb3XC2HR415ujGdjs7DPI0NzGQ
imo4quVLrJb8OvqlWU3yndGlA5PxJF7oNnMwM6Fuww+/O+LZzcHIZ0KWMcB7G/onI+9XimoMTKww
zQgt2A5me5H6odiFUnzRfCbkeNJmqpFtNCJTZTn1TGiDboNIW6vN1CUg9GQG/i/4VrBTY2r2AqXk
F8BFI30T9PsI83jnmdqAM3BDtvKcFmDMQNzri4Rq2+1k+JVbQ8R0+mgZTcapah1qU9svQ9pjtXwM
MWbNCEIDfKT2Li5WSBkvUafrazkr34As7Ntsgvicz4jm91LHuHpwFMT6efBU6BYzIWqgbIIEi1L2
mXfmIZhJStAze0PRkoE1pNUvIxNxjzmiCjE+ohYEZNePeLab6lrXxkdVNo9lxC8w4AzHOqYSZCW/
DMvr3KSBOJyuAsXchObwPg17KmeeEipSF/iClKtU4TxhJX5GiUHZyMT7uolWqRnnELzxIkHmm2vb
ltBDXtX6IClrE8OjhWNID3qurzsAt/NNKl/AQUUKNVJAvZnpcrh/xNzYJO0AOvCtC7RfqimNa0/t
gCUjIYVoyOtpkoC3Y0ZoOFz9uYR2gIkJtokB+hXm+E0YwEiKtW/NbLKFORDuN6Amcd8khGiAF1Tl
a2jLKlQ5y41xOV1IDleJZagfBFy+8FAuDl1M1lolcT9iVRSryj3AvtSlVAYBpaa4cpwb8w6rkBix
q6ok9u14oxtwaZVh2FpKZzMPiIolqLkaekrzGiklOOrmIIVcbXmlL+qkeIqSDDmSuQeM6U458+e+
cXD1JUixMJNg0+M4DrVzOpuUsBf671FxPot0ilwK2Qou0/ZqZf2bVfefkES30zguTVV5z4fQgJbc
g+hFfOENlQGfpM+W5EHkQn/oYuva1jayjCg9dXZLAqWUSWQ7b5HR4Gifao9ec9/q/0PXeS03yqxt
+4ioIjRpVwgFKzmN7Zkdyh57yE2OR/9fMLPeWev96t9RCdRCsgXN08+dVKy68RAlQYzEHdUOtmMk
L5kpzkKzuHTDljwncIxatW8lq46+kMM2itV7Ake+6T2pmG4nd2E0PUaB2cMFtB8AVAhwSQI8m+c3
x310LAWSiL548eXt6LVtQoFNgYl9XbhN9GI74WJLzPmmrzvwhmivlPIis2/Y5rmAncGBc9Kry8jw
x0RjJdZrDNVj6Su6ZXjOXRNi2EnTD+4C2eBuB+dE2v5QqW9KlgG1dPo+GPHcGwPC8DJs0Cq788K+
/RlVUO9N40h90ciMAmOwNyZVJauv4aamRyppE9fhjJSq2PW0orf4GPIQMlfxAri5sjI0z3GSz8mO
3iJwymnqck/p8QZMXH062tNrIeLMD/R9JgCkJTpUNKihb5EDU4juLZXh0qFm5R8k/GquVXvcEMBK
ao1OK3l1yj5BRDpZ6bdx5O5tkuq9KwdKjt5qgQkb4OGIkGjXdvFQ/iwDMjLSqLy2YbQzCBLZudN4
KlP9I1MQ7EYJzu+L31DV/oSR9A1AvNgpcFQ2FVe87yo2a0OXS2kYmqucdi4uwNNEux0+V7UN0hB3
tgJZYIUSIQPVShq0f1lALySOP4sgO6u2gql5UpIsFJhAT3FziDDY2EBasjd1oX8OBrZT2TfNsuU+
LLQftqYc7Hmkf+LC5jHKz6LA6hS/7k/8Zt6pqIddpUfXGcthnH3T1CMNFheC+VZHRLjej9xNuRQR
HMp3KDFQv/tf5FteA5eI5Zg5SiPoPO/tF1cbT1ONGQk+c2TJG/Wtr8W75MfCEuUhTl19ryyRy1E5
nTNTxfU9lt0ujlmnqdT+ZTm8cI1CA4FUv0yHll+H0573gYJ3Ica30ZFYoW+ppitbErD2LwhJg81Q
BbCHPt3xtXKMV3rbz3beUW1CTDVnGGdEVyOdOGWpyzKVKSowKHi5NiHZ0uutaug131VL/1FpcKly
OBM0bB8L/nkbORgPSpbSMhTGWw9uqYVDvyX9Z/FTccNzZIrncLYOWkaBLkJC+ZidqABw2mMN6+h4
t1adAdEYJ2EaVvduFD6UX0y8AcjPgLJyjPqHTLBSs2r0NMlALIpQ36KaoIZJL8iDGp4xIM12cLju
E7s/Aysg9FOyq8jCdssi8Dwszq2T8aS9h9J5t7vmpVE5MVPzheyLJ92SWxGSU0gEMC7gBMlOd03N
1YKsC4b4oTHUt641PxS7p68M060xyK5LVJoxCfd/e44NFBP9sequaYUPOBMANLjFvFn7HiyLV0cJ
zzNOhVhqn1PdmmncNT/LatxVtvKSEUm8sSNj8IaCwls1YTMEnC1UMZ0sXKTiQt2YIrsrgvZDCiQU
UTdjSgn9qe6e7EycjNxqPF3pqKkk9HsVg+oxUZStWPJ5O1fzkYITRZ8UP6M8OmBccVfH0U5Nzc/I
qelT1aCAJKkSpRjv9am8phaBonWVHcueyNROLX1Y4e+p1kAX1UnoNmM/SQGekxb+WyAxDjZ9vsKp
i252LCEJD2epaPg7WVq0QfQYDMZj0CKhCIJfs1SedaKERquInpX0B56J0px1TwlV2FiDfp3wHtsa
rfbT7tqj7sZPxQCyjgLwsw2Wf3aU/Zi0/jWV6KpJW8D9quBvjofrlA6XIoGeF4TvlBDvBKtGG7vo
d2Y5/ejKRZenciNXchdG4FzgPa7DtqM2XzqV4x4UL9oaE61ZNdYJgNfpJkQ/XJNEirSR5zwjTqkw
H3NnECDoyvc5HM5qhYW0Ky86U7iwnX1bFI6XD5jcydaPh/gtzmrh/arM8qdpZB9BWcK11IuHHLfG
1s6ZXKyatCWzxR7vNMvBD8iPh+WEVlsrT+iMnnSlh5yO8heVxWEasCWMyAZNEpWmXid7zkY457Mw
tiqYKh5cIVoQOXiq185jQlJinO7m0D6hoHy3RPUjm+dbj88XsJp14Qp5tVLc2pRu68oCDqYT7vU6
8eyhg3CskBaVzFfES3e41s77yjR8E3sD7j8aeZSZ5+hcXf2s9gcyHXDRhwY+Oh0m6/xRpeE+jjbN
G5t+ysagouMslhcje+lEuiVA9b6O2reoBwJfTsF5ImIKYom6Cy1OFPQT1zkL9nTE3wK7vdK5vQUY
5bNKQIeWVZpPCtEpE/lTG+nf89ESLPQiylr0VI6Ly5NouTHK+GmlCoQqTRmax+WB1dgTodpvZZv8
ZPX7jAq0PWKbT6byHGzRvbyZ5bkug++UB/AxIkqUgEb9WQHIqTXCVrrJTH0n1w+wjGjrJZNByVCF
5EMq58IulStrzdcxp7c7d/aOvGy5LUxrYE0/urt8xopmFll6kPVFFgoAAQfwnVT5ybp3M6GFEHHg
HMZZQTeZY1lJSFY4OuFdHw8sGnFOANtXvDIxiS2ezP3U5NqdkoFgVSgRQCJsFmpOpCLP0PbT5FZH
5HHxpp7IYBo1I39UpgbTeDtt9uvm733Y0Cdcl00WbG0kHBjxlzr3qpawcTsvyDJY0p/GN0fEmHET
YGHZ4+RV7nQsbCTpiJx+WPSRNQH/1DY65cDfs5s1CtVOBHT6MLFnafMyZ3Wz76nQ64F7WF/TgIzb
J/KF37s2W5Rd3H1mZTgKrXf3dvDLJrPTmzLtHR4Z95oGuluiipCc4+y70mGoWhiU9tagfQXS4aKh
ws6D4MNIROfRInK22AYI18DEWZX8TRbTklPdxcNSskXKKbLh8AX2z8jVf/YN9O2JSTjogiNOzBik
07FqXf3VTTH9NnflpFyq5ePiBYExLOhTA873rvOCfx62h5JkiVl6/ZScZ9V6zMtbmYh+k2TDkwxB
nzPHOdaloKVp31IdNbntfNajiYl/WN1PZvaQLNCBq+S0Dcf6JNRw8Jra4IpwSYFHVXZHPobcVmE1
guG3W4rrgcvaOMpeEKhjsno7GGEkMJuA2aFaOBJodoknamrYODSGtZ+Y5a1O+rcxX4IWx6TfB0b+
a4jn5tLitBHS3lZNVspG6HKDnQzwAcPw3Uh9iyf74oa/9MYAk63JQ3NYcJaxI5kek6d8eAmMGHch
hzVaFBrhBon1ZmzxchiL0XPchLWzbQ4bMNV9Eqvaa+oyW+Mdy+qWFsuYkw+lxSfR0X2xenFljf1s
qflrkzuZr9QihmgRvuExgoTd0feomVQPogfT4EI6tIkdonNIk6rzlran3+uI1XV+Y31BW2eFYEgz
TfcEmfIu/WSAhe1Ux3qfUfLnA63KoAdcwUIFiTuI+9COrOEUcpccmTlealkaiqb+WcswBFQNLF/6
ooRWRcPKLD/TpML7RQ6HbKLPrGWme9TFsc3bbjOFAFPNTPPJttP3jiYfd5tC2UhID01WRMcw6ZcC
Wv9uInHZ0K0MsTsZ63s1zwFWdPOjWKCn4EdFh8XTUoXatT039CyhydZ3IdLAjmLkIbA4K2VBs7NT
0Z301x59nQdHpfRdaeKSPgF7WEtiTVfR8YvnbgAv44TBGSHd1xEuFZR3m7FOu4eKzPRtQ7zRYsh/
oi9/Cc3Kyzr6NiOOGtpAW5NaqjwmfYXjB3eEqBKBV3WxemkHdZdTU24mG+V0PJNYLtSbWwpjL9Su
2uEQeZyrxN5YqfQjncCWOeTmEIaiOQ3021MHgnuSji+WhGSqtt9Azfj95Qz1h45sEDfJXVbQVmfd
ik9tYhG90u/wYsBFopLxubXBT6uapn1pjAqiWPwgMzf359bgZjw0b1j0+NJc6s8CadzcH82UmTSL
ixdpzcbB1gvYzKKY7kSzYEI1dBriN+Dw2WlNXZuRJ452wxcRp4UyCATYDY1ALjSWWZb5kmd17tma
DDwsVyRcTlSvZeIR2SYxgFouyVs28hHpxCVsZLXpCSGWPIXqbIrktbX43wZaax2SOIXAxGWPzOel
tviLK5OPRE9EJya0mNaAZCynfzVdE2Jxmp+x+hxPYfGg0kLhjJKbgF/Fj9IGu++mZrnHZ2vltCNo
pAd1psqywXp8yykLLwn7g2DhTrxwTsRqJ+QesNjAI2bn9pciIrwFrey7aon2MdcDv0+mV2NAddnb
/bcmQOsJDajeS4JomKLb2xjPDFJ+CVKCaOuEH6VhdVvb6e5CMFQah66OMUo40Ta3yk/8m/kXTcl9
r3YK4dMOCpjeIXZDIkyoSvi0Oh06nbCRjoRNyZlsBtitcSGh+i8vYmqZbkapHzEqKWbKCpNzTpTa
5xia76r+qx/nT6xnCLfAKNys7ufGUnHGCehDB++Yb/FuoVs7NUNBAWSIe02DyIS+hzL01wGM2SLF
J4l6v4mU724tHL/TagLX4rS4gPzZfjY7pOMJMB1gL0/VqHRY5yDupWJlXbvH2Ed4eGKkW27bx8QI
pjsrUME2WPoICSXHDotxp+AFDw/5qVUydVc793hcUBiq00s/aoe5UekKj/W3tgcRsYbW00PZeOPg
ahSK2cy3Dy9R037PLCAy45fex/cOq30WwdwV+36EasRyoBsBoCNXoWY/1OjGbyF5JEpBmDXhTtuh
UT7rov9uhOR6ZcEl7eBWiu5zcGjolwkteNiVzy1NAfLeXHx/pUXzw/jWBywPE9wbfAQ678qiXovs
6TTaRBfkSfKgiBL3fHPilJvLYlNARdlqPWs+e/HEb0r5pRrDR9urVCzWcNCYe/aL6fZQZB9wN0iv
xP0UvJeVsW7Xj/xFCWdVlNB+MbN9hAUuZMNtqiSHXCXQuQ6M+6pxk7ui4dw2qm3IP3kzlS70QEBw
rXJNP2qH4Vo6vgF7duuMgrSN7n2aiht32IQq2NiIEvlcXUh4IOVuShbBbsu6g9A2CPJz+ZkgsmKp
kDzpqht4UUXrNSrMmGc0TrKw6G7SQpmr/KTXPvxQwgPoq4q1k7j2DTDbPMqftr14swiWRnUDsa7n
V9HUeR+6c3OLlweT7lsOk/Zu3WVlFVFGdB7K1OKvbZYImmA85NAf4eTqzKUEqzuKi4t/3U/bsmIe
DkrtOenihPNAfW2wl9hqum57oXFwLMvcitl9DeNIoHKjp100+eDXAQuZfEAHkWzqsaiO1dg893Y5
7/XEiP2+zq4jlDGwY9A5o86qPRcPwcZOl+IjPILVgsRRwjHHotLHpoLusG/UTXftS+cxk/xD5Zxt
8lKrr63blmR47xxu+k6JJ0sLvIHr2K0OJpr8tBnbaPwYOg0XcRtYPum0F8OCWVg2P8oKJxcUXZRC
ue/W9i0HEduWs2g8ilY/QDrYA7HimbMEbQxfST1tA6tviS+8S+tu3GH8DXMxuLpzeAkt1iosy3ap
XkbeoKT0Y7ThTiN/gCJn/GLKxTzKdu41o36oupQ2jBW+ZBP4p+C+FOIgXSvTr5H84CQwtGtsGv22
lXm4UzKSESrN+WWbcDTz9mVs+2AjsEH27En17GZifjbmTzE6h9ogJjv5ZVucoHOe/axGtLWq3VL7
KYQYySk8DUb5rU4hU7ScXHrzjI7j5NYwfMIg8oO4xsWj0ze2K34uihMKcdxJGlc3vEC3zzrM6wz8
xe9D6+hC+blDqPhNW2LGw1IBbS/4B9jis8kQW6IjKmi+7sbAwdQmyZ5dC5xat8kowgvkziqmW2+A
Hpgi+B7dw0BhVvGCYfY7Hep+X1+mLs320DKOUx/ciAtB+kIvItVGqDo2xwyn6TWX5lc9jxchuhtV
KrbF0SkNGMHZqUAIanap6Di7l+oMHOVmJZGgnG1yOifGoTLbozaSg56PT8o0a5cOLpAOD3hXxIe8
psRtXeNLT41uI63mVSnamT5Xys2A/5uOMrOC9FQ70akFS6Pn9q6Ltj1rhMUmkTPtlLZ1t81ceK6I
OFvihwxnBi9kri/qPbZKRziT3MpTVUffX/7ILOLEgtEgcVr5Cs3uPRXpR1tHM2e/vh8qfhcRE15I
3vrOmpsfoUETMkkWOX0CgmaQ8aQXTugJLMroMIDYmvyb+7rfQXxihr1L2uQbv/+j/VGXtbsN6RfQ
pqXp37jqRhlYVpnh19iMj41uf5VZ++pMzRMoRODpiYJPvk1wloujVBWwHBDawt4BR1VIDbYElGwi
D5xNl88VS34V1NkOjBNGaR9aMDheJeGJLWiWbJHns1LLtsTuHPvRwvzhbjKmvc0VJMNinzNxB5by
ZnTxL8zNJJ3natwXKrQ25O9R/SXt5pWcKbrRsrhVYqcF3DmZ03FXdg+56HE/lh966sBNH/3OiaHU
qaIklwHdabnEzygTBLtA+7T1LwBNx49m9zJCSdtKDWsEqNdxpcLpdaO70Zy1TRJHl7JQSK008rOF
Wi2VVb5vJ1P1oc2ZVBeD10lrrw1jiNtYWRHBUj3qHBiHNS7/VNzVLEpDFJ2kO0YIr92qZYbfT2Xy
FRXVYjrVHg2p8HeTyiksujiUtyzClgy0aXjR5sg90dnwxobscceMNX+05XNU1vdGRxAENtV8jXg7
5HBdHbrl6L3Ni5WyFKqAy714UgmuMtIznnoP0L8x/RtLEKsREGMk3Anm1L5qldIfyls7q9pJ5v1u
kEq4rVKKsrI5FFKjbqUnHMuYX2+UvhPNlzhnAgqiSvpq2d6FDsHtoUrsAowjzVUa380U5Mr9WzbW
ft03lABteK9oFP2DLD5DAL0qIYzSDZV4q0z6u9VWN6G2h9zNJr/VqHezNrXoBxmIhTIcWYLhvg2N
j1KcQoNZk5xAGzjslwvHoRAmMvfe/SIj5Z3ml6icFxCU/UgMHJqWk8GiNAopI8ZQvyFYuUWDeouH
DraHdizDLN9ptAes3LofdXeh8lCOlhVBihNc17LWX5sxfoZhSTmKD5XZ9gg1pHWVs/EUGMmjYE7Z
OXa3T+t575baXcCdHLGo1xUAZERT+klCN5LEziSuN3o1GltolGw5IcVOCS+myemao+WOi2g/9drO
bluqEpqNLpkFm1LJzmKsP4Ok/0wbsIpk3mjVY1Z1HRcNkr+geNMj6zMeza+uL/Dr17eGmpV7zO/B
yyaMFSpW7Vb0QUsWwL6UNc0z5WYU83Nk2i+JPR5U3ThWEaWq0upn7HeQewg4Oh03RLNxus35lyYU
v1JLbhhYQ/Su2JkVd1h1+KgltoHphzAEOWzpkabug2XTicva4nUO3G09zWIftdo3lxzWqnK/R93C
iI+jszJApIBoRwpEPp7NnNzTQqfBnTvfVFzcuqC4YXjUw7zqn6qeXkwbIoYtbOuCcIxAu6B8zBEy
bNx5OsvO3cazSYoSQ0BMzgY+KcCszs506kfDzN/rhqwyRbXx2oeQpvbPrqC9bLjICkznaWg1CjZz
y5QLAo1HAjRc8S0loBO5CfZiplG/S7XbKrBUK1JDx1i/WZpNZii+gQk9964MDsstD1zgdZapuRGR
RJuO1CeozIfKaK5mPToeWCPLbkLrNkpl3Ged1fgSTs/gwHwc25PegQaHwCm18hMnB6Ie6a1uhhoH
SXipus1PO4CXZ5nGutQ+0oJnboy1kvvavO+07iVXaYHhirQo0vcKwu7GtShKKBQH1CoLDIifVIzt
hBpONAeofoPmR+Vou64W58628UMpSYZMmbMxtLALGppdexlK0V60Iu4uNCBmYL1BOUAfGTaNUo7H
vBHlYyKU9JFl9fJ83VE06B/xKeK2aQV4QQZRqHm1qTb7Py8zUBl7n1jD6rbugg4ADmGK738Pkgxh
wjzujL45N+UjfZjqEbrYU6li3rHuMoh3vVauevg9YBmVEWC649tG278HopGOSn/QleM6DrL1+DBW
xNcvR10f0JYcIgSVwNZ8s3VfYzWtB8POxMblP/uy2PE0TH1u6wi8uybYLgkNbTMdbmLs/zywtntw
hBzu/rVfUBtgpTMAaP1nvFZZuFiIMzipfv27OyNa7RrCMFoPuu7Pionoqci8Zy2yK/UquE/I9Hyu
AohTRTm0d+um5RbpkgE3+/GYdM9uHWYnvaKXKMOh487ROg9kIHgZ8pvWk/Z4GVQm3/WtU+02XghZ
77huJpmb7BE2iO3vA4fBcCarkKbZ8rF1hutcqv0eun6U45avoC7isn7SEBPZOAdOSEOC4UNX5QeW
04q3bsYoTy+Dq3/LK4Xvoao3o9Kap/U4Gu+klVFX5/VApoTUV0k32K2vtonpTXB6UdVkxcP6YGZV
vUtrLi2ssqLI66wCr4shb7z1ZRjNxQMfGB9qMpiZxZcxeTxHsK4Atf4eJ22mkfWA3NOk0Hdta8Q3
WuzRrhjG7B4IfmEOlOUDFnX2tgjj/jHFUnPb4KrwNNWV5QWob56pvWovHKzspaX7xnVnDq/RjJ+d
nZn2mxxNucmUrvgh6vKLUFnkkrV8dfok/zmWEtlgYnzKGSJ75hS/2pGKIgdTAeEovF4tmThm9T4Y
qWg29ZluFZTcHBcaYSXQD4gmptzpGT0X+wgs5Asg4mS0c/WZ1faDDcP/Ix6S746M6neVNQHVW+N+
18FuN2mSTbu4DIlGcbXqgTB5fDUzmyloCVxe94VpiaRyVih++qp6WF/QQs1mkghKf91cX6hjmkNJ
mCmUOxzq97gyHH0Litl23WyXAxS27vj96OCo989nkPVcQJ8GRzOHqoi8ubbVnWJouBAvY9bju2CC
+7Ey+99fdX1BNkG3lw2Y1jpkPf6oqPD8+wi8v6jgs6FIP8x9SlwkEOiNtKD80FVmQiRoGV24zBS/
VcbkCROD2Ks1s/2RZ8pVN8shBCN+mJ0g+lXl5jsEb/d1sHSHCOQW2exgZ3RV3OqkyMI42frg7Fi8
9lz/uQ4ubvRvQ9C/mQVWLpHpox7gB5rT+UHapfV9tPTCC8NhfnS1uNi5Vo7dTt70d7D7nT2pzcGN
WNNma1Sp+gKjMMEwKbqv1PRRzrp+NcocowXDGoAmwAK7NKqunDgARWGRXlOWTnsDr4VLmops31W4
pGQSgCtPh+mSmka7NySsAikA/zuh5Retm/Q9zjbhRXN1a8+FYp/TFCFAwYTLVXYnIZ3sS6T9B8NM
ogeqEUo6zbZ+htkdvhLWZ8s6fNO04fS4Do3NWaEr85+hY9/8a6iBzPlRJeN737cms2+XPsGeSs5k
n+2HAG9T3JZpZ6z7aHju+6ocIn8gLnRb1iqoXzA85HpDsnISzL4ez8PD+kC8rO0Z2Ens1k1tGaf1
KHFDozT3JVMbwd0JvWxcfcKjHlfj7/dFCU1lRw/qO0Dwz5k0P4yq6PTD9b9vSxfbG3RKrAadQ0GK
ChzLATEwuoQHA1fhLaSd0V/3DYUTPFDdw9HHcRNMiHHrPnswtsOEPdO6NURBfsWi7LBurQdCn+Ye
EtLzoDNzjPXBFGZAcDPX0N998DlroFxLP3b/jAP/2OpY293WXaXrSCzd6kNRE6E+Zlm7VfUBdgUN
lHanJILfjjjIyEeNiB5TmVN6WXpzs7ktQARYdtKbTL3f201VY8BHH/f3yHUT43xaTcvD30OsLxRm
2N4sIHU8px1sYIbmpgWTelgb91LJ+BKcmP+fnaFpqQdFo8W/vnEduD6sL6BDBQ5e3jzPJfTx1LWO
4bIAraLauPb0f25hXkFrwTXwB13DBpDHLO71EqMKc0aPU3QAjoYtv6ReuA9xiPDGreinr/tz233C
7kN9cpdyt6qQxShRx3hZnIoSVyhzIm06mGTlr/u7iBXR0JWvoDg25kQj8aoJ0GVuEjmrRYNyamzO
ps36tJ1ILpVjj5W5qZzWXXWS8uq6/fvpuvfv672LcC3LlV//2r9u/mufqTvaMa9Sf3DooZJ7NZ0i
ffrzoKrNQ9zxt84Cvnge2eabliA+UMu0/AFo92mK0npXbPnSalp7FJYh9o6WRL6bG7h+4AH/IgoN
+AyFh9Qd5tNQw5epzuJXEi8JNWbChJWh+I0xnRxctoIpMbawwpn/5Hidqir/mkpMPbtGfwvNRoVB
Wjis2Aflbng96FqPragKdL9RByM8BLlkad0i7XL0/L10te/kkyuPGGYXJ6ljMxjbM4SEsdtVeZm9
9iog2qRk2k5BwvXDCjwOkPvda1+H5Z1W1dlORSB2LLowf3Gm6UgzUr5rg1GgegqCUx71yWMgwl/r
x826wy9YjcXNLvL+GoSgDOPyhuV7wKAE00rgBkorFHvsJD8SLEkv64Mhx+5SiQ56relgcaCwSq8g
SF4MPRbjZh2DlnN5Ck0bDZw4/dn85xDr8LwsX/M8Kw5/D50Z0IKF0rd+VyENGMf5iG+Le123ZIoA
ze6xvV83kxoWC/TU4+A0VxtAsD02dEBgh6mxV1RK/Tr14KqJFNV3ewa3jseseS+y/BWax/CTiOZL
Rz361fQWkiwZkmBfzJvCQSawUVjIL+1oN0Tfko8wZJxQLHL7HJ14i055MZcr7AqHOV0rNzHR0vt1
8+8Laabk5CDDs+xpd9/iF6UnRtzAkPrsWFHl7poSiu8wWs0xMrq7dWt9WIeYy7h1s1rURWII6Ze1
9kM8qspROui6clTqrNJ7TBR0xFfbeHl5HVMrgeplGT3R2jQZw231J0t65e73W3Qt82o9NG+/B/M7
XTWSJczatB8QDHGQfz7j9/uHIK85s/iMBkrBaSzbYee18LAfwzSXj8Gy5IjVGq7OP/ucpmu3KS0w
qDtYwqFc0e9r1XHOlZ7UZ7Qsr6yJzWcVWRV+Y9Z92dhYyibwyW1OxPP6oomr/RYeSHlQS3iCbW+U
e2nDd81aI/wWB4Xtlz3mCHoyoqNC3kl4To/Ubcyt5zmDZeMWofK1A18LvmRPSWrUrfmccywfgmx6
Hk0j2pZJhoAIpsAT3Ux/5Fj3hmmYT3Md0Di1dVaYiOxYm2Pqbog22ayv2gZI59TawRl4HoPROM6u
ZWPVVxvGGhB6HX9Udn5Xy8R8qY3SRlMRYgcy5/FrqdBAWAbY//tOsNSGproTfcAX+f1OixnLK6dG
vwdbouNuV9nzkKFQwsAzfkiCAN8orS2ASDJ7P0yWfkq4R0CHyTsQ7aQ4M7+1+ylX7avg/+PbaWo8
FBnxd7Gq2M/jYlmEH++mqoSzb7pgnjb5ksHQ2ZN2AerMaFziurXskjD4L+Xy8HtcW4uCbAvlzzvW
V9ppIiF5EAERhIjbwbh9GIndo2V00VNp4VkRY/Tmr5vrAwOEbXWPVPaLCgjjob8D1n0M0ATtQDog
wzFwO0EybR+eLJnVlyEacj/Ns/ZFj5Of60+tGb9ic4g+E85VmukTQRfLexysik5ieU9m01OoE9G8
zMYCHwzBl5C/3yPdTNvoTv7nPZUFLyXN5AlJlXvS2sk9AXmCbw06gESVyHCXcm+oScPmJbm+9O+n
FMHGVuniXTZWeUdIgUDHR6rupuGvx+WZHPUpxIRhY6oOj3LZ8fehzWICgGG9Ps8Iaf1uJHG9iUfj
XEg99WMzUV4Ryd8GzsJPM+7vRTMYr+gWJLB483+GBnl3W0tXEY33pRv/Gfqvo4pZJWO9qFLaiO96
LY1valCXz2H/Xxtx/671lv77Fc39r1f+/Z7SLYd9UweQUOaqJ1m8UUfusSj+AURV4a9PUw1DgHh5
KN0Eh0nnpuLbdarTZb22PpV40Cpkqv7v3nUbZ/j6bjZoWbuTcifN8IRkROwzoOI7UHnlbt2P8J3m
6bpTy0cHX+RlNKCfKzfrqM7SOvOwDmjWvevT9aFyTLAyu0s2Jc4Zf8avr0xa+KNz6+g0Mc/fh1wa
h2ykMafllbwPpCbv12dUoS8tYOrd3/1jEGoHxwC4X9/6v2Nhm/4Z2+Ldu8HjoMN22Akv64OJ0Sfn
US58u8rxLmk7tN/r079jmgm4499j1pct1cSspSdYJoZmGD4rmL+fpGxV+tPLU12B8bU+Wx+akHsX
9KRo83dfrztTdfm7nVpzuktyfMzWNyNxxKnpX8ehXQlI0zQW05UDRvZfx6Bwsj05jSr8mhKtFnZ9
vRvfY2Qg70M1kvdVNtloxANj6056/t8vHNoeA7+/e0vDsLcgrcZ2feP6gLWyvG8O9TJy3dEM8MMs
So49Oo2cpJnXGbjxQhhCtVk3kTIV+8bAaWnd1AWSUQWt5nndjK14yw1Sfy5dXb9Pc/G87h5ivFtb
QYZcMsnptdGAellC2Mf1VcVUbyRpzg8EZYunRs6/D+1mojsNSVfip8SbQDwmH18h1qPL19Iy3AQL
UzGuA7lKr3pAMsn//bZi+baUYdEOJGl8/ftt10OmfNu8waC5QqW/X53Qc24Xu7YI4UUvZum/3dEX
P/W/m1UToURzodCsr64vzGPGzL5uZ6r8nmmZPKxbU16dmCqR+GSa//8oO7PmtpF0Tf+Vjroe9Ens
wInTfcFVlERKpCRL1g1C8oJ93/Hr50HSVbTVNZ6ZChcCuQAiQSCR+X3v4kbMdaEFhuE92m7Dqiae
vR5qewTKFKRLD6GCQ85UCOskzyT9UCGfJXufD7T1AOx06cy+HuG9qdThPXgzn6VFf4zxv7hFQP6m
VQbnWWj8+dEdYB257n3ZxU/1XJ258GyqmHR608bO89Do0ZJAfHgrWxsrwhNjjD/5KujpxsBiZ+gV
57mCNLbJqmjYyKM0rScc2UbRwVUS99MU3co/6SiduEXplQzg/Ke8KCKRW2XKVhbHePw84TuLhlVd
PNa+t5Z/0m3IjakTztdtl2ifDFhjcejsm0Qn4yEE5GKMrPY4Zdv7vjTJvUSq5YELNR7GMTGQG/qr
eVDAMFwOmaZpZBBFYt/k1aqbsE6C7sEP2u4BoyVChwngUM+niOQNBjL9+HbpobbeUx/pyV72x/Wk
3uodREtZrOYTzlnc+VzymL5KzSWaIu7W1c1t047V3ZDBt2cCANS+UnhaBSKZrW75X4NjG3T5Vzyc
UnCC/uw1YMC2nRoHon8fPZlW/e7qSvY19jTgL1b5omtmuW5QJrwlGmnti0kt8UBy7ddIKVeya+mQ
59N64ZymBG+4UYS8ScyqP02F2y3k37MgKSadVb55BVBFpRyYjCmxeVNDqlznoeU8AxzYy65NpH3u
HAEHUbNUPhQRHfkdcq8vlzbrqD+/Q8wa6vwd8pQ5lfwOFayhpzAr34HvdhuvjI1NIuLpCnBAutIQ
9niSxa6Ks5UWCO3JaOofrZPr6z8VRayVVySN0g1sZ/IkuhJ9Evikr8QoqgNg+H5XqnF9hWwyOqJK
mKxsdPNexrF7BgJtfHfqmzpRpm9NyTCBCHkEoZyjJ9erDjXxzLxFcKHXs7c+LYMtelkp8ndJX9wS
mcMyat77UGwRecZm2GiWrAPoXZb9CDsCG2ivSa1Douprb1DCW9JGzjIh7rqW9aWjgQWC6Jzd6ma+
zpseywi/5QjdDTF+cQfnfIJ+p9sGrlrqbK9n2+LWMMCCzqUy8kHx5NV4buyqQF1XVYciwdwgu8hW
t9PyGxIIqOhHJKhQAtsklW/uDeKbe2veyGKQ9NbNhLmkLMl62UNNyR+R9LFRps4iqO/zsX2Ox1Fg
ppsA15ulFGCH6fpUIPT/EPoAJmsVnIUUQren+slynfiBdHpwri8Se9mqWv2K2gZs8+4rauO8w4C/
HP3C8K58pIO2TpBkD3FPkqNRRPdV78USAej2TaDatELGUT0gnYoDWpuEm6FU6k+VUJ/8Ku6R1MEo
a8zcZzPCQyVS7fi2LcoeDxB9RLV/9O9ZY0DGzvwjtPL+Vtca62jOG0MDt2jmxzEKrVlRrN0DwbyB
/wfWsjLiaqdNTCsu/du6DjeiYckm6+RhXQAKfwzbdCuLskGE1Tdk683rSzcbJJVd5+kd5E3rmJRe
fed0yvLSAWUZpmbR+OVymlq3y20zQeqTB8mGtg2HVZwEHpQLTiTr1CYbMLsO050sdrlnbbKwAA0h
8MZxffPZYUl307uAAGSxHsdgjVKNuJJFO86fGtJd95CpvAcY6pu6ac3nYvQhsLkndYiMPakLJPh9
8R0YlthGVcGSRtbJTRhm9S2cK2jL9BVTrm+8qSp2TZd9BgsM9dz1tJUqnOjUj5l5b2jvLbEFiDPY
VeyQMYPyOjfmVR6fhBGKlSA7tJZ15wav+KyPmnojS0gpmvdu9i67y5rQVMWOSevP54mSXICKaJR1
ZXcdRNKm/uzDoTqfg8UFcO1y+gz5xVlWLpnpiNS/Og9AIXqvD5eS551LcqwaULm4tHW/lP46Tg5y
f/WUx5Fz6h+0nlz1PAD+1fP89+a2WXDnb45zBx/0o9/v/H6M9zAb470Ze6c2Hbsr5Fji/aVe7p3r
yoGEWQ+yge6X6qxipF/Icj11XxIfYD7+DHsvNfO93JObuhzRVNGSFgOxPxs8VYTDT2XDDq9y4afX
UY8P5fk0lzN0tTKu1WjW7pvPLzfyXEwKusUf//ivf//Pl+G//W/5fZ6Mfp79A7bifY6eVv2vPyz1
j38U5+rd13/9YYNudC3XcDRdCEikpmrR/uXtFGY+vdX/lYkm8KKhcL+ISDOt18Eb4CvMS69uVZWN
eDLBdT+NENDYl4s14mLucKdZMUxxoBefvXnKHMzT6HSeUEMze3QJ/V3Hcq6daV3HCwZ4rewiN05a
OsusAu9bLpSwd5moYBKQbPwoNg7VZOrnTTqpB4Oh9ZrcMNcatSTjACq/2Cqq3y4u/WQDOTcMNPMQ
yeQiJChqZldl5vR7M0uHvdzT/9qbe6CckjGNA3casDTZe5q6a8I2PxYhUFrPGH8quZnYmYE7bn5/
5U3345W3Dd2yDMc1dcfWdMf59cqH5giOzw/trxU2rntLS/ND34rkgLvFvA97uya/MdeUa3PEmQzY
xoB0yLz5UR1VLrKBZe3tFZKbq9QQJoI3Q310Q7tCQoG6wbNM4KSiC2D1/Vku2upLmVQt7jPBpxK4
/l1INvyT0D4lcdM+6ZCmTjFYblnrtE20Vz0ohrKYqCRVBl1BPH8+xoR7sPaTuoK835qfwFoky8nO
khvZmuXxT+cfip/Or+hi17cVREtPxfXU8xrEOupuT/T59xfa1f/jQluq4D63DUeF8mUYv17o1skc
Jqx+9o2ISI9eDNdPXmE/dbmoJlIWEPtQy5PX+NLc58ii1ll2fe4X1C1MYXRErwNjqm4J68CHjbnh
UmtsMc2cKztnxg/LXc8z5l1b+9GrMK1vXcm8q/QLd4dmlb7unGZ6a5rFWBMPnzCI2YhUa3dtajiP
pqfey/aUVQ4Rc62AyelZhwp542XdOdObV8ePAzHmR8aADydMgB+chKsDNFwOCbqlkzncd7Yd3LZ9
sZclRALH+x/13T0+zyjwdUXmLTod5UdgLvrKMy5dOLQxsvOhmmJUq4n5yVUegfIIkA5Bwj4cTsIr
H8dBVTF464glOc38XXzlxbbXY2uKzwL1/yvAQta5aI3hIYPD+qA7mASFuZlimMrRf3fW+fBKRwvh
97eGamq/3Bso7FiqwwBoCVU3LWgaH4Y/O1UyRLSQ1yj4vZbpWFs3ogszIC6hyva8b3mmeQP6WiyB
h4FSl03nDrLpvKlMDHd7qOJVHWA6mGbJWg6YpI7LrdMEgCbnsdTD2nabKxiBy2HW6iB0y9YI1+Cj
6w4bYVf5IYDGcZB7bd0+VXYb7i71BQLR5x79n42yPzpgPw6SRZclSDTVp1zLmMDFIV5vcKC6dHoh
Op/uAoDxK92vxhe3n3gLiSE4xG5/7qZMdrdPBxSUvcwVt30diY1nIq/gzEVZJzdAfhH0cVL1XCeL
l86yQdadO8/9LsXLmZ35zB9Oqg3dLatr584dmoNdaxZqYWSelbh/NioWdAZkh1uMkFwUb+cZmRKl
L7VeHUL0ct7almnRLvMb/+QxkgLWm3GRJhjlXhPX2vyl9dpMr+qx0tayKLtpLkTiQu2IwXlo8nBX
p/dd5KT3I2Yt93BlnrpiENdum9vOQreK4UpPeYvJLnLTzJ0DK39q+1xcX+ovfeU5CaFyAsXMz+eL
EANGOSmoltaUxCc9HtXVUOPzUbhmdJIbLQ1fp9QYb2TJQ1r83otfZEEeE9ioUIOnqBeXug/nGbJY
rH//AJma+R8PkK7BanRVlVeYZVofBtcY7HvqBXnxCvk35aWfBXvp3UNwnsRU4borszYz/AH/svv5
0CyLTWF+roGG3aC+SnjBvUN2pDvJQszrcaUhZrmVRWVoSRt4w4nxwiuWAL+/lbnt33aVY16NKohR
D6nrHjNBkLY60sqrvhqtqzJqn0NmAKzUURZpGL5AigG3AIquPzsZURNZZ6m5exeNinrLYLaVpWk0
2kVC2gJplq6oTyMGPgbQZ9c4gt9dyw/FsJ1B4beCNQGa7sHL2+DYRyBtcr9/kD0qxK3BLCb5ThZL
23Ku+5JbRxbh18180bBHDGTKbjE2XDW6Mx6sYhwPU9kUmEoFAknsFnh/4ACUXsmmWhGvbuEYV6OL
8byPC9lVPuJA4Q+DegrsGuEHkagk0EY4/vNeNNehFKLtCWCo440dq+41EurqtZYE9xJ+IIEIEnkg
6+0oQi0PvMKEgkQSRO6NY8X2/aTMDCWeopo436YjNrFVcca6Ya5g7YIMdYsELX6ZX2m0LN4FLqaY
vH+DB7lBtvcYx3a9l6VLD8gXwYM86q9zyB6hj6CXzhOPDuCf46Ic7KCXBqw7v36olkW7Q3nb785t
lyFTDqOyzWu/XsZUuVca+652KuswP99gTuNb3QbC7lJ5ZUVmvxdqnm58JxmOnR2EXFQz+tQGYALx
GsrfyrS5J+Tqfbea9y4bLYLaQEpza9K+1o36mllu9tkHkb7MrEC/LrQoWmlz+G3UInsfzSG6ENrV
LlPjo4MEy4QfM3WyIXMerABdwk4ohLBnU9ll1mn+9jL9HrJkk8MU5C44OhCQv/y1k/jRuSb6c2du
alT7TgkwF7ZE4uwV5jeI31U9MFMTcrusRByFD1E2XrEBkxEew8g0rwsBdi5oG/RMa3RAVrh4uiRg
zfrE6FMdo/EuUZxtyeTi9jL+EXi2NuHEmHAe+jp6Bw7GVmrk7/owhtkyAaPwjPYd3Xkk+1Q/PpmG
W1/bAjx/WWXl6xyHkD3yVg1XTVUhaIai08HyDAaC0tZ2ioOJr8aM+6ZIM2ip80YWL5uqFNteT4Ld
paq14n6rj1U4fVKhSG1N218bhggO5PzQ0bd1/d5RIgR+EGbfdrYBUyd3om4TlJZYymZj7hgOQXQr
hH9QwjLaOiHkPL3T8Z9LKqTS0yxDSIKQJrRFbh4AWMva9Ozn0ja/IKObfStiaFouOEHYuOOVUlbD
e6yEeBG1tYcLsIFwbZdXDzladuQFiIJAoX/AgiJcizaGcjY36mFjE8lzN7JRVmEZhEq8VRQ7WVRE
0t+Y/ixr0sdNsZz65CmZ47RTWWSrwqz1eoNBXroOMWq5CRIUyIVhoSYgd2Wl3OAkhLr4vAHVbeYL
RMd+dJeVsshwa20dYyBD5gWgrwejCq+DMHoh3ePeeVCc77p5j/Aiqbe4GNeyoY/z4cqrsJBQ0wmR
cS9kWHGG8UXTNiUiUs9Fp3k3/oBUJZA7UO5GNH2aMiG4cbXoJDe+8tR6wHqVLoxPDXqbN+pYvV7a
9QoCaV8M2krWaaJ+c/IhYqJg97igJSNSar1fvDUm3HQXZCFYfhLcRBL7JXdK+uVvehS+QCC2MF50
Y8xPvovO0hyelaXI9H8qzW3MNPRzW46Ax6U0t41QV3DkTD2kQtroHuoBKYb5eSuTOtsONpLv8nlj
bdicsrq78Yx6w0OaHsZGVT6ZDppYqAPApK27k1CzXZLkyif8EYfbUicD3c+9oqLHKacMIJnOrUkE
NjKoC3VBDtRdyFNreZLcq017/mvyT3Z9l28rD+SwLEZwSLZY10cLdO7QBpo0Yis2BP5sRNyqQx5s
rQKcOckNolSHochN9BDrO1M3JlbxZGtRxmw0GPJMK8+VQNpQJtTKGI/RiFcYAiTrENL1faF3GYsW
pb9DVUnWXKovXQMVb0fZkKTqMHcV9kzHL0DEX4U5RLEhQHvORXn5GxFJMDbeNzt1EF20GkBpyWzU
p7bT7VCo6g3ij0O7ZJKorPJSG1/1JLx2ral7Er5dXXe+81O9MejRHvr/e+qn+omXz1IkuvuoDqX7
CK5w6YZ9cZIlFLRfVFIre1nSsEJZdm2Z419D186H8VYoU7KVxRDyGGoNtraSZ7PGary2tRl9DeNg
06l5tNY06LKTV5mIZYzmXWWrLDohq73z7B07NfafENtzrtBZ01Hay8v96BFQyZuMxLkSfrUTYo8M
we2DN/kkm4JxBGludSco1S2Cv3SJ4g7yKrONpFf4Rbqg2U8Irm9/P5s0/mYyaQvbZpUOJMNEiObX
lTqc7MyH7pm84nC5sLqyheqp1Cd4tfF1UaOECoamOcm6wq5VBv2k3cqibJig1H04alDUqzF3G+XB
BGyRTUtncFPUI9vLjmGZKQaOvgYYGzgHdM2mvpEbgm7lJjfF26Qo9U3m2whSIFNU34h5I7vIIhLk
HCd3Lwf/dIw8zzBWn39/uVRDfJx827yHUBu3XNWAqvPxetWgeQCo6P1nDfk4kMoqyKF5PqHOG7lX
BAmv9VA0pwrq5u6S7DvnAp3Wrbe2ArhBJghl5jDVdKDKnc0SKPdZjFrq3Ye9Tku0c93w197/f79e
qzaN6U9bMWNACBk4RE6s6EYui2XRN6L4Rq6hZTEGqvxTUbZeOl+ObXKkFz90vhT9uuIPoXq3FINq
3zp5nt85I6KpEH0f5AaGG66Hrq5vzdINHpLJze4spJYMjMje4f0qaAZkDdmDTkNrm0Vk4Bgx6wJd
B7HXWeQdFzW/9lcrRpgtTYboulAZkq0CTT642dmLPzLkK8GgbmUxG+xHJbezY6ZN5SkQOmktPUWu
KkdoRGmb9bkYTYgg9N6476Nu/KRn36J0yl6AamVgxpz5zubUSpOGq9wR9bVsHQ0sw4KseoJ5PrCc
4BPIk4k0hBU9f4Jz0ZhHqC47tm5WnurOPKQ+CHvTjNBV9hN1VQ22eZMmhXcfRiNYkbgM33k4PgNJ
1B90Eek7C2mpTW1G1atjvyuNHbx/OBBb2Off3/8fAnuG6xjCFkw/wGzrbK15OPkpdg3Xq4RKoGYP
BkizhK+HynmWG5/sJsyPvjF2x8FJngLU8F7COlM2yH9YG1mce4WBnh3HApNeLQBh5GHUyUiQ3dql
ivocNAhc6c3mRWurvYw+qJV+whghfzaVosUKtafrmBtAB+4DJa/uwW1veuQ6HvLcMh/Khg/TAUmG
LU5drcGcbQqjXclWeUAVDhtTacyHKEoM5rPQg8D9pcshSqIdMVTzwfKyicSM58FO7+MKWcAFRMbm
ARMgk4z8L30N9b4Gwe7gqBjOa6RyjhHJPaQO84PWmu713CjrAbilK9ZrwdKoNXEL/u1b1bvpYzNv
gvEImCl6kDUpL4JFVzGJS90ie4TpWW0UFY0b2SqP7vvkfHTujkiDoWOCxGuhCTTqm3h5wZx3jV3f
1YPabGRDqSEV/Ps7wvg1pm4K4ZCwUgmo8zzi3a3P4b6f7gi8SLQR3W7/AYf3GigmN32vBuTyfFhB
YflJdWvtTWtLdQX8d7jFmHU4KIErlp1SIZUQxfvOb7EfRXIA5ZvZLdSPnD93K1nbzB3CJkeF1i2j
lewkD5INsvh/rDufDH6vt61rx9bXo+4kVwirYS1I8PpG7hlDrKMjFI5zdECUqCpBCr40/0efc4VR
tf+3t/Gvb5f5YmouLARhoVFiaaBxfr2YcUCSOMEs8GQTzPmc2Km7UM2kvWe67l4XeYqUYcKCNifp
IP3MZY+qCtBt7sEW+CaSmOvcgIJcJ12BNPnCmHMw1ZyX+WkDJ2zftUm+p4OsVh3RL7C343Xvo+RV
xaq6Z+xNj4hgIw49YVQuG0Sq/GhIZ39Ub3YkV4wWRfIC0bTccyHQotD8+1vMtX95585XhckJ+j3Y
hGoqy64PV2VIIsPPmsQ6ocQZ73Wk0lYEkmImsDPVQ4ZKkP2NVkNxDInMkUMNhr3chDkeI/68kUVV
KZFzdRprJRs8ezTX7mA1q7qKoDSYkO7KQB9fctO0l30BvNQsivEl8rd2W9jPl1615fUrWyAPIw3S
Cw+xFh8jvitZPDunO4T2A2jYH+tkv2L2Wj93nvvJupEwyI1vKJ+rGbaMOM5kPDAMmw+eRugBghFa
xnNLWE7VDuQsTO259afeLgYoZDAN9zZAdYFbYHzldiowWgevkiHJ9DLXC3wJGCNKHgYUUB3r1dEd
lNSxjOhqwFfy7V907mKYS3KmMLf1YzE+JM21UmKWQ2qHtVGv4oBXRcWhbcLmhJ2Fd+Ok9gvaF81J
VuH9oOJjM4YbWZQNauLuEAF6+/09opn/8eiQXHFc5rG2axqG6cztP41DgCOx1B513uYBge2mzZ4l
GjvrLdLAgyWAM1XhLfm6fiXR2MxmkfNC67CIUOGP0TYFyWKFj78e6VaduA/68dZNYfsP8yoOw7kK
yqrT7mXRQeU4wDYL5pddPYx+tgm10H9GeSHfI8g1p/AoqjYYNse2bFJ4FNNKx63CMYcrWTQz/8cp
ZZFoxBp9c3y8dO5y7MLFKfTwOQsnq2HBXqonMhhEFsNug4NhdSd7oIs97RKQg5DCcgxmyBKOyEib
6k52BquZ33notsrj5RGwGut126ft+U/IujHrN6q60mL7s6bZ7dFimYx3EQq+A/SLz3qroemO6P2t
gv/7o+qXOy8o1M+FXjQbxlRvK7shGoBSOgKCfeOk2FUVqD3MhwOefLucVveR05OHy9MWyODvYujv
dWtM+7yGMDyWHX5KYY7MjlGbb5Vd70YIhf5iUIhS5Hn4NdMRTUG7w3uKu0lbecqQ3GW131+1eaft
5JlMsG0/nakHNX5yi+E2QegDVwi8hTw0dq0SNXln3sh6s0J9pjax51Ot6UedbJD9SNkvye7r53M4
4bYtM/Ax/qRjXNGmr3GC0d68yG0iNPKHCZVv/M2XkT0G92g2W1d2Q15uCLv8nhi/zidw0lcnxHDO
y54Uu4/vBMPhcUyHJaEWH+xW3j0WPabg0OjyxzydDRvrosM7nqLFkmwHKDNFh4uiClnzvq7FJmr1
/AiiUV3lIrFPWpknd6K0t+o42CdZNYRes/I0b0JYkzrNKAm2F+fuHtPcgwYANpnM/FCJ5i7QE2vX
go84BJ1f6YiQN3fNYBMF78QNBlnV0hmhGCmZegwrE7nfvN7pXlV+x+v1DSlV59lJam+ZT6pxj4oy
Dq5JrVwXyZTcwh/tNwVogNPfnSeJdyCwy22MG8q6RN8WZ6DiJEMTMuggww/okHSLgLwujxSBC7kx
e/Xc15oYpZywnJWaxhcWIKtpzMenKA5miKyFDZRQxhdmt8aq63NepPME1kxwIx5x5eirptLB3XV9
vK8RTFjWqnCPbmAFW90pwps4zUd0jTEda5zCfrA0SBLI+zrvkxLAB/CN737r3nQIrrzKw4OgcI9g
l8JtZBTT5vcjof7xbcmswRC6YOi3ANExpvw6EJISKRttUJBwG2EwYQrQ+luZ8anUWVu6Va/IuITI
yM7poa4ud0HTPU4N/jSl7io7yy5UcGcZ84G+TL/k3JVWHxsAqv/sQZrbXxYCSro9oybMedPWqr9M
VBDDZQNvs50z/nIvqU/YVS/9Gu0iOY/QZ0nGFiPMQxs02r1sEMDh739/GdSP89L5MpiCecP8n2VZ
H94H9kAwSXNEe5jSymReZyOHKJ9goeXWOm9RuNI1RERBTP/50IMvWhFRKj8OBvKIIoGqI5/+oMCG
JMxxmPj9RzZ+BQaZgiiM6jj8ckAmQK19TOzpwDLUrAujw3lCP3l2tWxGP3yt1CXI3/HVFiliQK4n
kPE5V8t3fKWKv6v28R859xaIEr0aiKrOMwLZu44wHjFDeFlMJUumpU9wR8MnzVznCQH9MaiVRd9D
yM1iNTgpPmZFcm+c62CMBifCRsZqnPcu/bIc/cXfXxS5fsgliGpGS5m80wEKGCwsdEBTgvKvtzN2
pEMI8ii+Gr1KEARF5H/opmBbILBG2saxTz0R9YUMEfdtfN/xDvx06eEpxrQeWg1THt8rrkcN0YRw
AMWxDILpHWMg/3bU8+DBFGl53c+tsig3ftO/j+R9bgNSEw+X47Mev8clc+R30d/8/utqc/L216/L
w+sAknAMDajYx3sg9bR0bH3Lv2pkOh35n37sumDdJqq7R/sQX3kyg9W8iSe/vpP1HUI5mZkwGYa3
MV4DEB+vcwTUFrqv6cjyKG3AegHQ4k/lS7tcLjrV+W7+r19wbrXEvX3JC1I1ftB8KP6bNxH//mc+
5q8+vx7x7334peJd/r35ba/tt/zwln6rP3b65cz89R+fbvXWvP1SWGfMQMdj+60aT9/qNmn+xOvN
Pf9fG//xTZ7lcSy+/euPN6AP8OlqYgRfmj9+NJ3xfS636F+AwPkP/Gidv8G//iDlnH370oRf2r85
7Ntb3fzrD6TH/mnP970FSM3SIT6zqO6/nZv0f5JsYFTTbcdQbYA0f/wjw+su+NcfhvZPYZoqs1R9
vnf0GXVVI8s6N4l/uoBuTEdn5cKw56p//HkFfiAWzz/d3yMYHfvXqDEPIY+jqwmNFbLN+kz7MLia
2gjAJw+7qwpMLqa/6Kn55a2B9gnS8ih5mE3z0ijfY+I3juggWYGzX2ftgKtLhHJs5pB8D5XaWXZO
xlTZuBON8+h0TnyNBKd305XfhzYB22XU8P2sQ4iQ4UKEu0QoEEmjzl3iwwt8xoe5hZrrAMHXQIUV
A9XMgpCeTU+hC7VrVMGZB8qxcBHFKHT7rR7iJ9vVjqDeMb7ye6zZK/zO7sXa9HocZQrkHUtM6HyV
Dwm4/rbvN8gavkVqVizHPAbl+4RBSLSED310xxOL8ccK6VRlyh6rKfgekMa2zOi97d07aFH7vvJu
hya7jgGhxSr2kkUDfb1tSWIWXfUyBcVj4OUnrMk+10m1HcWwroFrr1LP/mTowX1rx987kgHIexcv
qPB9z/1GXww5l9m2tCPRtxsm+LdIguBO7/OZyZC8GPm6wN4AlMzW8+p11GeHBpy5UKHEm6hwutFL
0nnbmS6zRGtNoG7+VS8jsPkObF8um1ej1KvP0HQP35DO9ZA3TcmUJnhXW+Nei3E4syx+VSO+cgwD
jxMUJUXJZyDmgBNElFwJI1v5SNUPgeWsC+HsjMF6Rcn+i1dxXNhNCDJGCC32ZDQzeCgByxtWY/Od
otTImk+vTLtXETIzmzhIxCIe/J1VWuGyi43jZGNVWuhEgjlxZHiop8+/toeKq1E8+yPXoUj0Zl1C
6InamZcZDZAX8uRY+8gmlRB7U6j5Fnn3GBD9DrEWcCYYnxnMUcK6P7RY1SKOAaCOYXalFxY//OQ/
xayHF3AGnZWbZ99rfXKRy82u8tA/hDa3Dv9vG6c2F+2cKGly+xmByu4GC8cvXoIXS1O5j5GNNE2I
8Kaesz5HCzNAxaPGg20ZpBF08AakgWqPZFHVL1r1RY1D5aQRF2XVjLhuW4gV3ObSRSLA9K6hdcab
CpODK5dJqlPpC73ms/amves8exd02VI+LB4QN2QOOwxX0KKZxPfC7sRKHfVjinD5shLuYzn4z3iG
H+KQ3xe7m1SYxy6stKWm+seyycJNPHo4G4IHgMzN14QZETGRGz1EtLTky4DtVFGAg8Hf9+Q2KIf4
J9G3iCO59kHLU8IuJUazifvNa9ag4E6Fpq9nG87EEN8tZLwXuFHw4JXxLgkGHwUK84Bw8PfBJUev
aVwVrE+ezf4K64QFMEmeBPGsWvk19+gAdEHBwaS6NXpuEbtDvTBN+a18EM9Y5Pkval47qya3Om7T
2l0iA/fSR8z6IUH78Ea7hEcMfIyNdwhai+mtp3M7hPqj7SKbCIfqCgO16yl+j3EZiB3UeEuuNUYO
34XqfzcqFSvKjTGFj+E0bNRYvccGuFg6Ng9NBXgNoYFqEefpriQ5SAF6l27HIHtot5zoXVcJRTA2
EmMpvRdoseNVy09oG/ajVqEh6BjtmhYs2dzQXSD2Eq8Si/FUzzx8u4Me7+E+wXWofrGxG1qiYKcv
GGu3AXRhh9EztuyIaNZ9VjACpTWCaSjkVosiTt8VBrJl1JS7tGBgyYg3LtEtSrTaXBOlFwtN4BUl
AmtTgWRqHdQyI79sr1BSKJZa0UegV7ApcLX5mYXDshhD+wC5CE57Vb1puftdG5J4CfISRkyJE2CJ
hHKMXE5uKDcOXDoS2fp9HEzXVaBra73kC7nBp7pmOIrtHNOwXgcGgClk1uK6XNZoorqNsUEggnWp
IBbIhUATy8Fu+gb9hnABA/pBgY89NIqxdBDzRSgvX4ko/q7nKXLFyBxtusA89Aq/YGeYABp8RMa7
LLMJ1iHeB2E4d9RgiQpKuRco5yzAA+QLkbb1yrVzhre0x9vBb9c+zgqo/DTGEv39dadmYtWh444q
jUsOdTZ7u1NSfgoMRG61wvuCGt7SV1XcP4roa5slD3rPrxWbL33Tp4vJjqdNjr7pFjLDewFjdIET
8iPa0NrS0gMevcTBx1Tzl0yWazmW+LV2HKsYRVm3OWGgS6yu/Tq0w1NlJQgHNw2DheXf23i+znf5
4F41mN5iD9iBTtkSL0ZIrAZ2wUz6Dl9i7F97htvMqHaljg+kfGGZAT8Jy1h+UYW1O8tFBNZdlMwj
M3yHXng3oFtpt9n3wEi30dR+zktuA1VNvgqFZxGZNnfpa+k2NVhahJ2x82rR4YugYLIkghvUgsqb
ofa25mBuS0b70Wt3io/7oqdZh6mHQAmvyosEI7DXaURnvXWL2w6TIwb8SXxDc+UTcpOgo5LxOOko
1k8Y+YXthFayz8sIGx6G8kFFN2CWQJ26quLllByU2uV7ZWQs7Ch9wzL0uSoEnE48Agbek8iYFkJ8
Mw3Eth1veG0IwZLfTPyl5b8BJOqWXXFr9p+DJk9WqJZiyKii2lMNjVj2FoONG6M03HK03WBfDkvj
yk9hCVV9vVQSn0GKxdm6LfhZelt5rLuJocKZKRetduzaalm2w4CLCAOkhfolgVnexCz6sVrtbsrB
I0yPkqYHp3rZt9g9REGPLquB+bJ60G1+10Q0GBIk+kK+Dnl4AB8w40jm2VcUEp1T1C2K6t3/Zu/M
tuREtmz7ReQAAwx4vLjjfXi0CknxwlATou97vr4mSCcjUidP5a37eusF4V04wmnM9l5rTRwKytM8
tZ/GZE5OI6mZ2ES42JrGvaqAEtPUcOd03ClD/cZsi2X8xrBBMctHBazAJnRu9EbzubpBYQ4rNcdA
RyCTEuIFTH5E9ASshpmkJbQrouVP65Hj6AuwCJ28rUynMFekZ41KAW4gdXZGLil4zkbt1goZCL1P
EGt2gH0F8vfqkAXLgWSA/hktKCChfyfmIdy2MZF7oepjsy1DrIoTLPr81R40eCcmoOFK9b/gDyNg
k3lU2BGiTqO9sp6zgqFSojDMkgu72yeymxwQWfbxjiDAB3Z5fhASczLllF+Lairacz30ZN9Odc6Q
yZNj75x0rUFQXmoHRuCf0ahxlwANRMljHRwPp7oGQkWq+8dUHaGfN8tfezBD60tgmfGObpcAf1DP
2iloWPx8rDZ0MvIeEZwAbXQKKd7FMSrVTlcfbbtrTuWkNyctz5pTYS2RxrFHQlJPTkfdncxO7U4Y
a7rT+nBddMsL/m4Kmu4kja80UNqTpViUdypwJJLQ/k2Hg4Rqln1rYFjbJY1sT45dk/Qaa3Kj6M3Z
EbVNPvRCXRaHGUzd2BhXjfCCvRpJ0yWJItxiAI21TZx0zj4jZqUxWj2lt8a25OzH05ilH8zaSXfV
+kKVLFT4CDu+VgXtaW614ISvKKLMx+8ZBJxJ/nyMGrCwHXm4YQ7nqlW9XATClWQ1XCzZXsou7DZ1
6lcM2pvg4uPrVwqh7vVQlyebpNKTA20CI8F4kMyC6zx/9M1XOeb+YzPrDMCc/huRE7CTLbW/zPdp
KK8oEohYTW2TSm4AlPSltAO5wKrcKOjTY9rGKRpJDhh7ib8gbUCBPrisJpZgiCNTzLw8ikrIqUgm
yb2d40cSFYYTzLQRrQBrKZKi3ArO9AXKc0xG6W4U1udcmbttxcG6mTv5yVJlsyuEpp+GMNFPUtUd
+PB/PhYEA3syD79n7SROeN6sDGHssmokxmayEsaOPt+j1KU4aYqP0DMlljkbmgjEHRCWaLTnfZGJ
S1X0kEOoSJ4CEy7C8kgM0ZJRG8h8gw+u3GK2Uc7rolle/vlwKJ91zII7WbQW7XxgskXWDmcy7jVP
DOWCsZT9OcPXsQktBgFJHg0X6YcE0AoTWEQdXLNZNc+4RsxzlaEfXdd8o7a2Rguscn1ufQsQlxOR
sydNxoa3PqMvH5I5LTSrLsdN16g32E5ufAQbRIErZ6wD9eek9vOtbaryOvjAhnun689DNcgbzMEX
wuo21mwMj1HbKNc2M8/5QLWo0of0jKlYe1Ka3NlSMwz260NzDq96hoaPLDxYVIMqntIo1i7NTKDG
0FNYmjRabqljI3qP9OEF0MbeGq3kPjEFJKZk/Jx1VvZcdqTdpzkDhASV4EYl6lbv2NuhJZ/e1Rd+
Td/fGw61ZTb+l5oStQBJUVFKDhbb+b1FDyBTzEZRdwfCGfM9MUnLXDVKJhvivP3U1YxqdAjbEZQa
otq5e/2/fL9BD5mqlmpR2/xrCc+ZDDFBPOgOjTV+MOfqWlsMJpnsgRIBVuKKhmSuToYnHwb7f//d
S3Xw3/7r6KWkMDRHdX7vCjL4V4xozjsYRcwTlwlj0zmYuKjQo1aBRqYeVBpK/1v7+r+qfWmUpd79
Pv9W+/o/6ZevXzJauz//2lIu+/mRX3Uv2/jDXiRG+O2FgchuqTv9qnvZ9h8GlSudGjkGMpb80r/q
Xrr5h6papsWvy3EurUU/8Kvupat/CGHoDi4zsB5cGv9HdS/ttwK9wZ9ZpAgalS+dqc/v/lHGF8Jo
dEPhRGqdnbDHeEMVALrwUBzKYMd5nx+aKlDdoFly3uG4bubeT/7pfPq7zbAcGt1sDaV58VtJfNYa
Zl1zD4y8LJawIWGfyQH4ajXqdydvt0EVC+oYpeJ1CXSTVlXibShG/fDup/u7y8rvRUD2Bh4knWKj
7lCoNvnp33fcKU/G3Dh1/6DWRrn1U4O+gaZgCfA3em8dh6H4lEj/TkbOJ+yRzHyLdlNqGczJnICV
Ru9pUZG64f3DZhnG0uF6f9I7pqWTo2tS0rIph6rL/nsnBcAfZVYosPwDIQZ0h9Wu2BtxdavRkrtk
lomyYWQgtUZE1bNgaoAJcjvGwihdppgEGfWy8PBdyT29s1NfFs5FG9P6Yln7BCzIpRH5fDCd7G4o
hHGZ/lykpUU8vTkk23KyJy8fCnPTOeF4S0jhdIqU6SMK/PI8+jUQrAh9QDARBS0L9VWpbHky7s3g
oTKDbuOMw35aMNrKPChH/AQ/HN8ewWmBLyS11mva5mBV6Y2vpY3HiCDckE3SMl1tvvej45rzQAVE
7fIbNZ4fbQJUd8r0zaePrNN/3I2tZ5EC2g/t3rbSYotV6RwkR83GqdX3m1aiWa6U6mrF31GX3Rnx
EILFTQmKqQCJ6EQ3EWI5PMGiYuxKMdNrnLNKJmIsSAtJEQ/uNCfuXNOCtWMPlyJK4mMdks/UN6nL
XcfYCSKo/fRoh2RrLe3tJPsxVWp2VErJbC10XtvlB1lUPEP0MTPltB/bLtvOAQNvGYP4nYHCD43B
6FTHFN3a+6FHe1BN0StBa8gDLOlBq/hh5fNd4ZCnQY+dQqFwx766jx/ztPo6WBnivj6vN3FB0D9l
dGQUzB5LOqMM6cEnmtPGRNYAfL6/BJmxB4cKaaEjTE+BF6/X4g7998HKE4rGjvmocfvdCy0+9kz7
IApSOShBcprZ8AFVE8jbqeo8ZSSYphyrr9ind751p83WS2DNyq40wR0qof+ReP10W2pjwXhbvW8X
H2aSvmrGZLgUYUETLQYNgqyohw99uM2tz1r5GGkZ1XAMALex+jWgCEtZAewYafchyutMHRkKJ8Pr
CFTPJErHbRpH2+fkN7oxbc0dgDLgkfl4000aOIig0++MLIcmXUNStifyqusawHQmv02BRgoR4YSb
Yhp+pNx1aYNNvpt2CnVLKf1t0wEZ0eAO7/QosCjhluZN7tfkKQ7+Nqpg09CWrQ9Oqp+KTje3DMq7
k2KygChmAoVfVtV4eL/I2tDcVsu0dX1BMauveB1mL1vmE+UY3sqgMXdkpban9SnUCfAk18frAknP
ByKhYd78+ZZ1LVk+v37i7YX1ubeH61qNhGMfK+ahayJgsDDG5s0wGh9hD0lvfa6b5vy0rhliJv1w
Sj+KMNdmr1Wq/DRERtGc396ogRVyi9qS2/XldQEcLJyJfOftHDJQJtil9QaMMEmyy7f+fPLncn1X
5CQEbg2gK9aH9fLJdW1dzJJqHdzV5aPvtmRS1fDgT5rXNip80EqLf27h27bZxMBDZlw3YX12Wjd+
/fMADtmwdbVaN5dLCNI/IDGGpEhvxs5rBx7EpbAHZjHQvg4JICxBrN0+MFsSLYLq3IaBvQNHf4eq
aU9xx/fgcyJ2rsENjP1TZDTfiTTsyd99llJc8kye8iHv761qfjb0jlT5AclIkW0cU0nBfIXgwacu
O+hzQ3S3PqpHhQs7CO7AJm+pPvhq8GAoUnhmFFLLteIHOHRuLPVbP1Gdw1S19yKw8aqQDAwy0bO6
kKpsUxvbcCGum0Ep95ptXMN88i95/oIY9mYsbZhfMaNlrt+wxpzyte0tJrmyPuQ6rCNf1HCbzBhW
vao9kmYR7Yu+vCqjH57mMD0a/TQ/Cb3YYxf6RpCaN0dE+9T5gN7HLBIuz9V9TrqWO/rNuC1D7LCR
DngTCJu5Va1FDo+KejtRIaC0cvTbKOZyoDZeg7CWDj4gVeiimzqabM+KMsHld75VTO214vz9XHW3
MuyKbaTo8679nliBvJDiWRImnOOODMfO69rlpgWqtJO0z6lM7Qh+Ja0Y3uBSWHKgTTplNJEEO36Y
pMbtLMda0MMJBnB2bkY4D9aM8lFM/laAuNlF3fd6yF6Nef7aq/UHU6nzB6W3EIIrzsFJuNUFpO3d
5qkKjDhorA2NqOJs/GC857g+JZ0CDq7bhxOOrKSnkSep4tSdttGtqPCAZsEnrcU5TIhScdQTWfNc
AKCe9m1QuD00JGUG0ptBNHSrRc3md9smvbNV9ApCgxxSlsyIiv6UVdrZrKvvml0OlEpoXlW3uBQ+
RbDEtsLC2WRV3Qk6MtO/SP8ouy8INgQzVpPWUVqNB1JlH7UOCk9PQVTXIshRmvwqsopywyiAqlWV
R0AYeCiHRPOiPGtyvEltY97A0L3OCsksM+VEU9DpHIhe2ahISx2VI0BU+q6x9KMWm4fJFJcknfYM
MQ7qrKJaWiBhIpx2asB405BBeRDFThPiXHX96OHWt7ZNmyh3BaOZYz++zhaHV+LjJCZ6fofS4QWf
1gwGPp1cnKpplH3jFD/2ZDZFiZV5VmmCcM+2MJY/+G0eM5qrnyScnf7BNkzPHtuHzKcLp9TiC02P
gx6SYK2UxNtFdvhJj+hLqDa45Bx/mlPexjNI1aovzrrgBjX6m8QhoaZXRHqJ6uBODQn3NueHXuoP
U0YIt6/bG8sexzPROTulD6yNkHeM/I6JGTSbeSwOShSmrgzGh1ojfk0uyCNl1n+Q7MWxRSpdAZlu
aXB4fQkkO1Nfxop2X+iU34w8ASxjVa270iqqiLtYEj0ODjVfpyfrFTiDhW2aYneMD53bT7i0azwy
cbCqHdWsPYnMvrOtCjsA2tNRMVwGTp9Hf7hBoPRcJ1yanIzjUDlVlFG4ak93YxSwoyf73q8bz9T6
xQyCqmphEgI9AR2sOA+WD6bGD0MILfQb8INwE66nhgBHep9W/xHju7mh8OfGOtThPkwhxlW7NjcK
yhfRRYKKtUDyyD46hON0kS1zbVNRL3mKHnPuu3M9P4g5FJ4twEQgj3kpdcrlnaE9x/CKKCXSApvP
Nj4TN/LDG1VNn6ZYvtqj+mUaN4nif1BCeUqMegEEkehVPAYOvS4/ni5YSb7nQ/axKKn+qXQozxOS
zC2h0VDmgUJfrZTWn0tGaHZNK6l7UT4xm1peWZ/7+bKWSsZSkgTNonyquMkc0l58Wt/ll1ntld3Y
biZu/1fQet1eqBw2rSBVK/DhvMWkWF+RI0wXMRruHGYTgka8kEJBClalcEOks6DKZepGdcnZiB5s
a1UOTR7yzmhv1xvfVn9YBxS000UPKovWZU6ssU+/rMHu1QoaFJjwXTSN484icolyH/2amVuar5Yj
rrCnyLL4Hy5bYqjt7MnGz7iqWuy+XkXCTpFxwDi6LSlQs59+BO2c3456wWKkYWH0/ZchrHsIuE7K
D486M7FHf4ly1m9IL09m/i0I3GxFm5FbJV6FQ19HUcYXBdVtCm2bKZJ/idvRPmZqcddEcFTzHM6N
mWwrMXdXO0swNOvlD0WRt4mljxRhg9sBXSo3vVa/ajBnLT9Nb76qcFr4SHFUC3kURU912axvkOI3
12BU781UqEcc49mlnLItVvOGz9KrCpcfscyyeBeQA+eipqNG1miTZ1Pk3ZRmf5xqy6M/UrgKXL3O
qJxjW5XdNWnQLixVtdxPrk0cVgdtqr5GRXDSDb89O5iHT844P/jdMF0BSRLKaVVkByU/Qsk2Osle
b3q+JuPIShYVK7qtG62fliG4+bHKue6bjXrQRLWldvnZNvlV0nosmfsBZhK1euwT9cB9iT6Fnd+m
CXr3nLEwuvvcJ4+nMrn3gxbTJnDFTVGdnSk85q09XNNl4YjhFSeuscswSoNZfk6dKXPNA2AoJkMt
IxfDSqaNSg7T1dajr04wDofIt5ML7qEtLRwwBGL+jkv6znS+EvrKYTGc1kW/rGFgm7TNutp02owu
bnlWDzqbmxQzurA6lUbJDlnWYhJSUvft8fqkUdbUZ9fVcH2difyv9//tk43hbBN9BkPYFcOmpZx7
ks1Unda1iAT4//xwfUu9fGJde/vs+rG3h+va25+yjYlrVVoVjMn4ovUPcP3Gw2UffUWtT4rqQDBd
1t4W//E5UkeIh/27z1VgiiKsK0QwoU15+1MWmZQ0IP/8+1lFv2V9+PNvvX1VJJx/vdMIz5lPr5Pa
bqtaMHqWj797PTA6+kHrs4kNTPPd961/r+u6l9qecMeqNQ3FYvnOpCIqxFtX0745poH4kM4qowI/
vqWrnTLw1NOPuOn2xABrtwMNTrdNpgYGZgkSK2jgZSU9flzL9rcVCjmy8onNiaFGjgQg1DNHdUeC
XigzqBJGkd1MnUViLiXjHZa/9AZ8Aja0sMH+vzzsAy29iZQQImlojpjwB+OiNfpzjIRzP+tMpVPT
F56RDma5heN9IOFJO9o2lnWLzMxZrR8tEhlDIz504CwucRillzKscXDr3MO0UBKU0PRHu1ZvYwtF
CcOiqb5MbB5ibYFj30FFPxeXqT99YCI+X3r6Jpd1za4Fg4TC4U67vKAti1y3Tw2DhyNMsF9vC2Zt
vqBoAr+laYGb62g/2JLZ/BxlMr+JI6D388ScoEnUyi11f0t6mOapLaBKXYpTn/rBpV0WGrWLJg7M
Y1xVmhsOhtymV0NRbgQzFSRtlX4WwV3KjY19xB9kOs/tZS7GC1dT8IFB9lQh+uO6zDuIYRguCe1V
d0ro7TSpXMCxZcY0PaXCMEbPlqjLm9mG2AcrAHClkX8LHeivflfSymqqgx1C5lh6KgA3Dn7FzHBO
ZeIWTpzRT46++NBBdm0cfaodGe0Du1AvBJKol3VtXejDpF4cU503IqW5Qrd/R+1HQWV76edEFNv1
XcQW5DsqM6n71rzBY36ghWxtJ836Rp/fuIDOhb0UtORF8ahbjhTmF9QpjaX//OdzoUVpZWzcph8e
SpJckYtnxmU9sNY1ux+CXWyKpVUsJgaOLdlqnTyY2axfnKHV90kcf5wdQ5TbAE0GwjhreWl9XQ6l
frGJkQ5TBn2C/0o0EO6jFvPRLJlRLn1dRR1BkpuAzUdOkgv2N+WyrqUB+iMUErnnZCX40Atu1+YQ
dSZZxrqp5MQ5VB/nTpxqNGWeqEjYNZM+uUiRLmk2LTlqe8cYtd36LHCFeiv1jAoPmSYX6893rm9f
F5Z9jmX3RD062XX0O096nzlbY+JOjP1XvYRLnq+97MN2OejXhYYkfTNrGkLFpmQiaMbnORx+LRR6
lkihlsc/V4numpZZe07uNVEeywvd8hHSTbq/vHF9af1r6+vrQ0sFTqsnuvbza95eePvW9bm3h05b
Ia3vGPK+Pff2paXeZDR9P5I81hbYl6Lk3aZDdWMKYDi7d9v39o1vm0fcFFue9lTOfHoBm/WVgQPO
MWJ1//a+t69925TftnZ9y2+bsb55fV+Ptjftqps69rN9YKQE0uhQhs0yeUw63O1DiICzblvEclF+
V1BwPuil/qlIDeUa1yLfBFR+yMY2ok1CRvGNA+N9sCCe+4Vz1tXxm1orpMQAM3Bx+3VbhN3aqUiF
uFB8BEgwYx8KtuHUzrdB/LGx1H1KzYLgu+SbYJzrEV3gcJFipmsUNjZmzk4joB5boh9Z5pbhi53v
UdRakPYaIlmGcT4ZEd3yrC05goW2NzoyRvNJJX05/RQyr9lT3WA6qo+0cNGu4zOdgdg3DAdNJ0YQ
oJHoPgU3s5+/ZOpkf+zDL2Ub7sp61G7RZmR1Xx+Uur/PyRhyW1I/6ZFS5p7tvvaSPPmM5T5lVjSD
aKwoJA2d/g1867ekS43jUunw+hhtVzvG5Lv3nxvfvsvo5u6QeAVh0pxj7SPzNPOcTqk38xt5XM99
zy80Sqr2UJwre9gggXdo+qOmKuKJK1Fm0wAYq60PXJxxPxZMlCIz0le3coyvJkCjTaUOx5xT8EEU
iUkFnaz7lgDnvaMCWy2H5naseSonG5tq8LjRDPALdOyTjWjUr0PVvLSqqe2MiYnFbOjwCT/NhNI8
Zk2yX+y/Ow6Sm4GOMRDg+K4nkmdn1eMtqJtrP1HQ4VQ2TulhHo2EKZjidq2s71Wn9eokKr2uV/ID
dDyihQgpGKJbpZXNHkLKqXAMeRntacb3LkARZl15bV9iX9qXoZ/Kp9aJTi3ly2PRx4bb5X6zofhl
7kLISButLOSt0TFdKjIjd42GpLG+NB/IjCJMv5VuX8ibQRm0G1/193GZ6SfSEMZt6of2uYqGVwHW
d8+CrM0pnQ5jO3QetTNSfpx53vuZUFxoh40Ls1s5MiCB+RsqSH6GyVMztcUjp2g70r1I+JtmpNsT
UiJ76I4yz6hydCgRzK4UZK7FP4zQxihnFEhDOKKotOkU+chzm4Ju5yj9QO6AYmKcGL4y6yMnQs5e
YpviCKT3mJA887Mt98tS8Ksh9pvD4beH/18aHhiy0WD7z4aH7Wv6BYrn6/uu78/P/MvtQP/WINuD
/sDSolXlO7eDiRHCQjW1xK3wAi3IfzV9nT8QNDAowvaLHUJfLBL/avrSKjYIvMf1BTRuadT+T8wO
WI1+byeqi5OOtjSDGFwZvzvJkrgPY212qkOfFHJLAec0a321o7nF/Df0T1FmNh5qgsjVXcOJypPS
S2/AW3XQ+mHcZhVGnABJq2tqWbCJlcad4gX9rVGDnRKmambM5W+nWswIS+iT5z4PPdXGzljivAWa
LNpzQ7cqTUiTbQplpwQvNsEi29Zs5aZhcH2O7ABhqILiU6vCL6ROw32ykLuYE2TuUiB2N8xzIrd5
qBrU1ezAi6biFU3yvMdYSxuP/yIFCYpjefPJGCnrlfy3NESJXfqCScJmXtTtxxEA/DRJG5Gu9TwR
4OMloc/ctVa8os8Tr6YA4/k1atHZh6iem5zwJukccXpWA8okSme2G7gn81lOwR5KNS6uiDupZtIG
sDmPs/Fod+p8sNS22hlNcieCAB5eqj1yihduYl/8OKtP2czEV52eugLvBzkkoduGNZ1De642RmxZ
m7FaxJ6B+nlWG+JT0S3OwnwcBlF6XE6TRz+wPkdkhqc3ei3L49A2oVcb2uucWwOXoPIKp0XbOJOz
GSeEv3iyVLduopeu8IBjCS9OaobTmTaSpN9C1h1oN7blLssy1ZXtjmPoRzJQ5gDXOaKeax9XMarU
+O13qmifMxGk23lEamPOwTmUEiNM8N1UEtJUfADzWiju616AlumajeMkIZ67kMEfg7gdvCdxhSMw
bNUg+TEZ8Ta1TnOvMgghKfEG/pGbGfLJ9/OQe7TErVpP5BhE886JKWyTbeCaFfSdRMpyY8ZMAvki
SedkCSS6aQtmrZ0Q9zl91IlYIkJaiKLGaBOO+WOPxnoT+UsAfdtuxqGEvZLkvYuo8JjYwT2grUsx
ZRdT/VqX2V1ZoSmlMUU5zk9AyfOjJFPwgn3hOJVI7JQNAJ1jquv3yZS8VCaSIKsoHruEerOdp88J
9SGcAVk74vcIwy0tm3qbWcqhU5GdE+K/Kf3boKsomHG/t9BKQnF9YouRo5ut2NCzcMtM03YZjAlX
qZjadyoDjyk9YIcrvYyKfN1hF1jbBBnnuFv246EYBoMKsnXo0GNvHGUYgS0DUsnQxhPPmAOexQtq
VfWiEp6OURw8kXk8unnbVghRsx+xjQciPDeDXXk09m59Qzm1gc89nKHfzWQ/dnUz3Mo6u2Sq3IP5
fJTK1D4ofrpzuPPlWh0+62XqjUP0A2y6n2XI3QfzgPfIdiFXVbiLwKxO8GT0xkvJd/GMBCVXeGOl
svbSBJf1WEf7Ni3pEztlsWmyGM1dQplNT1RaubCGLYD2W0lBu0m41CR1Hx3LrzWz9jvzSloj0k9d
oUqbMI5brm1KNCvkUwXx1tc+TgMTyEDtH7LIUrYCdh8NiMztJmG77anJ9Q36C2qgsiiJfRkab5DV
fYWX+qJj53QF4kC3wsPqEQhUe7i5jX1WYG7UmDnNffpgMwg7IJgmo3Bqdn5CK9PqWvwxoXrr9LOz
8x13qDqG+lH4WITVjJsif2xaAkziNvuRxr62b2eyGKZQ+2ZFJ4Vk+9Pw6DfxoaclqeaGqylu4Gh3
RA+lMKgGxlz3Qo/PLYQvon8oP5QZE35f/UbMArwlYT7PIgce0kVuLwyLYYgvz9LIrTMJVNoRxIPX
21mwC0ri/FOU1OdSzNluYAP0qq3PUSdqBJVxQsd1/t4nCIH9afHdP8ca8RpSWwhapr3Xg7Y9TF10
TwTMuHc0iuakx3LfsGqSNYUZHEtidhEQ1suFnyC77qxq1CyLNG9o9avtYS6isxGlZLX58WLFq5KL
maYbjSYQHLZ+D2nG3DOoGrnocB2dnGheHE10m306Y5ne/BAWrZHSn+G/Qis/Qz8yUTSIOyUnlZuG
F7YFJVc2a0AlaWcqqnC+TsFncsiH+dril2O8X9zo46SebS0zt+yK7RBQyw0rh/pmrn90ujneI7ai
MQAW+YCg56ageATWc4q9sKaEErWG/LkV9bIp6/ZU84/Qiq3T+gCZ6XjgQPu5lXmYjOeEoJE9ARHZ
jNy1nyracj9Xq0ge7fbZdIr5FEj9qVB1AcQvJMBYCqBH4n7Us/yEzxDOMjJbq9FP61q+SG0NhYIN
8HaVoXz/gxguUDxTVbki/tSnPOvLdJ/SctrUi4hInYy7IDcSb3Lmm3QR4wZ6nh9RRWxQAo/7QZlv
qhFrzTqs+t8B6D84bk3TwQT7nwegmy8pzsg6j768H4L+/NSvIaimGX9o+mJmJTUAj6zBGPCX8FAT
xh+GauJTQ1KGS8V6Ex4uhlvkiI6jqcL6OdD8cwwq/jB13TYsG/gpbpT/mfBQ/E2YgSY0uWRsoXGk
Y/5XRVs760VZdd14zQed8mGh7sp2NC49PaZ9UIb9h8IY82NnRPa2ikx7q5C/4WptVO4jv3vsfXza
mZp+4w52QSAWYmrNr5HESRhuqajlt5nqKCcYHC+RYpekiqT9ceQK3Djlh8G2x1s4P+Ot09ryH8Iq
TOOvY2tSzAmrcBanu0GellhZKe+kekY+lQmZFP01EMSaDg7W2tb4hgHExFYc5JcChMJWy7p4n9fo
CruusS/1MGpXRBGvbTiXZ2fsb8n3H28I2M8PELzanS16eVMnpacOdXdnLT1VxxiSA6GfPTYbqtcE
V3EJHqKDOuYPxaLytmBRbTTR9J4flz0D6rzdSzX/0RbhcK4ltPQJWxnoAsJB+jw+w7WIz0nbdJvR
aqz9RK0WL4jmn/VwuPMVxd42RKN9oE9su2AywnMIiwBYOy5l5VHOpX7IScsjQLyO/mGfyt/mK+s+
ldYSIYYQEn3ob3JrXNgh86mpvVKUaXfI0SJGFXgIg9YKiDpV0YARErCyHlEhRvu8jF/aYvhuG0Gz
j5xKnBvGsimDrdu+7/RDW7Sdl8tewEfdo9QhPU8Sma+RWcSOFh8cx8Z44ZufgrTtqYpLrqFln5MX
rDItsvFUDZiV8kgdnpKCWJhQxo8j92vJ2DGI9ikBQjiECBGhRBruKxNALycdko3CTm972PFq17fx
FkknI1IxaE+6xb50ZmyWMnueAhP1QzYwGyrDmwR880Rj0iqjZBNNcwu03XyAzjcf4rDNnkV7rcyu
utAseaTKPzDL+dcCM9V4miBS/RSD/yUH4S/y+38/eWF3qPjK8WRr2PmXc+DdMY5cJxiUMm2uufk1
CebibOOLZ9fFCuXojjq3L6Jzb5jyZuyNaJ9AAyGF0Kvw4hD2EJ9EbpKwZaiXqM09PVT2Trt1qkp9
fndR/Bs972+qWdJHLGTVFr5+rjEslsPq3WaaKuCmsgnyqyoUsiwTdHsyI5EyHKJth9//H75uVSm/
U+mu3+cQHWAZttQcy/5NpVty/M8VWVVX6NNaeKugTqJh5SoKTkENEQfJyknuRQisHytOKFc1mi1E
wOLsqMynO0N9sB50UvifW532izosxmjra1wx+moj5bkIU2Q+tQ/5w1dzr0GzRFIwwOtSYMZpVF/e
/MP+Wzb4r/8hzjVhojdHlbTcTf66A0lkAHSQZ9HVNPQXJqXh2SIMwR1treZyFVSbQEKDsEC1eE1f
KhcgLCkSjE7sYlk9RJEItr0aeu3iQtQnroZEQ9+ti8RwXrUc8Ki+5JwTa4DJG0f6eZzzdtOEgMIx
cVx6jf8dktdhN3QGR1U1IDepiX/Peu2EskjDHlQZu6YmuFO1MEv5c2x9RJgSkoWCy8kPr1rcWRjV
U5sSdrsJnLnhElA2DGoH2/VhYt8oAyPJFpVZromRfjtaU6VBltcQ3q7UFPB8bqjE40TaxbZ9zS2n
BaQo0+bsF2QKlUabX//7/W4ucvff9jsOD4Zh0mHgba0Jle8OXFV2JuNSX2FitWn9EXCDYg73tonJ
O1S48Pax2Ay1PSBtm74nmh2/6hkRZ3ExfKkSS8OSY0h6qLF6hEPf7xF1+A8AKXCAL++F+w16afre
dcnVSPTjKGT8EheYcTOksbcJ0c3QbJHZ1mbKlSiXxhdD8xd93INBwhsi2sbxkOujWKqmOyqmw2VO
MHiZBmFLQa5BR4E3SfKkcQgpiG9mXJQH2LLVLjdG0rNzSbUaQtM4RwBYQGRf0VK6vV9/Zg5R3qb6
fxF2ZkuOKl2WfiLMmIdbzUKhmOcbLCIzDzMOuDM+fX8Qf1eeri6zusEUmkJC4Ljvvda36vbV9h5a
k6BY4AOowI3/RVFvBt7/d2hbtsWIQOeAOtwir/9/D2239VO9TZR1VSV+YJZMxiXwOxCacqQ1GqfG
sZhd/7Q+sG5GP4q0rbY8p9WQPh/+vsaItF/1XLf/uutfT3G8zGg265v/fTfYZtm29xC//Lzv+nDE
Kg/U7vIvfp45u2Q9VqkP0xVy82a9UxtaZOVIf//1wvWBn3+5fsAE4OYhsO3Xn/us9RP8/edTQPsX
sXann4l13P2P3+nvs//zvsbiuZ7Cn8/wXx/xXx922YU/n2l9zs8/7eryDlyb0fZEIihfv4jlaesT
sMP52s+eXx9ZN9O6+9ebNqds3twmXOOPRo/yOMIIqVnRJTXM4OQAvJTdtTcY+vpgtPaZVkcH1XcA
LJnHvvbO/M9cqPwwqZdJG/7phW2cu9y6yez5H30EmElL4hn7+FcxKjIy8vG7BhGxy7oetICHsA9p
Xhfo9UvUebeZRNRXSBxzc1u9mQgLQXrP16rT92lrxMeuKi9c8CnGGEV/ILdwb5mRtQGFwnpPUVWJ
G6YJZMnemuaAVmh8GDQu5zHloxRnuxpcgmGiFHONoqaSe/Ym9u3iYEbgHnydvKGKYRRVAZIO3xMo
KP8wO5u3DXrAfZmGrNm3cjDdN+mbt276u8n62z73smtqrUAIdcjd9t7ozbsuDpCeZYO30RVQg9JV
hGJ2Gp0yagNVAPgPEe9jYhFGFrv9gdP30y4+/RL5jjPBsE17Hw+BtI+NTU00s1nhiwCEg09eZ0kZ
tdbQ7eV5fSPyBhtFmgQ08433eaTU4lthbnm3cSyTC4VdbJsAEX0n6E4tJR5ZteYNy9CGu/P3PNJB
3xEZaRTj7wxztonXdydc8zGL2yu2DZ8I2fJxpuO+qWUNFEwmRxiFWhU9o16OSK9Jt4K0m6rrf0FO
27VFBTvZQCUCLtK6s+zPJbkiQswHeYyyXWKN+F6JOtPc6ujHrnEROiMjpEFSGs5tTZiGe2mpa4Zc
sVmUa+2uSwhCzfx25+QG+2GxRmXjr7QpHkuvQinhM0pCLkTYOB5iQ9PPk9fInTZygFU+mXWRuik7
0W2q3jmPSVyjn9giFVUn9LBc3pPmpnGmI8Kt6Nw18FTavGJPKzQFZHyaeAwJIZq7jNlNyVCcey9G
A0pkXpFatCiLsd1qpkTXO6Omw3c1binAnltPM8nt0CYKyOM/kBnDYny1ney3K7oDNbZ+79gZLDTR
3iAfA7qFoEuQlXto6HtlZv+NG/+GNlSx1dJHgnpoa+XGTdXkT72+8TOK+Cny040xTObGLk6YiC+q
cF5HxG53BFts6wRRYS37+7Zx251ipTfr4imxqOl3wnX3cYus3DG7vaBMhenLGK5eHBz6xo7DIAIX
nFXPVl8fdT8llVbULQVQW2BMRf04jZWzUTZDK2rc37MNwt2s1QA7YzvXOmLUysN2YfS3Xang9w/o
Q6x5U7dacdQnF+6fTmaNB6HYT8wNboQ4HIzpUGXed6/F1DzbIvRl/jp1Ws7Krp5OlWmFE4EDeyfX
wzImU8P2ikV3FT/YVPI5taj8RF8lHm10FTnHASnDrNZVqBPw6bvxdNs/e1lxBzljrzMgkhhSRdt5
xrEg/W7YO3SIO2mb2xKzO6IV+dz0rAfRxt1onsDY43Eqj1V9mplfbtyAGFkDAXQWvAxunB3IikLK
I8uzMpsPjiE6CpXvn6y8BLFSQvhpQJxygXY+NJ/9Nzp9vq/rHNSHSCPEw7Sux/zGd0W79wjCgBxi
P+F8xWiBQ/nU62a6NbVG22WB/2eQjQCiIaudlnoXlkPfTlFucU7jyHboVNq+9qqlFqOfG7+RgHNk
KUYVfIanYc9HJ82u49LWRgmtM0AWu0wkLJSmyb44hJ5vClZFc2ZnD4Wf7ntzkvdSz3ZZa5874Cn8
ACjUqf/jVIswvEUqCA4z5qpRZWj+Vf5JZxZ2NBV0l352od4SCYMz7yBDePbCucjbXdCp28m5Fw2W
P3wKcCVql0LvjHUrcR/UbPp7a2LRqMrg0k51twkCbzvp6MtJnbeOttFtKEHjIofz4JuXkop6oJyn
VC+OMeMhMNM83toRwCyzLZ+qqGAGqkiRYF20NL6ro+F8dkF/Y3ZooIhueqYZeONF/MKzSojeSXzo
REG+k+n8ZDZoPUc1NltToNTtrS9OsB7hBMl7DJykjUhzQ3b3MWFWPedLY2EAXTzm8bEsMtAp2KOn
FnlVCyiefVC/Nrn+uGDNPkinR+0j0k0VgD3QLPe9bcbbhKGzprvWRWZ38DwgFGLBXi4gZXTqCD6w
Q+G11o5IymE/aONEnKxf7fU0OA8WZMXOsp4MrUgo4AhGAFNLdmiUnjvN0pjZIDwqtcY7BCrA+lk7
RwoT9142PmX9fBICqXYf/emq/I/RSbpJ9DRQCZTkco/v+lLgJtqM884GHZTWydIb764N2gaw2nTZ
YuqYBPi8uW3NIM1BTl0a5TZkYUQwzTkpb2TQHhhg0tqyfw0pLpopMt5NR+v3OBWGSx8H2m0lhb5d
n7Fu1j9zMq3vcLqPl4gy/3592fJ6gx3zC9/ZYtWYtUcFxOZU94V3jPM4e06V/s/6HnKYrlBeu7eG
6+nBLnUzHAJPu5u0ooKVwHtU/kNfFuobrDyZDI6R3I5KyJuiQ7wH0Uz76BGNr+/lzbBiPK7hD6Y2
ijNLsfLYlYhFsqRCJuMVX55Wt7/N0ri4UADfNZvIVN/UxA1ll+Gq6cm4C3RYvxq0j/Wp7HoIV3lM
eSTpJ1ZvAxls89w+EETnb37erb9mkyx+mZ42bAtd1+90glJDPyF23qDU8hLVwTtZB+1vAqauMLyS
96nD1jPqcXIzdMq5xjmXDADf0+ccF/vBcJvfo4c6duqa7okpzwUeD3VnyDCnvjeMB72L7M36NN1+
s+za/p5IsNuiZWvvpng0QkfSaR1AY6Mq9F/XZzoAj7MyMd+62B/3qTciJtQk7OFdrsF1M4Je+6xQ
iYrGaX/7cUpmp2tlT0Hbakdzmkx0ma72YDcmSa/LdwGis2n1Sn6PSFO27ewnd50ngtCdovywSFxZ
wfvP6w4yiuaey1XzVjjS2nMeDJcmb7AXeEMGlthsv4QA17C8a+2S1GUL4TzWeVScXGH3p6pLm0fQ
b/yyy1MCZrt+4kdfmpMGW9/Q7NvAcvOLphWotn3hvEZB8rQ+Ne7ixyFbygbAUPdt7YhLyXF321ql
xlSts78U4WI/O9LXBhCDVf9oRLM8kftWn4xB6Y+R6FHKL/946Mtt3dHQ7mLew5EkWnXGBNlab+xb
NY2ES+ml+DXYb2QOmV90xHWAH61+A3xV3ZpUB3+eUAHkwFD3naVAATUNmmCvwdbBK+tvo8mqfgWC
9eVgfJduQqPNHsR1sgeMAcJIduu/INoC1+0vnfbSrkC+eo3obFyRTZa7Jpu8bwwmPx+l7aiuKi+4
+hAvr0ZN17sUPtdkaRX0gE/rs5jyOfiDk/pWjJp1sz5BRwH2NWmP6+dxwTstQVT6bV7Y6iaAoL0b
5ll+9T11v+U7lwkQMiGC6HaqDcLbGi/YVcrxPz1+rPUZ1CFgA5FYfcfg6VySycSkKCb1KbG0rf/F
CYZyy6LTuCtYTkMa8ep9woj3kXBUru8hWxhL7KDkPsaZdSmXoWlZ3H+4uMXWZ+CuI748iOR9HiMN
ngtCqiYSIz+qqTus/wXLkbOB+3FKMy1lbdDMITG1wZ6DiUgAKFHr+yhsdRuyJfMH5Mlo57nmHrCj
0ReKq/P6Pgnx0HhjiKCTpgbcBpHCwck4vZgehOszgAVh8OOUeJib2j6bGHYPmXC3nemJVwFYGf/p
+JX6Ocme+pReGgxAj06j/xq0fPzi5NGpB7jRnZ8w28c6ZWy95QU6Zirqks5LYS4mfddXB0Lhhk9D
XtYXmg7ZtIq6Rsj1vNhbgDAA+1Qv64O18BMKqHTpB8dXhIiRFby+a5bPEH/17jlrpXt2msLei5z4
V3dgcgMdi7zw8tDpiTgHhd68mBT41o8PqWsJciutaxVH451RpGDUlo/Z9/C1HC9/6qRlhSma2P16
f5UAiZRq+ECcy+ykytRpGB3zdfbs0/oRhTXFNBUnA3dLat07cYIocXlHNydabPQKn/RE17z0E2P1
zwMRJBfUku/Y1TBAay1JSIGbv+vkwKxv2Y9Ytv05NRADtyRqThVIOZdFmubL4L6uDNrWsjHua5la
N7MaQFgu332skzNlnvlVVA7rM2P0DtkYzB81IhgDb/A9bY4Ohj0iiLFuzTDN7PKp87WPn09lcqBF
AKXv9NSxr2Cx+p9dLZP5No8x3PUzIhUV5Kxxxy7/Ukgkl1++mwfgzTJ1zlARwa2bETViUzz+7B1J
LAf2ZclYHnm3TiKTn3dtje5loDD65BlDEY5WMfz8gNByTC70n37cdAcLuCDNEeG++KQmrF9SMxbC
0XKIdfEQ3a2H3QQu49PMjgjyQUBy6Y6NfAS2ZLZ7iymBinxQWzW2AtUV9bnN3E9EhvWptJzmKpKY
qUll9UfXFt61zl3n4HvIFpu+56raPZKBK86ZZ2HO01msGrZxHHQ72bRBV8BV6P27TM2Pk2rtqwgk
iqk6QEHf9Vxivt0JryNww3lvDYiBeznYO5I+ph3tl0/Pr2nPGCmG0MEXL8IP0HAM46aMGisce//U
VqwBUcN4Vw9E0ja2O5MoORpvs9k/aYX9SRkDcoHvvHZmEm9Ns+9PnavMQ+JxjkqnHvdJ33YYqYiz
IWij/tnEpYnAhXrS8qNVoeenOPDXm6PjlGHXm5d2bBKCLKMy/Hv/f3/e+uR1Y5FxGf782dnJMa7m
y/qy9Q3W+wHe8T/Wm3/vZBiH8+gBX+rsDOestHMR5n2MULj2MGEiS5p9OV15L7EdXY1Ywbx6rTyb
+kvKCijRFMgouulp8l7S4WJCXILBc1HGkbhQh82yyTuduW7dM+ev8iE0IjmEg0rZubq2c/zZIVyz
7Q6F++UpRDRaYKhQtETegyqq96TTkBcHYGXv93ee3bk/T+gXMXwuFLb9ZbPeyokPn9KTNZpPeTFs
ETjLUOl/hKbxhZK0FgRgsiE6CPUzFFW6MeYBvwAouJKcjaZ/T2UsLuiUczPCvO7JYW87zV3pYVWJ
W3lcdw9nmdybOchLAU5q42osGLKmf1m/HNXROoT4Uuo1I8eAxEDZ3znW4wuSnuhQeemL0eO0klI9
61kybnGU1IhwW/YVgJwZBKdxkxpI+9b71kerxaGP6XSX4ADYkUEFPQuNG6BKghdu4lpZ2/WDJVYW
4CNmFSeIGkBGnWm4H9wj07FnmXO3JbV7oKP9Xpj9rZ2hZelYWqKr3K/wuL8sORFz4RUVfMbI7aIw
ypN8R/WKhJ3l+Ph5d3IxRLj+XaZGsM1GB8uQrc5GlJ0kLcPTbHTVPmaoosUCrnCma70jTUzssrTQ
EPd42tbtMyTHqn3o7Ko76ov3AAHkeDSld4MOCiIzjmOyc9qChgjs5sPcDq+pjTxaNP5JxEEQsli0
lZOGiY7nDMN3G7b9SBGyT92t44/GAqvA1VHj4DEyc9obCSA47Pe/Bil/Zx4WzJUmhyvh1u6r+tii
ei7mJt6Z4/DaLycnpO0ylAtUYb3V0jlb0AcDfhfUyXuVuyTqtNbrnCJciYob1++8e000yWU2EZFU
We2fO15KxBJMlUIGUEsbjXV65tj7zEuzXWqk3RHE/0l2LvZbgJdbs8+nI2bgYG/1Rkeq7ZydCUl5
VU43X1RmFZdK2vXjPBHUmU6xe3VcYR0ySysAYifOliakd4hEhHSlQ7USjQojMnIkAoBZGnNpQNKo
WdizsJf6SL4xJhHrmjOzrpsU2cpzbA/RfY5PaG8RUbp39GJ+1CqqjPwfzAEdNds8ydIQ5odHfQXk
ZTEYxqkuCzNM7OA6qdo7uHPEcOI5+LFJ2CyO0sovGUvkcN2Uo3UfSN1gOWveoA2qwgQjxb82+cK8
GASASN3TfsV5+gLXS22ZgEVYHrtXF724zEeaDRREPIC+oY4tLfT6T8fPjcM0mveJZTaht0BsSz87
JRYLnX3DzJ/zuk8xnSHw6U2jPQ6WuFlheX83cN76zdxCgNNK8R0lJHBVBHxvE9S+6+cfJGfA2IPW
7GoALCtkcd2sfMXUew1EP54lJ2ioVHaXVoVzKBbQyHrXikBcb/VBhg7DQ1amAXMsxnHCiUkqSpgu
G3OytL3uje8x+QtHqjX3pZHqnIlxvStAWFIOlouVaT3Ova2FHDPUArxwjmbhUpj1M2EmyD7L8SYH
cIPpNmJy5HEZbYqg+9msf+poWAoUCjyiUz53xSDOKy5y3ZSW5uyiqlqKXSid52VTgz/clxWSZUPH
ml7NAgiA/hy0jPJI2vqfDSC4/9yK/usWbwZkuKGXn2dqCJVrDOF6y8Yq/68/1wf02tuVmVuf4sYV
4bqxFnF13pQvsY3BLzFwfq6bv6bMv/f5uNPBosb2Vmsk5lALn0WSlbiRfa+GZuq+kLIAQnW2po2/
+DPzxb6aYG7dOmUzbjXbG88zEUqeUQNpCPwCaCopszu6bpRGfcZ2UyevGFp3bR7mQbza/UyhxtYf
wCNYzCVqcRmMRZo8MV7ESw9Ww/pyBKpDo5R9tW5cZusboaeAFZZd0pV5QBE/oEq5HBXr18lbzqGI
5bquYfL0YUSm+Rec4uzi9PGumQzCjpZxah22YA9R+KBmSCMkuqe81i0UhAJY8TCG5GaNIUIXvMvB
UGFah5SRZSWpS1JuWSIxaJcep5pZLflR698LWD2OuuKMcrHa6VTVtnZJVGcT1GEHAbWwIq7FicnB
3pk4/QnTrg5J1D1jUOWau5wr63Cw3vpv98UuByLOMDquHBedEsGeOMnhitsvQ8+JFTQXeXVDrzAg
hdxHwJvgw5v1eDx6WEXo7rIYM4X9jIWoOehj5t+NaPk6lrlf9GCINAuQ2QMXmfk1ouE8NNoN3lXj
2o1pRwk45n7i2VxvxqWHiieMGnkgUrz5DErzmtJifS7hGlz83ip2+VPiBCPRz3NwW6ExEJbWh1lA
Q9BK6C3ZtMShT8CBnQA73A1NPW1dBZU88l3grsigmr00B9o0RZ9QizWdG4PI5ZK0nntiwUuf2Xup
dkkZU1LOluWK59yieBmg03j6fvQb6NLFMDx4jsMyytCjU+JOB3PWqvuyragSu9Z95DfV1gxo3bQY
9HAy1u9GYIO1aJbROkPsvBoQDXRiKG0tcfgxG9bxTHfGN3d9GQfPRZ/9bvWovq5/UYtnCigYVIos
yLcycOy3sQIsSobFZwdYZ2/ZBuoLs0zfRhu0yXK/V/d0EczEOLtW3r62ZXsUInMeg0F8tFNswnS1
qCk1yj2ZEwIYc3aea91p34goNs51iiK3iyv5JozZ2Y1xRVNoedTPoZ+RcrKxamynsoxhYhXkO2D1
59rs9VP75rn4n/wg+G5skM+uheOnFPkRVWxCKeeQlsP4qACiZ6SnLBtL1iniiTHAuZujlKiF8aW0
FvFA6TzHHTBqlmrpQTrFdN/Rbmft8doozX+1Jpmidc2vNFLAeomEJKPl1pTOJZAIeCStDSSFVn0e
ytyeHpKi1bYmYIHtRPQUXs5esatlsx2LbNr0GcGcZDdGoTczAhXd1J71xDFPsir+lG1H0HpV169B
n9PbSCXFNntGd20hOvN9uz8wb1AEWuTpdx8/BXl/imtLfx39NCTyItlmbtw8e7DYwRf07RYFF/Vk
/RY0s8OHgBibQaFBIydnZH+juiZFMe7dvADslQHEgrkuH9qm7C5rcreVq3Iv1zBNQ3YkADb1K0jd
U0fEwp09Z4i+RuvWDSD8OKb5TOirenZThoYMuvakgMGNnSSlLXtyvak8KUtVN+uZnsI7JA/i4GGQ
VROv4VfjUlc9FlXRXS2zva5/GR6iPU1v6Nx4DZ5kIlWtaE7uToS/2W/eWBzbWZTfQ0CdLeqz+LYv
xo9mrMGA2DSXyTIFru87uCuWzdzPN05GHb2EmMuKxWP8azjIgqxQJP+l2w5pxcZo22GXRu70YDlz
fe4Tum2RBS5AIBapJhraZsTcM+or692kWIlbQt96tZF8+5KpBFxX+trdB7orl+Q26YRRQFRbEFC2
cBv/E/4OnP/Er29oEBH+Xgbuoc4dAPztNP3C973352T+CIIeRRTBAdivrW5X60JigpzUk1pA810z
p7/GON35tef+0TKCAkDlAAZneuaHolZ7BrLkAwFkfCj9pAyHjhizbsIp44xvRhBbL42jpzQQuRCY
iW6+OFHznz/XR+lw0iR1mCoKGTVP8JNv6nGy3+ESzscmipGsLH827fjetwaKO3P4R+Ihv+0T8DJ9
UNxNiAEufoZB1cK3Fzpumd9RtSy3bhvTK00n6iaUd3X3FxwZ5sRFljzb4IuPdEmmU6yT9jQb+tKG
EdhbrXl4ro6OQ8CarvpvQTP5DQt9v0O8U94VMbOkNKgIhCa86FhOefY+pFCq6j57sdPxQ8/JOeH8
8L9M6T80vtn8GVxBayaKgDCJE8Uf0GYyB9JcOwzLoqBE6hA1jYdFhpPnYjWZhxgz0BgfNY/4wRjz
4t4a++EO+f1Hkcbz2Z6lutqzt4NZXL/WjOxlZr/0rjs8lZzzlWWrO4JD4UFNvnHmIAJU4/hk/eo5
KWOyU+Fku86l7tWTaIpnoyHYJLPmT6KGAZX5JusaqdJHqUkiozGFnuK57t94zXveEpGjGk4MLC7u
tvHmaDsp6lsTqcKco7b/BnzA39hym0vLfbfo8OMzGRvduLMaeSwIOADSHeHfBBpnUUpawjfSreMO
9qnqiTvg+ir2msqdfWJSl1lzpOgKs2DsTWiVOVEfojK9p3ayg40UlRsWOdFxtiO8UOVdfKZ6NB+t
wrlmuZ58JDEWiLnQvhNDo0eXjaxdIWTuJkbkX3L8bY8DPdjBqq+WZott1fYGVJjuddQWyo0onZus
k59ta7RPRVzXYbTUN12/db78j1EQziKVYzwPhllcAlUajxUXzw2jacHMlzh0Ai2/strYaXBKNy7w
uf0M9f9smHhOZZZlRzlTmPNFo6BiWT4opoDVmfKLI20RLmJ6PN0glVniTYR3pPslrnYXEE9ha9cM
kfaefnH9WLdWe8Dmbm7/8wsqswCIZD67Jag3P8jll0yzA2pk7egMCZBMsewV3Xpq8tQ66wRk4oSg
j2sYRNP0zkju6qjdGqo/rn85LuB0rinyKkHBCnfGBUZza+d4qfU7n8VvAoMg0vDr72OZkpwkva+f
YPqcqdjWq5LmVikaGU0zv8gR4YXhp/ZH0L9UCVgnd/AnBJVSu1q6XV6miYAhrdbxJ87/d9OKo6d1
f+hk3A8ZwDtWnEwtiEa5aMQkFomRvYBC9S4a8rlNUmXB3QQr/o6zckL8bQgJEKn8MzoY67PEnk+0
qbKnojy3rfTDdnK9MNa1J2nFHIUS23zumvOtqHKIRjDmJdhQ3Ie4z3GPzwczaczNupiWZacuUWHC
pZXBU2FoCGDS9L4rkT2MbiBvGaI8ATRwYFlVL98Q/ZN2JXflvmwGYpResLZ3V4oX/q1UXsm6onde
2yQ5gsObIfUZ9Zmmcb2bG4lLsOK1ijD7kLd7yfXhLUWS8wqtnYyHodqPUVN/LJ3HrzRpyK7JBnc/
yYkZGoGfB75NcbXrgaAO6guhNkzqSBrBLyq8d6pIzYchh6IICCrb1RK6Qec7kL0GmHjKlWFlN/IV
KmyYxiVREMtp0stKbEyiYzDaOd96DVWRJfzwgMS+vNhM7beEuqdkJMmj6inw5lb0Elsj6iJ0rL+i
ZUapwc7HDAEj1t4K/8GyGo90m77/9rmwuF2Q4AXNC+RBRno/90v/PtJ2ujl3LxrEWvBIKZc62HTO
LLCqMv4dkirPbhxpPdkeXRY31eY7U4N+OiDCPsXBGB0Keh+08OVXOdAE6tryH2o0dNVI070ZfGZL
pps+NkRw7go7EycHRMi2shiwZ9cpLjaxnJvOir2zphfiJH3DYN93yMVmbZjJ5QWJbCf2jvyT4s2p
dEosi2lV5VzzXRV861ws9CQun2rgei105Z3du8FdaloK32rSXyainy6lEUOIxD51Z3b0stz+oxQN
wZpRWVxGzzjKQHENS+N3J/YGPnCE6lsjgriW1zSz9oWO4wRcW1/dm5nTbfkI9J8MlkJ8bT6U9QIR
TKFviB/qLDf2fPRiTwHLeCybTH/kBG6JalF0Rm2bhZ/dwlZBKl5WSbvXUpnv3Lk3GFeS6JjUen/k
+oEsavGira60OuUqL9rpHCPAPzLjiOAnmsVer4oWiKxoL60/thfWyreaiyYrUsPLiG2W2AbrzNyk
2lW2SZkvS6wL0yyubvIjUU12P3ZOc9Fz7VokZn7r54XiCmdjUCTQY5OT/QK/sDjapZIXI43Ohl5q
99AIDeC7nMoF1bC3FkBZVnWvKj6k8AhvFflDt5g4jbNykvv1rjI3kNOWxFTVxXRbmzlpwbpHao4i
5MgI3oiwgl/YvPXjcaR08gjThwKw25hHOCFyX+PR8gV1Es84qURwwtTzrrfa6hhrTHVKZwH61p+W
S8c3E86n43bNY1Yz2sP3dr/1Bv6kiOOnfPLMraWw0ZDKmXV9cGgctzqpWI1vCl1SVpF8V5Z2cdY0
Wz7lDgcs7Y+TH8TS3QgnpvRXWniXo+qJvUFRisC/C0oYCIHfqluWu9bnGAPPyMYoOg1zQLBEmsM+
Yp4jgO3gkxTtl0JWjFG1QmLnmfBcRiy/PXsim7rxDePJvMnQU9Bg8sY35iwIKaP2sbMBW9Zx/sAa
otoNVRvsXQHI1KGAsdQO4uu6SfG97pzK6HcBwObWVt7zuskp7U5mC4GiHN+GEjFUk8XZMYVJHccu
IJJB08Mo6YqrjLgc2xUKGGNU+alQiR7m0WDuylLWn1Sq7pUVvWuOdmIt3jO1YijIOpavfucDBfw0
J4a7rCPrx3Z9cSCMzUWQUmjItvriOMFG5Zed8mdFLpsRsBLoG41cA9u4jWqtpGJvs1ZPy2ctyMVF
p1qbxUi3FSnNQa6B5+4kIWUA0S6mBjIyjXU05BAQzwrRXqUM4zpJlplwUxrmJlp2RGTrcEyybhuH
4gFQqrpmfXATu2PCklIgMitpOGuIWjwPbbaqmzLUKXwHkhMt7zEV5imza9Cf+yWV7NEH0UVW3KcE
/P7aCa8OC6YjaERF9DqPTnV4ZZFf4W4pqjsEJvveM4eb5GjoIr6LkyZ/cZJ01xv6cG3MpRtYSuOu
jW3v3PjVO45i4w4dy4WIy+ZswdF48SojrMYmoyHTLDyAEYa7n6Xf4xSq7Dj4ZvQMyWh4NuecZUj+
mz6WumrgNh9YAZf094JoN0bEqZSlEJh9subqDTRedTlYaLM6WhC68raVJJ8uF1O7YfAoToosQiYY
bFyJ211ZI2HO5Ik7eZudmAOhih5HymcCm7o36M5zotQdZsryK4D1gPgLQUobP9XWXGz7LhcfVR3T
wPGcPxZtdrcKaiaiDrN4Jzg2lZ+FAHWNK2Uq/VrSarkix1Ph0GpAk5p9RVnqg7y4ad+oJL2IOHpT
1IRPdPAo97F8p+Z8n7bYmBqrfI6U2T1YgK6dsqJLzzy01Fv9C/Q1ejuNnnFn6Ijb6JqeHcDqyLFL
61WH7HdIJ43yP/kfr6aLXGCcvOJpKA1K9b78Tezei1cj0+m7dGb5KusDTW37QF2PxOaIRKXefyq9
+ppgi6do5RDTRJFsaqdT6jDSbSh6kGSox9bBpKpzN/Z6zJpAvrmSYM31riQB9FOBID45taBmyFWz
SEEvc1nNt6oeqGois7yZTOeXTUlrKzrtrWzmMYy6ZrhP7Xi8NxwCDgIsgHRuOkREdJMzx0f3P+rF
Kyu+W6xKza5NO2x2gQ6PEuHlie67ReUDvnBmNnceEgjlm/F1wK71qKhn4GjUXjB2H2bp2AesadnB
0ixYq116QeBcP7oOJxPJ3jtTsx1KWwVNkYniZEVR9URMG9zmSODjLcSLORecfHN53+BM2dt2wBjr
Gy9umjanOM6ZMBgLAHKqT3TFECO2abQX0RxfC5sc7HWTBm0Q5tVcloxT9VdZau5l3ZDYhBgCXyAl
FzCcyLEpI4jmCbG/8eB1Ij/paQFdMS6I12lZhyKASJm1j779AHsycVv1kC2b5v+wd17bcSNZFv0i
1AIiYAKPk0B6Jj0lki9YElWC9x5fPxupri6Vuqd6zTzPCxaTLg2AMPees0++qTV4PppTA/+mq+ob
xjka9fTNAE3ozbMxbO0Zr3rHaoVSt0xQcWoJmps+3MictEl60cY2U7XlNVMl7uKGTD7cft1h0Cgb
zqM27luy3LcNlVQMPIUCnx2pnRHXT73tqDMlbXV2wyjx22Spt5pdkj2XtuVNrBXLU5s8k2OY+aER
q/1ASuAz0hA28i0wBa0DzQ3i/c6cowX+0VSdrAyxhq3a/IBK/eQSlPlgFV8gnIaXebiKQef+boy5
MQP9RQ59dwlSpFdpLbSjZoSPEH7ICyx7+3nuuN9jjGI/9tWAnhd4JIxiCxq4rnl362F5m1assRXI
ZHd9iEDkxi4XNOKUCDagnKOTmAzzrpJzjbx0IcrMql5l28n7cfw2jkZ/v7QhVoYSNVBPCfbCXhL2
H0HSrDkzdqdu7SvUJcS+BZ8Tcxp26ajrRxH399xodPKFPvjAiwbKFYGzN9ZLNSKBg+7OchqHut0G
w9rAjgPzPF0P0y1VH5CXtFZLsHMOMSEB6Vup0G/zMe78ZixggYy1h9BYvtn1csgXaT/UNsaBsjyW
pbS/mWGIrrhPpkcYxTesDtzDGIM1Sco0eaEd6N7Gq5wcCsvJalhbK9M1HwsACeC3PCqt0SmnHNUA
1HOCBC2krOAZzySiwjP4FtcrJz1ub7NkhFocRsPRoKBycvphI03hPqKbhgqVRubh+hCx1+ADqgnv
F2XcTFWBZm1oyBtQ3CtS0y+omQlVmyqIJnOmX0p90C8ZMNlNnjAlGrC9n6b+LSd48hHKQPtUskTW
QvFW2Lr+QiYrLjmt+MdX1+9pgwIXmcu902nIJzFdPcnMvVBGGd6WmRJXNQ8ImwzwBRM4w01YMmQY
aJAwo/a0EMP5ncIoYYvN9ET+wEgZPcUAYCNY7se8ubNaEW+SbJHe0g7Wi6kQa86l3b3ylmiMxUn5
pe/USxNCyuRW30fWQn1R7+77BfsJbRa27V1gL54VTerr6pIViYNCOwoJCdPRPOkF4h2qccGz2aKd
FhCTnSibbqWO2SyK29U5UGZHTLbNSehGcEp3mTTHmyQbSK3qesLrrARtfGW/Donl7MrO/jY6VH4N
8GiXUiDAApqmPVJChha+gFNDuPg5pDl5Lhb+xchu/Gh3yBNKVwsfGD+R26fY+DLkRtQoaRUALo+e
rgdthogeLq5zEmNe+wvULn8E0gOHkQMBc+2+juSXawU3QmdpaES0VX3/u2CIPNbhfcfodSAhuD8k
1F/ppw9qG9i0maUGJIhOG/JqAxdkXCeo2Y2cZA/8XnWQ09QduoF+VgomxTApbHdOt9cTjfqTqVl7
m97XAXp17aUNbbw6ctkC0Zk8qK940NyHjgIXAfcq39MOaLcMadIrCcQ+G/JsreXh2hzF/xMXfiQz
/QfiAnkmOAT/Z+LCfzXpl4JC1c+8hR9/80fQk/ubbVqYNYVrugLtBECDf/AWXPM34rpc6msmvSxl
udil/2B+2b9ZulpDfaCFWQQg8Vftj4BzKUExGPw28WYEQSncxv+LgHOBe/SvplLD4N/pks23wXiH
9/oX03Yd15A8RG8emeOUJwFQwv9pz1FsfcpMJz72Ig63o21+kKHgtES0GvbRdhsUfbW+7enFHkJ7
flJ2/ta6WcQunFGsxEu13jEvriEvJRPAUS79tBUyttEoZb4KL4CNJnxD+eAngbsuCZ3P4ZzAgdGw
xmCAZqOmQAnJzWw5ywXIdjLttJw1aWaQ2CjoCG3jQHpVanwlMChI9PZGL+KBdGmdYrCTWJvckBT3
Suc7WxD7qSWtYsSwK/okuoP9c0BxibUNtZ5XkdvGflO3iHEkTtYwJ88GbLV15ujeLFzB6AaKMH/H
7hW9VNVin1WtZp8VI3Q/JOS5Kpf7JMbPCP9e99uHyB67GxbLxNI4OVN7mbqHMjvNaz5QjH/pfrE0
L8Yp5JUime6s8s6l67vrEmxBrp4bnjAJgzDzYPKwCvxeWM7vgSOzfd2Ur+5MlzUfi+I8Lud5WYgU
R8nkoRsMNrcG8r9j2Z8qNyAioqE0CmTJFglzSjJ/GnPxxEpP+kUefXYXoofZnuLIzbWC09o1NPe/
B9l01zXBPe0w6Ml6qu/NISKFY2Cea/L8kPaxeV4DxVHluncOnTRmkwqQpSBA3TQ+BygoQX7qAOXT
YBeE8Q56D6ZSa9jltVbuTHfQ9+VoXSxD7VQd7rEInYYSEnK1qjyo5wLybGgzGKnKwRexeqR6Onuh
5T5XuJ83ddM0e2LIoP1XyWEZi3esaI9l2xwdNteNglpU5y6MUc1xNm1H0sPCCvg4U/cUYX1yE8Ii
bZuY4UUv3mvt4NZV+NIme+zkPha5j6TuPAoKj123KRTlOSychAdZ03sEj9bLbMMbc7rKOb2DkcL+
bFdUVGz1qkMw3WUNRqnONb5pdfyCUhPL4XOTqfLkZDnvy3C+mFPyZqqZoPues4u++YszYLQJR1bI
gULJEWuac8AydqGmlwLYD8h7RkZSoagVKb1Lp0PpNtXmm17Fvy8YhkhspEUnK3M3ahUuNy/PsspP
lm7Y4O3GtJqHXwYBsjkN7rUkJJQiR9VNqLzI7f0sOp+iOMjRNiSGIR8OUvud4Ef9sZ2sjyHOzD0F
uUNStN+IZxh9ojgiPlDxAPHrKYsGuf1UJkSkF7zqTa8I8NVRJk69fd+kEm2TZxA/7LMJIGczTWA/
jERzJWXpB9FHSk91Q3me8aOCQSrku5lYyXYIRuqutAWNqvGcNdS6sehOEd26GUGY2CMy2mWw92wi
P0V94uNDx7fEDR2J7FOlm28ULrBUdecwJtWiInBFJ5F2vPCeStrYrPcfE+448udvrFjcBo2TbIRF
gnzhrpEWQ+8jFG72IpU4oLUj5pwHU3O3Zjh6BFslB5r/PfRmg2Z+s6bx5h9ioA0652zInE5t5yx+
DrVo8EMxXkKXSO2cfRpwRHLajSHFh1yM3wmkoVma1W/k11LFp5emwb9QmvneglO4NZvmGLzV9jRG
m4lllJn0VN3QcsQTgFGjs75jZsPEmE2o2h5Vxa4gDWrtyRQnRzjfsgJWbU6I7jbOM26dDr9daOIk
JHXec/XhmAcZsI0G06sbsvyTRCeZFZe5ieyEVa7lxYvzNhbzIxUKluQsmY8V0LKEdJJLohB75HVD
U4YLVA7TJRQdWVkVEc1Avsmii0r0xguCcnsAtCroQNJ8mt5HMoR85A1EXzlfzfgCuedbao2hF6bs
IJ2q8Ms2y3dNBJiXs4asPNvBw7kjqSPb0dMskJ20UPECcCJqzSJrddQMBVqmtfxNoyDGrqfFNzhh
PervwSHNAPJl38rJQdk8lpsyVCilbbywOJKQZgjl1ZkzeFU/sD101bkfw0fRlZrfpviUoJV4OL+H
Ct6CjlpbxnHmxfiHw8pgZUuQ/Ga222w/oVOZgZvnQXuJFCDzhfWprzJ4N5NMNBoFyDJx3XNBR5pn
RHQWszEKd12dfwoofDOZTV4XtTGVplEi7bRtypGJ8MuYZ0AcuhO50L5MkBoPU1EyxepK37pdcTdM
1VscO2qFgt9OdVmTUjy9ghjGoty/al3ResDO8S+tCDMCaTDZ4hW0jNRGeErJLDTPDAYMyiD1vViM
e4g0ZMXRq964xHZN6Z7ii7sdGvjbmbQ+qTL8VNtgw+uByn5i5aFvWEjAEvzSlH4UVML+lqw0uR8B
3vgjguqNCNMvRM29JGUDflsdWvJS8PzFiMlT2vTjoQDZfBCKz6craO7Yw0FRxd2YU31XYDTbWi5Q
sbb2MbNf7FJjRrTjU6Ak2nUOaRWzSQTcMhnup8GOXmJX7UJUVrHt7nVT0jmuhpsmwRRs9CFnlnSM
jZBAoyKGXSdgVgW8w7Pi0WUGGrZj/Qm7aenba9WvWvjFir27N6TYXANxKtL5KS3End3xGjUGElCd
sXaIB5i9Wtdc7LoD9hPMD3Nuv4c19apmGo/4LNyzFY4+xjDEtTpyjYYbucQBigEpQu1h38Rz3t20
FrGEOpvnIoh9yKpfyBfJE3EuAoeaeGV+dyWdYczHRH+1L1HdIFIsGXOpcU8jHqk+dnW/16I7AVzw
YpzbIuTmsyZ5Qf93QIcLG45Vkyr5QOPeJVKJonD3OUeri1gGPiQB8fCopBdMNCINvJtbzZnvrbt+
5sJLjfrd1gnO0dBaGHjFKVwWI2bbasH8SnemTwEFcMGNQd8wtphfm7URlun966CVLTTKag9p2/YX
wp67d1zw+Y0O47pk9XbOcgCI0JrDs5W670ZSYyUV5JQwNT4nmuZ6zjpr92FQH5Wuu6eED9AJUBw6
YYvnMW9fIb/o+8isLg5GeH7zmQCtaKfnv4s6pYowW2STtcdgzL6YiKX8dpWSFyk1B81hsGpRG4Fj
XY6UFR6EcCfPylgJxub8eUaSiz+sA3y51BRgapLeC33CU1QQ/xB24pg0GpdHbwS0F4lMQxEWem6N
rnK04m3SRYgPyuConAX6AC4xD0Gie2QV2G8GdZwkZz0FnuTD2ok2Qy59d4j7m6pdYp9Ofu43kFD9
MHAPPdwSL5fVsDEkiIqU0hf9kF22qFvmpWnrYBVCnGF3XJFcoCQafBb4v5f+eZgG18OaQJECcm2U
ODvgXsizQvFqOXUF9gqfwirhua65Ui2mxKb4qBMKCVOAQDypfPokhpX1h1zZNxUgj+NoMwXOa3do
iVhZNBHVQoMEr8SSMTCr1PSDaqsF0Z07kvmEXZGXVOuPS1YdOjoyUYxIwloMJAYtbhhOQtN2x96Q
n5GDzOR/VRXQjIAmnbRZSoyOrw21AyHWHeiqWHuLLAjf5mR6OY3t7SypREBhA7L9SsubOztJOjbm
zXBxiJ808vprj3bHb4rwa7z0WzGQfWQkQOKntGB2yyaim0KX4qTleLkYvhtt6GzQ55Vbhz4uHnxw
9mYdrcs2k+UmS83AnN6GcpS343dKbF/myMb/LC856BwIHpTLo16+0pY49Gln0vwmxZEaFIMbLPk6
VqcaYG8nNm2TVLuWysNRGCMBV32v+2O0PJIiDnE8b6gWOyUO1uk5Haren8DNbqzOLLbNpCS7jtr1
Gh3dr+2kj23J8G5pydPiDHBLOmoXLp2dHZacLzFG3ILFyjobhqnjevFVgWuT51IcnW/KCVHC98YG
5Dr3SeOnatSPdjacy/zbErnYGobK2dhKwbp09ed5PFoxGiV6wjuwKx+sld5Z6RWIONn0AGIDz0yL
DlRyA1x4202Yq0WIDFiEAQ38kta5ZtkbgWR0sIdyx2Ud5MSG6WxbfCeeb8JZPyZGb196iCneOAYf
iz2Wu5k5pwetuS1QhXttSwVMaWv6e7mRuzQanB1RULk3R9QiMUnfmSZYg4VKY2NB109L7ZxyAx4b
Ke4i0qi8MOk+q4iEl3RI3vMWBCtSj4skUwVFqT1sLKsYyPsczwhUrjqyixa5/XFyOi4PNb7pPeo5
2SyHppLfM4BrQ81QahsXFWVsEd3BXrNXodXqd2G701He7c2gvaFcxjamkUQTCPuIqvMmoEGspYQo
qlp+Ch3AKnU/lns7A7jAHLqwC9s4w9kWd0PIWiLEFy6LyQYYo8dbchL80NI+SFukK4xNvx1M/AM5
xFQu5J0ZBH6jtfs01r4mo0HiloV4OiiZ4SzJmoTNjrHtnYieHm0Vc9uxme/m6KSyEnJuXQ+okrnE
hBER/MJCzEvxU6h2LfQXKTxwDAge0+l3pZzbqMUXuDYtypSsesJT3mJTfEbL2z1hY3/U6dD4uOPo
RZheEtKg48ylcTDuQrbsBcZqUT+aFbt5F9EiA39g+2E1ozyqvhipiDw7Tt2d3bLKSpaC6NXe9KDD
PLvOcIN7rTlgOKX7GQE5buYd4huz15+TRKKBmwo+0qZEUx/RGo2J5MsXYohV/QnCcLaZ8XVsw9j6
qrXWS5UknHbx6lo5udIJnqR1GSUN34qwyI+4qFGylvOuhjcODPCUpoAF+hbsbkSTR9Kx94byrWvB
OZaxPuxwpI5xVJ5LhoIY3sYeb+wTUX/UJ83qmRTFFZyxjRE4s0S419Gd+sPSMeel/oS8dksPPSLU
4aMIo88JjZEbhHqXBTndhvlyMr67WvOOlPekOn1nNktN+N8IghiXFz13Aa+sJ+gGXa5mcQ+T3cMc
khogsEmEInB4FZ4Hx7C9L9L3sZuzGwGRzVvG5NbRx2998V2MLv4rsis2OjQlGGmDZ434MuFeY8PC
L78E4+AvnbMr4ENu8zAZ0MLdOvYYPAToCiJnWs0HstmAdYCQri56jGzNTLQtVXLuUKUeM+yaB9JY
vbxjV6lqne3p3I9ggm2IO91NZ1qYp3tqVG2EfFbpz/QUHOR1y+ecgrEGDzpPGFxKxO9p3olDx4rH
TvCED6PGPBqSE9Ko6hYTMZjrgH2TzIqLYWnmvgMRzHiqf6oG96WR3Gl29wnJ6rKTtvgYy5BvUMmd
zRpFDiuHnjow/btpa9Hoy6scLQZDVAwkQx967s0c9mNUY5ACNjd4SRY+ZUTnshebL8hGWDBV88jl
pAvkefErjZL20YioXSfF+GWxoCok1dGR8hVguXcBI/0UL9HzIhVAxZYBLDYrrxtCPGrYccBYrF9e
D0n+Le1VedTiLjlAgtpWq2XmejCg5dvcc/vro6tJoYa2t1dmcC8g2s25ox+DqHBPIiOqOejhYqIy
4Sbpj20OKCtYXUzWrIgFvn45ZmrfUXvbXzVVTdofrptJ1ZBik4UT5n67HR6iEQRPPX4vJGyVyADq
FIrovnXEpx77ul+pAZwp2ztjwIXSMSJj9763I6v/OuKlxcZDGEdrFWcCpWxP7230KhkmVkmCHK9s
YmCqMz7PsPmwsbLYGnmsCIwY0QxMwwwQWyOHm2OI9G69XTeRm5KL8kQKgbnR9fFeBg6wPxKd2c/2
PsqYo971FIGMmC2dfqCtNj8GWgnevt0OetYh9q4/GIpoH0j7Yqr8RI/h3R7H2zLURr+EOgHQ5VY4
5yY2X0ap0v0SI2yHW0NmLJd2pVDOu2LxdP0dC4DOmxiQAGaKvAQlHjMXh0LnVG9MD2dD704AegBe
J6SKKHrXATxJNB6puW8qw/Uxf9+mnf3mVuK1An1VV1VLNWj4QOtfb8B8xGWue6Zt9PukXmOJBsBi
MmNYWaoAsYifctHq973bXIyZPqRDn4r6LDLPwqg2Vd3eOrMuD1ZWPC3aliXZwwC9f192nUaZdXjN
0b84MkCumufpaRz7YwYmHp3XrkGf+MMcp+ol2IdZiuIBG6IUN/OsgQYYzAqsCa7nqSdJCPNUdRL/
PMCRrkiD4leu38OP1XqanAoPNVx5Gqd82AoFX2815BFDeddyKa36b4G5JX9pc/U1Hqia1G3W+ktW
YMxe7xB7NciauhIMMq2nst4+kdouT4CXiKA9FS7RDdmofBSBr5JcwhMKJGKFWENW8F6X2W9NRDLX
V65Ny7gHFX+gVmIsFEJ4qR2twIxNUaT2cSghiafvpbk8NAlLfmWp6nQ95Cn+Aej2fzw2OFF6YkfH
P2/iGRts9uMlJ+JgUk4/luyMOiywO8ybjZgwGbrAyDfDZDu7JmguYSsSQGFrMYfdZn3s1OfrzSgd
KlqCXCJzfe/XpyAz+o//vj63RJ5zJAIY2wM0rXOmFfn++o4tpy/WEZLP4fq4iMDhOGJ+tGT/1R1W
5RXlk7Hl7Fp9sw+iOs6Za6fxNC0myyn2Yxj4eUVsxsLxZLrdcYzTbg/ahhe5vtLrKHJ9WDZywRjA
vqlZT9T1pdPyf62ZrZhi8Ii5ovd6ezAP9Fu6QxGUW+Uw/EY96lHgQw9dG5i7yVp93lO+GoSnNatc
c7HQ1IX7SKcC6xhqiqgqhz1rMMaE3HXReicLZSlMsHM+aXtpt0iB40Q/62tj22h6dmRTNG6vtj89
7HIMDgSak8wBjSla3Z7X51nChr1Mhmm8N7BuOxo2q9WiWOKfPiDJsnWP4iKijHWFcR1/09VM5hYt
nJTrKST2mkBQVqNrimUAtulHnuX14fWK02Pt+6JP+XYu8K1QWaHArHQSHq63yj8Pwp4ZMCvCQa5e
tL5ScbZJVpeayx9vVNg6P8ycZSwDVEvgiZOe5jn8LOzPx2qGlT1V1u95SNBbnlm3ikrBDkkwxsn1
IAnt3Fodt/zVVymrmlQEB1+ZlyArYept6apnjDZoBeKWpTqbK1hbWbBPpyQ+k1hd+UbHrud6M14P
1Xo9X7+KYq1Z5YSAvZEGYyfDCBn+0xe5rJfGR48INwc3UcpTWE3y1NsvOtCM4/U8iExBCljP/EI1
RwntQxsstoJ2/LUeCchlq7fctGZH8nSYNPtQX14mYTm+FefglZS86OuhjqNdr4l5h/znE3QGeSFn
6h8/M1bBemKTPTqV1g0CTmy0mr5VFRumnIoEDmkqXRnps9dfIOu8PQsb9dj6MwMqamsH30ezY8yo
tb3ZjPNeT4duQzTxAOARGfNecqNtmqrIbwdAgUPmtoeWaqgxNLDdtMCKLrVFDcKaenc7kp92MxE/
QfXqidoCFdyGRZJYX7Te0OOqNEA05CWIS7SGiWsDDzVz+erOPdOj7G86xzyjmz6kC6Eqbkb5AnLW
JZi/l70Rke3XUkOi4Eaq3pweY9RrKrT1XdKxex7H2YRk3AqDCIRaXIamd3woH0gX0+wmStF59LVG
UNiQ7VAQ4tWDBVKHRHT3ZJhoZX5WQYHhsW+C2q8m60F3WwLBpvydPCy0/Hr2itkH3l3FxWCM6iNu
8vt8hZDN7ZDs+5o1NigQVS3byI5xGooKOid4FDFXlm8bLRrcOgrpa85N7OlC5uc/Dw6E2w1ROoZf
EII4OPYuUu4DhVsdPNdcZyieYRz2S8caJBy8fpV6YmiAeCkEwD9NsBTiKzMRWw3zxAEMQH6Wi8p+
HKBZUASyWJz1zu8o4WI/svJt7KL7L/EGgvkAVHz9ql4fXr/68wdRS67DFBTCS+mYetcf6JHJ6q+y
cvTPf/yD63+5/rJpxJ9a6uu7Wtfs02AK+yTKpCVMfv0SFK52QJfsw2gcT43uXb/756EZ8apcHxbN
mqBp5UA2B8kSbXJORQeJRS3rTEKd/BSSi3OadAHdLdcPTTD7GSvCueXiHGtgDkPTfaW4YvIPjNTL
x707BtG5mrlj3EpumQo4LwyPodROOhPnsWJUHVfiRa6Z5N5no+3hzRrPBlZxHAOT32Km9wysraZg
XOu0tNwhUXYRQBofVqRze7ef4y77neqKt0paZFlze8EB6sv2OU7Z46bK/TymKvCQBQFykAfKrf1t
EUTfslXmDEQHc90IsSVstmLlWK01zJNMs3dj1SCO1DGopA02CVGayD5QYtRbyUcG9fjDdeh5q27r
TvI5cV/NmcJ4DC7T68z5hSlbkAmHrmweqXSVxMEqGl8Kl9Sm6dhn59gSS8ipUfwcgSEAQqgsUvwU
RNL8c9YmZBjgTCwkpNyeEc8CY9e24EvQhhfgF+5VG50CKPN02KLnIX+Hgq0Y1+7kjKNV6eimhab7
hLwQZ7/e7CVESRJ30qI6GtjYNhDWj91C4E+CP75xiuoWmQ4+QJu7PhhOSmTdeS3Lrqt+SXo24C+a
X87BRvwuZ5PIE4epFKjuV2aGkUyCu0wDjaMhjS+JAEmiV0KYko2bPXc0TrmwuGPsDYKw58bBfxbE
0A+XkiuAkXLvrmJntg4Ixcj7XfhnA9VFBE98RmvgSVVSMcZr3mz11jw7DIohKU/CKjZLNd+iyqax
/4xPrEHoKe4XBkDu4GDbsMHF7dhRvF10rC7BWweVMQE0Xdb5cQL/VeXxl4pOgJNHuFLq26ykm6Pd
awJ7FX0S280e6sCH7gM1PChuAb1vjNg5RpP7bXCK2zpIaCkM8ReEG9up3/aVHJjRHgIFMhjX2Zbc
Gdz0SHQ0eA/aTHBLVHpj71ON8HuyagxKfmWibUyXVG5T3FAIJCFU6ZcxGPb9yPJT6tBp8hvK56aY
brPvmhgOcctZtZqPqVou5Ej56RieWxF+amzjybBvoC58a+QtWE8KYYIN6UhxjQbysZ7c5Dxr9uRb
tsQmMkjjzN1uoJr844CfRJxnxViaR8k7CqZiMzss2VJzIZNY5J+FFZQbAhLw+Lhg1aE8bDC/jBt6
DjX3eK/vVZs89PUBGHTLlAzEQC+47e3GHdfFGY/b1lkANrPqHklK2qQToIuECmM/mjV7OEbeMUzl
W8SyY3ONl2E758t1n0mtgpPZUS09NetBRCNlqWpOuDtbyIehc9troEckfAzsuis7hX1sbBeKggKL
g+vBcZwH/FyQ8jtKx5t4XczNSlbIq6av9qInXoa9xMNPWJ6gwx9U4MyYS4JVTkACqxmw/r7+cLrD
tpmdqLhWkOI54M1ihZbrQ4eLmQITFhakJ9A2k4R7pYjEvMG4zXRYcA+nRjOdMJ1w4mnQbVA5kFO5
4KVfGQlDZI0wmZYYnMcE3v8a4xCu0JecLc9Jf5frertbtCdV8E4KbZ3yrr/U5DQMIjx90Qp8aNdE
cjZrLbya9cspqYLj1GwNzM/bVoWfxdjxdvK4YbVore94WpkGPR+NZ/aoMrTMkfiiQxZ7os8pxa8r
VOKva2aNkv3Mn48LwyKlIOyIbxjp9v759Mn6Qmjs0elehbJcAHlqKs+uA3vjaqAprt+7fnU9wDy4
AT2M0C3FB8JSxcExEW2DbHmTZtuxcy0+WYMRn5kLDEpwFJnKwqFJV8pgU/T9qw7XCVPc2ixk+Wv3
en+iFNifQge+7xxbNIFWNMf1AH7mZIfaRFoftIjrwYqcrQq05NBd32G7lIUPmmCmEgBpvwvJaoDy
heq9ki+ZxrC4nbJpBJRRNn7VrPbQfgCqGOPWY+/FdiO2w9VPLtbPmW9mrY1Ev3OfrhK0/49H+k9i
PXRshGP+z2q9XVY28bcvfxHr/fibP9R6+m/UbxWWQcuw7DWE8x9aPeX8ZkthW6QCCEP/Icj7Q6tn
/KbrUrngLRCFWSiz/qnVI1DJwpeMSk+3HVvYrvW/0ur9EiFkurYkUMNEpkdGmNTXINCfc0tC7v9F
VWV/sDCZ+TVm7zstKZNzW9V39FYM30Y7so9zLUU8rbMRFZCXSwhKSXVvVkt0Fj2ugo5eKO6f0XOs
prixWJewuo02bl+0x84YLq0Fe6qhC7h3o0H5P33e9z+yKn6OiPklIcbShYli0SCqFCWkLa5RKT8l
WNQ1itthmZC7cqo8Omi7VMsJLwa8simgy4HREpvedb45JQipv39uY40D+ik+48eTu8rSSWIxOSVr
vMZPT97IBFBsbnX7po52aij3dcYw0MzRNmO23dAbvKvsCs4+PaxAkrT7f3h+ThvkVYdrzJRrLs1P
z78YU0r52Oz2uWrvET6nvjGyf1k34LkTalQNjwQL+zBy2q2y6Ib+h+f/5fq5vn/Juze5vJE4qF/e
/4SfJc0sPnzLwuWRNMNjSI2OBBacOuAG1UbKjsA9FX80g8o83KkmAZt7xCZFLteiImCPv39J//4V
kX233lzoZn/5RLopCgJZdWtFCGC/kUwRaSsU2P/+WQzu219OPGZ8g2WoMhGfKOeXp2lDJekoBuS6
LgYmPozmFPrt5FMV0D63u/Ckh0Vwu7Qsl8VgHHq8JfdOg6kAC5yg0w1xMJts+5zEptr//Wv7JdKF
c2KhClZsOg3BJWmun9BP14RVD0JGBs7Htv7mBMhdbS36MKVLJyp4jk1dR8rERuHvn/RfP3ZwJMIV
FgJj02DU+uuTBhFJD0qWVISpexGG6GZepbvl9u+f5d996gLnhKscHf6QXH/+01vTFQVJI015a+Hq
wSADgE6x3W4yadT/4Tr6d5/iz0/1ywmm5x/WIcqEPcpKXNMZ4rs++YaNuNpIx6SsTmRSHM3/IQfp
GhT11wEF0rqjbCAIJPKQzPPXdzhHqa1GKjl74ejQARFcHdxcP3exk++Wat0uunewBPpLVY3PVFmS
7Vwjb6IFs6k0J2XFYsntiESM9oNAruaQT0FIEr1w5aseLj2uD8IeJqi3SB62gRZ/b0gm2GuBoDwz
DZAhwu+tAaBvTu8bVSKTTS3KJ8BHbhBKh92D0WvvZm3Fh78/tdeh6pd3jqHU0Q0bg5/4l8tW4S4S
tAC6fSbIUjGm+AG2DX3PkHdFm/ih0+nyjYO2dQb3uc1MCpDmfD8Wg+NP0CG2dvGE/rre6NAwaeWT
nqTKkQZM0vphDDpt4GIRA8kRLX1ML7PKW7Qzh4pYTeLAfOik8sYSJtEA7Ueco26jC68fglf0eIg5
k/5GE8nnv3/LhvGvc5clEeXLdbBiV/RrulniZna6WFm3L2sn3/aACsc6+X0q53LT0pvHpeQtoG7J
mbGmA6QcudGs76vuWO/iXYW77SYsv0EC0G50/W3VIfo0cN6iAPUn8QcxpSJjZ/cWWcqdTSM8c57d
Pji4+tdEU9FLPiHoHR3mSa0G0ioYzbohn3FSU2PXO9DPbttteo2fmUn+MA3qwS2rF3b8Rkqvv5jr
DfGNF9HpRLiSRzGdkwWti4wcgbSgBpEzPBB+9aKGczqxRS3zHr6a+aTr1ouysqcmsayDa2voGop+
2w1UUkpSRFP2R42pOTsEnNIvxcg8asafYq9RtI9UN5EVE1IDgT/hDHdEUG8y+jIbNY8fcyUqT6sK
1JFhnfPZwWBIT0LdO/5s59oBpcuzqZOjPWoYY8f4nLZmvpuqlzqGoA3CWqJVzf6bsvPqbVsLt+0v
IsC+yFc1SlZxL8kL4RSzk4uLnb/+DioHd5/tHSQ4L4KkOJasQn5lzjHZ5iC5Q+6c4RRQ5irvtQej
Iqyj8r/HyvleCXXn2E9u1eAIqJ2vpuHi/LPf6POjleaPh4K09hXyenfVevwS1XfPboT3K3XIFa4K
aaHbBgSEWvY2j6e/fKr+e+BiZUfVyqGY8k6IT0eQsYmczhn4HnV2u5PFGHh9hkY0GZ/CkUkTYJp1
mKNN+vNn+bePiimFFHpHLCeCfx+3fMWnw5+XRYz+0ljDfVflH51yL6TxPCs7e8189+3Pj/ib2gtm
EmcCwzd837XNT6cc1OV9qeUdtZfNqLvMCo5tKbbSttmqd0f0M8aHo94iGJXOfPfnB//vF5ddmrmU
576vW9Znh0vUOX069BV/rqjeoFKDCcCWac+ZRuNv3hAkLLQfGl7dv7zMhsXr+O+jJA+MR58618LH
8/ndJW1LI7mX19nuxMXnG7a1igJGajSNh4wU14KeYe30WA1yANiIzeAAlfm727+wvzb+9mz+e9bn
2YD+8FhnGIK649/vOrqf2XCl35BuTxVEJgMcNXlVlWBn8Ca+mUMDZ0jo/Sqyq1vgUJt8sb0W8fBE
whL8qVzf/Pmd+Rz3SvmDk8lyDQzUjoU08NPHoiYsZE560RAvhRo7xzIrXdvY9Un/IqPpAzsL6IO6
gtWBcIzzXv5aWNXDJOB/N4CnshFVLJLi9iYGJo7+1LBXAl/Iivd10+rRk5Ga5xYJw4VSpA/ozcM2
LM6goj5iO0S6kfGr//wnXcuaz2+6TwQiHaHl06t9qkUiW9NQPFpNQH4MmO5NG3UXA47Jtuy7xb2U
VeueweO6t2zEHvkISbhBn5Y7yxe/oFtrdPcdFIFElIyAO2uwJcp2A7jH3+IO3Yghz3c6uvFNFoXW
obO9J92syDt3MSuPNqpY5Z98tGl7p+IPjuxDZHFaHfN8H/EaVUlc/KX6sj9ZyH69i75hWJawbA5n
y7//r0ovNBQycm9ogj5rULLH+5hJsoi1aT/XxqmHtsTU2j7EA/jerixHpBAfRFCgo6Lg7ztb21Oe
s0YKR6TBtUmqKrgshpJQgoa0eivGmlnt0sy26Cvb/JvmDc8qBvWWl0az7Yal/sHWVEjFesQhxoU1
kLV2++zGi8CWwThCNAS9fm4KB3W2rdZ52AAD0ZvHoXJ//PkDcK36/vMB+F+vxqfv2dDmgx1VUxNE
bILRPE8KX4SBKQ4YwEZia9pyXJDrgfWxaxD65ZuNuRbCee7T9vbPz+VzYuT/vDPooR2OQob4fOjz
Jhw3k9M1gV+IPhhwHh1tM3vtQtgntTGd4CqItUxAU+IG4ICQG7fFWGUYu+TBJ6Zr5omfQhxWkOF8
EjhLCDJ+gT5t1mCKLjVOWqL+srNvRHNhXqqrdwbr/cGPSAcPa+SfvBhP/NonnFlY/EWYr+Me563h
EXlaeMlHDuFgHQrzljSwcOcU7lshWdd4PrpVFJhjkCFVmCz9wMyUgsLyCraCnr8b/Y45p07US/jO
wO3Z7VLO7dLfirZ+7dqG5WqMj7dmeqmiH56R5jd/eW3/e3DHqW3YNjWwqzPS+PeHfukMltj5BvVU
9h6F7AU1jB/4+Knp//xIvzl/ufSJtk+jzG/Vl9P5//p6NXnmlgoNZ4AH5yOV9RpGxp5D5503ILKI
4YCUBZlLdmk//fmBf1PyMgsjkA7zqu0K/XPjDOmwkyJ0ODyXDl5PZEidN9qHrG2+m5YYV7MXboTZ
QZErF9FxhAq1gMjHbBe9fpZXGym8HzZarGCWyFQxs6RgtXahy+j7z0/1NyWNq7PHRBFHcUFj++/X
qI2wsS4m0KCM4WYN9bFq0nfUWnej5jCBTT4akGd/O3stZ6dP33Qmfqbvsd21HPfzGdUnQGBMwOkE
Rt9d8NhuOPZvBIve2RUnpIYANhGp7jTf2jNleDBD72A2SIkHH7aiVdl3IzjrTRy3PQoeCs05mZ4S
g5wX7W8l0HLS+e8z5dQpeF9s/XP5lXRt78Q9xyRiINoNxOklklrEK9wccA7j9OPP78ZvP7G0SKTB
M25j0vfvd8PFZRmhzGsCqzwPrXm2bR7VLInS65EK53x+2WiQ5ab97QO7RDd//jsNpqR8XHlDbM/+
9wOnjRFVhi2boJjbV7QJ94agOwxjHGDxqG5pV9ZGRP+Zjcin3QisQeo0m7jX6MPDCFh+0bhrC62u
7mU38+zKv5wqfzOK8lxD0DzqfJk95/NRAzEr7som4xul2e8cVfolbT3dZUDS6Bt/Qltt2dd7OxdB
rCemR2lHm9Ce5VYoc2ZCln+gUrT+8uW5Bgd/ftmokHmn6G49+/MHuY360LQw7Qb4H9KdXkzxQSud
Q97M6WacKF4bcvPWmKj0XQR0Z0PheJAmQ8Qu9Yo7EpxL00kerXH8ibt6eOyM6B69HqTB8uhjdTzW
XnyZOdKcar8mJQHXWwDJSL+UnBf81Di3HtvFxI/98ywXS2dPCZcQvYiow+9fm/pcSjqEZGTCc2ja
9j0fnbe5yxG5Wql4Mevox1wn26yHID+U8XjODU5rCPLJG5WbpqYG+D9/vj2M+y4HY6LEhfHp8x1r
XjI5pVsHfeSsrTkB2WcT8zaUHQLtzoEE3N27mvpIh78OsX9Ta/mcdQRoIUP3vM9D7CQ1GPcrUQfu
mIt9qnf2PtHCMCBXNsPXBVZ6UIptZTHc5LDA2djXzk08Wf/3nopeyrF1d9lG/OfMIEsCGqVn19gJ
pltlFzjtM53U2wGpl4iN99ErjQuIDXJ1gQr/+dX/XTPJgzPNpYkRzPI/fcvNOYxSJP7w1MXkED0W
B6ZXfUtlFJ2KaAFnaX65jub5kPYRvnIcO39+Ar85yvg6Iz9Us65hgzT/91GGSqls/dipiVWcyT/z
D+joUq9pViD/zI3S//oX0wr9ppekptSJjkRNglP8U7nhgZ/roAbymH3hf6tMgbNbtu7dyNBml7SQ
YMs+h9BW+0+a4+mL6uEHkaxEs0PgDKIx9O9S7b1Ml8DgAvnBkCTIcwcruutMfIdGjfQMGta6FcDV
WPVqzx6KWzkposH0JjsRwyReGkZMBMoTuxvnr83UT2uBdYkkLH8HJzy/x787sEWoiOR0ddreckye
y1YO20QW0b6AQ/ma2fY3fJrOdjBHmIr0ROfIWH4RWeLvmdCCtF8bpq4/MM3RQCJTRorBeUkQux4Y
f4XnMCFJFXeRdufovbqflyibbrDuWWzUz+2HVXlLDEjvvnqIl2ZjyTWv1mowV6pLngQdxD34Ae08
qBDnb1HSc3tx6D+kwsfKF03HuIPPME/GS1MaEGMmy38Lm7QMcGAxIjJt+7b08xcqme6g0mi+jKZ+
dGQHyar1v9IEZWeJ/fDkYTJecYYsX8YpfdJVRNA8YuKdb7TTl8VrVEzt+G5XTs6xw8w2bPCxJi3u
+Wnqqsc0Ed/NWM7f9cy4L738S1skAAAxU58n0SWQ/dsfcgLkh/wV8btXVN0WcflMv0fARcIaHHVE
PqtNkqkJ6jkGuW3Sgw/IydyYK0lV3+WvrZZ2ID25db1LxLMHUtYuNpYukgtn9uTSVhVkZsYk17sM
Tzo3oM2CvEwA9ywXlW73v65d7wsz1Fq9CoMEj1uaWc6J0SNYtOXaPxdACfqtHJjJeY4sdhNy3FUP
yOAcDlNyBqvOrDOakJGEIAwhjGsVAoG2OtZCfR1dvFSAEVoolgOMqeUaJLN8m+emjoUrmm81zMa3
eDTMKqxvr/ew+ZtgVafA1OZsXykXLF7o3P1zUZcdSI7WvIiiiTcOuSsLOyrbN0ixqXGl/TxCmNq3
ogiGtsNuMITIxjJaqhu/xz3EO7CLBQa63HDCRxuchzGVxiuM5erYxPQyGmWyLiWhn9LQHkibvscu
154rUsHvDMXs2E/aICRtcONETvgUIZ68iZsGUfFys6DEP08zZqBmPKgeEgqStWy4o0xAQErgUJsm
3R0UVKGnRyKgw3t8EwgQIMUfiJkM1wYi2l2qu+m9XfXpPQOmfjsC8d/Mk8v43QWiZOlJfwxnIrvb
hcyYT2keyEoKbK5m+OKmDaHzdltQW3lB447zy0QiAsrinsRzLZxfzKy40WzDvy90pV6Kr/lypw25
Ejc6UaOWFEFN+/KMkXV6dLH4K2HUzzVpghjuSdOQswVkreoWzmaDxbpJLDjqXKN0Heg1EI82CbTA
lhopnSx1EvUsdqLOvlq559wIr3VJ6MCINeNYs9uwukANjdas11TgkBNZ8Lc8LzPKlZkR1xY70ZLJ
bhmPekEytdbfwbJstv7Mn+33of/cx6W70UdPBFbGA2PJzbGZD/KsTeZ8HGWza0wE4pAH2J6H97Ck
u6/RaL/1OAWNuSxvXXBgl6rhc1KZSMw0VbSkJFUr25Xxj9gtcLTZkcMMQq93VYQ4tG/IyE3Ltnic
i+5+8kb3S4E/FWCUHA/aqDVvzvjiOKJ4sRJ7a0mNwXGZ9kFY1N6XLr6pzcn9yv533I1qbveNFmVv
Dn6ZZrnfhTi4zSW6437ksGphAn92bQK/TWVO+y5OcMvN6Quhll85kORfSyvkx7PH1KzUnQc04CXG
hxolxcvYDfAhveQcTy/Sro0nT/nVrVeMzxFC3mcnmbNL2hJptNzKbeCfZZNDIF8IhgNhhIHD7PWe
k8xKRG746C8XU2ujOo1n+5izAt3I1FQI27t2MzNc2kvojs9+6GKcQ2zDvq2a+MWw6nOhfxtxg6xr
pK6P3RgbZ99OHlTTN4/tcmEsRoqx8kworRliwN5h7IzP42YogbnWy820a9PHpJQbd9BJREF/XXuj
2A+u/zZaZUa/5vJdNKFUkJWzN5bwieYnb/QAinDoOPl49h1po/TjDnnyjXNhLYeaccw8fJwta4pB
1djhevfkaB4irzZBYL+Ep0RePd1er4EBdMhby3FDaynJThb7vLHJ7sZCxrdu/uLXEVEGveMzGkOW
py8qPWkysRHAwDau5mKCQVqOltOf9z4+rqPFfC2TMe4dAbPUyOTRloWO+ij1gwFUY5cBWmVF29yb
iZ5heLHFsTY9eSwWviu6vPj2erKrbP41hvyxYeg6X64XwMlejMzXAx3Tzcn2660XGeYBh+n7nLRH
NyY2I60Jpuu/uyEZnTlzNv6Ao4/9viPvZkdHjZVQkLlrtxEeJ9BqEHdTAqgKAqHw0dJGrBw72Wq9
H6A5/ZFk2UOWhdh+82kXzclP0tMCJUeMzoO9LRubZ0Hd14/NthLefjZnlq9hemri5hW3Hf4Q9SPt
TzbncRqY9djaX0hQe9C1KccL0d1TzpM8hyRFYC9dTb0DO5QaUivsk9e1r+bU3s2YGxmH3BL8s5x1
2SyFWLBggzsie4Uhu7dn57tpxoHdJMGIDanHpJhpH2WfXCbT+zG346LirdZaFFK0CjLNVW6sR72V
a1ahGDWjCphBNy/yUEBFsZ/eGNX80k3uHSbkeWNghsvUfLCm/L4v8dnQMuVyOIypjXl9NHZWOQdN
om2n3gwy8I9OzspRTAvP515a7FcnocADSZsJZDHhnm4oWR3+LFlSK+vZESzdcHLlc5bVkB/JsUlt
Ivu6xtbx5oVUBUBKt2EB4irxvntEGJOSWJAgkbf3pR8+wPOsYVROoMChBqw1vViGjGI9MI2rK+82
TxE1z/PQgtoher4p0SPirrZL7TYZiX2d3Z1TocbX1cQfZBlfS6lfGJWQReAFpW5uBJFIG7+Zf8Sg
Nln+mTim+HxxTurXOB1RLyvl7fCWnc0MaBKKkGpdS+tOVxreXydP1z1Amtx8MzvvAoSe4TN+TJJz
cglcKW22dVxfoAiWZCwZaseqCmcR6VDg4s2Lo9FHlCSF75re9I+TyyHBFj+1tpebyrM+tNLSMXlV
+F1m/5L1873e+HTIeBJWoQs4wESOnZVttCcugpCYkZAfaMao5RPIf4tCWrrzGdp6dzPGMXnkVhTU
Q4UQOHluZ8jo6EJvmAR+lIySodkjLix+emn6YeH4Xw0z0WUdlcVK9GqXFbzHdt+8uL31tTYkAgOi
XZ0HmwQOltGRjxF/QFY/osEED08iiydJbNLAksm0PYJQqTLc1foAzbonRGU23XdUHIC0ayfbKRdO
S931nHYNd2OkA1j3qT1ZqQ3HWh/fHEPTAjEMt0r21iZh87ky6uHYVZyXZC8OhZlgFlucZbhvDk3d
fS85AaZySu7bSd32KfruLonFpqzleMyGCXLycq1JdBy8GO+xcuFlUXYwzJE8ytHC5Shoc5kzOkuI
We7ZGlKQ+OiXCJ9rXagttnD4QjozY494LxKf1NHrIoXKoEEZXsHGXF/v7FKrPso2IidrwNsadfXR
0HA1DVKvN7qf1UeT/kZCYJNmgJQU1ggPWNuTPApXcPQ0RkhbCp3/qBiMV8hbr889LsYSiEP6ndVA
cgTDlRxdevdVmTSgzBUwTV5nHVRK1hydRSxcF4vsQ43ztk+8S5VlezNSoCPD4lsfEWuCP6JeFX1X
HbvlRchSlgt+SQyYFmrdMXbEtK8gnsQs24vRHA6FFzHL4Zy50mgCbzzlliu8bhrE/G6PWSZdgVcg
L12YzfF6gdsc3p/pA/HH490UyUG1jo1ErSCDPidsfF0rrzwmjvaqNKz7zXLrehct+CkpRbqdVYH9
tC6PcxGXR2+cv3oOxZLVISxjECW3HWw4DGMzbK90eZXrpqnw1M/lkadXHogl2Yi2sA6px4kfc8QR
k29+zJZrxhAHpPS1+6zs3jzgyDtu/U9wHyzdFqiR8VLm5NjpCr/79R/T3OdQeb06QBpjTCf2dTlF
xynL4uP1mh/Pe418I7zs9q6xQVMnsg+Eqm08Qap+jWUz7n7dhAGRH/lIdWubqCSUFHR5eM8AZKd4
KLmYCNA+jtUrkcXFr7u91vZWpZsqssJlTsKmbTX0Gsifi67TblSdfUPMHm5ZZng3VgftPYv6i7Wo
n2PSzGvAEKXy2KHpJBB6nNcMwccnby1tb/COrzAxQKWmg9uagy3Wc65tEk/3iCbQuBgXxJevw9XR
pMmXHMJZ1Qi1i+KfMG7DI0M+BaQCBJQqD6lb6zsndGiuSQ2fNH9eY5+BY8PuQavpVaFZfB86jdiU
lgPrpPs/gMntRi8etxm8tmFoSWX2jRgx/RLaB4vAJ4B3uTondtXgOMOP6V7v9SMNVXy/6PKv93bL
Tzm1QThnyKhCw5g/60TzXO+34tLgS3GNLnU7z0Jwsvz49eL666/X9MECLeEDSbve/PU4vy6v/7Va
sjfJh1XrX3def0pen+716q/bi9GTPEBctv//uY3XJ3/951/PxJnI1DBn8esp/fODcRi723G0XyuT
TJj19VEzzdk3hIQjiSM185+IzGts5j83r9d+F6WJlCPfdV35fP3/14shUsjJ//m/0JCcHZTb2+td
IK7nrSLfs2lLWmUPx0bhC3tzvfnPxZzSSFczmXOk6nKVYzpKeX90wJhZN5VBLR7XjbP2BzwwqqpP
va7ZZzSU7oLIanZZm8K3LQzMhqPwVvqyCxzTyV4jjvsYU6Ndk+kAVa5wv3MiwoPCwTnIVHywCrCL
IuoscLoGHJewHM+uRycuWXIXBcMZ0saNwJaYPQYEVmY2/Mz1UQ/mGEgZRkvm9xsNs8060b95tC63
MaMO+uzHQnyhYos3igM5RMhZrJvCStG5cuwh8O1nM7YXRSoaghVknyNQ0hAWdsXEnnAF4Ac6xCBf
3DmGvqvG+ls4RjkZ9gTfCdOg+w/b5xwMudYpAjMwlwZFlRxiNbuB7juPZYu4CFbUntbqbp7I4/NB
GzQAJ7BDm4FltKdcERTiQUFdk++NrS7sVxkxVtbAEhhHzEb1pVqTWLfADupvySPU7fvEDs2VhNVW
+tGdVY0EqVQfIDG2RaFBB5uSn31vEH/S0nh4VrvpG/sG9jldRcoWYURhQWPHsIgZCxMxRYW0+Gxh
hBtV5Z3ASn0Zu9tOLx/CrB4CYBnehmGkf0dwwDdoUQTfePUPGXVPWltP204f5Dopx2OUxu9FCp1V
Cd7ZRZbYYXZR5LIUNZEeVekfI4U2IaE2MspB23fmT7cMjX3cP8fItx4i8plXMglPGvoUTH+Hqa9Q
I1n6CQ6/3GZ+mqyTrgIpVRd4yZPE4PR8SeUPPPHjtqEF3hlOFK2IcSGhJTGwP+u9CPxIwU3I9FU+
RQuJsuZkrzLGWkZ20TQV7Ztw/onGMbsIe8ECKO9Y9CPWUqcf7i2EZ0khX7VcNkeBqZ1dBxASw66r
c55AZ+9tUmKyhPCL4kXjKRwdRh/kKfWsAUNv3M52bu8qkYb7xpTvdLfgxHGhBJEw+9vEXekdJV+p
sZaXXRthcRN41lhvIkgnk8woBA0h8SRrRmBLGoIDb39KnmhopiBhTQR0z2mOYX+PjsmnMqE2QGpw
dJX73JuQJLJpNWmEGzr6Ju0K7TAjqIdeSJ5D4ZbyVCaSMxEoisuUMbINrWY1M0lEFRV/ESmmITjh
ycZKlTq1zIeaBREO4ketJbkYW2/w3kZD5jfet6zq1G0dBmmo0vXsmJeOGB/8UxpZGHp10Q3UH71j
cOiPiQNPp77YuU5DnEHu+Js4s78OOTncYBWI/U6o9zsWuLQVMDGTVws+7S4pOzBWFY0TBHodnUIJ
0BsipKblDdOPRG5ENQyMsUryumR355i52sb8Ep8516HroG3pMMw6cFwY57Ea5555yU3Wwhk5iGBk
XWcdVhyYc/190YBJTVGM8OrQ1zHRz+ePklWyViVftEp+dBDqbjpjBgDXEodUuMi1ilniQvQLvkb8
f2IlFz9w/D1Owt1YOkQPtEm1iRMfhv6Avyu3EjjgJXJOKPYIo/3khM7J20gE25w67RB4zzjtVVXN
QdomRC+aw48kqaZ7joAIYaCDrVQ94inK0no3DX22VnPhHjS6uQUpfSzo3SO3Bh7SU4BZuvlia0W4
K/C1HCqjW7ySmr+f+vAIz3TYwCiNH9vR+hE650peiNnS6bsdMPGhnd7NleHD/icJF3LiBtw8X+3l
WzRY9YCN0LglOZ4mzu/hTAkRuNaELJNC+VwvF8OSbMZormzFTQstONBqdWp8mZ1/XZgcG1vL/wjr
mAKLJcRWxwxI/rPBLDUQdXyqSmQqTpKuBetAwQqQ4SBYT2fIumODcP5IQzluTI/9RRGFBDtbJRCK
giPVUk2agaOiA+iGfG0mMP+kVnqQYoZtKTCwTqW2U6TEtFh9V2P5bhspMTSWTFiTx+bmpelLd5cj
wmK0RSJi7MU7rIQRMleO1hpeQ0ZEw97Wu/epnOODCHt+F3lpIehfzivmlnvhAiQAHzqTvAJYuGtd
tPkxsbIKF2Cyc5Oo+T4U/XdTBzWYUeyUBGzAjCwN6sTpZ2VaIIatYMoml1koAW5KIwsCXnFPBXtn
mAQl0cusOqSb2PKIyOAc9JaYkb1Lk/J1btNzHLLUiIYiDdjlaHzcMHoUXbWPmHrtUF6p6akJOcrm
cUuMuB19YdiI/zgG05mb5QrMick2x1dHstF8ZQZla3KM6vhm+vxOi8PjLR5WQKW3lKnDTnYYwHFD
pWsiq8SuSZ8ZeWM+8nddad36s+ejrCUzRpi42oUcLgNZbFQM2GYxk9Njefl04+ca4ZjdeBc3x3by
wWS33i3JifsoJ7NWWfI7ADA+dHafncesecvqNIFlbGLd7fqdw9RsS52MCbtCGKcm6cHoMs6xTRdS
Rcl6AARMElbKyoCD9gYO6rwbVH/Tx6MJRVDrCKfrkluCl7aN1T8Yc4R+Lq1jTrFUDz25vdvpy8IR
eOhZIG3SjJxgUZYlSRZwYysbARvW89OIRvzQR9mPwYjk2jJceEN+xoInt77luW8G9qA4xjLr2htq
DretGGBqQLJmLjMdnE5lx0aBHm1xamrFTOi2N37T0FMeSRb3T6PvRwTHMZxRs8mybcSTKtD9XRgF
6ISO1WuD/PS72qaHDSfz1vCXEEytq9K7e8hbJOmwXt1HTkrU9WzoIL3d0dzj3FIgkR7IuiAPLo82
OeiQOzQK5SPa+GznwQLYGN0X1YXyyUnT7jzGyRe+bvVTi8/3iM6kXPnhh9mnxVvS9WSjSW1c68tN
lHHFpnXNDLBPNR6A48lNLaLdMA7GB4F4R4+EPeWPm752xBs8UMBkrAajWNCrgti99fDkYW9o6QkY
JTlhmu5Nsx42whjmW4uXeeWkdnHIS0pIyLULTR50cB1/dcb+kJPocS/dOLqwM720I8iuBJglIygD
OVr+0Tptv7Y6BSqv0D+y9jZFxH+qh28MJJoz/GHWfyTv+AsfKy1AzmHHN7dpMh50SNZ8u3TsG1rX
H1OWWQMKmIBodIvdFmXnVBNx5vcDSxKalzIKkz2EMQ7tlClXiIRufk+8butMvYUKLzK2dhLS4Ibt
V9OqLq5ZVBfHYFwYFu14cIgvJsqQfHTMStk07zQZu3dkZgT2ZLkQXNS+b4cHx3bay5QqnTOI0e9g
X5ngRTi7ho44oN2LA/g8/imvqWGH8k2Z8UiFRHB7afj7QprfRKtbBz8FfmIxRrBGa+sOcH6uFJic
fdPKamKaeM8+FWP0E2sdA1Ehhm2Wzu42L4cg1yv3QOBUuYvytkPi7xL5GxFwFIZTzjxhJGyl2oke
DAB7lPS256hrJIZznySOs9LDQkDMSu2dWTIRAUtkIzSZtm5iW4BqmyXaPMfETDD2HOcmKUjkOFsc
KQbl7ixGVRun0uVBZc60csPpJa4N52jhWMALj5Q5Hgt/V3oqX49NIh+NvNg2LiPlCnVLIF2yZFhU
JasIveOtz3h8ZdbNtBEs3gy9OXBEGpF+uD2Djz5+8IiF1ZFVN47/07DD/tBbTIYby1m1U0LRNwC9
Memy1xIM0w7Wkr3RC1vbmnZ3NjJtgnRd66ul/zzOtLPIXUOWBE7y1WTEerA9/2sECABm9taI0/gu
GjGL5J1HneTqBcWFYKIi6e7oaNVeR6wNjqU8DdMNwmkav7QBlhs7KgBiHSDCRHHujocwU7g/GzHt
htInGii7S9NaXFQNfsPQx2dC3MAaaK/GyFZGqPt0qsMdEK7vE7XiqSSRZRmunbw0JH4cOU7AGxPu
lU0KgAM4OAk1sGg/QlG6r0b6XU5FuPWdcTrZHtRbVQKpQcLMST2Lz3GJA8awy+eiHJtz2GbGQz88
SbB4FGeddo7xzV+KliMJo/wgQ3ByX8Qd4yE4O+c+vzhLwnXkoZr2iqihsm3a+5AK5mPKlbhoCQEu
vYN41bVQjXok2ueS8QLoZwXxYcZNtFw0dtTuFKzYFWWjf/H1e9Zep2LS95Ei+krN85OM2/TEimJ6
UPa81maNXqNLWT859lvdzKQrLxeM7fbkif+UlcXyTgdIbyuRrKndMQNF09NMQuCZ80H/YPf6TWzG
XwfGxEytezY0Mao0ofnNee5CAsBGTW1QA/GyWuV9BbFxrYluYDTcsWOfcwhTOdpn6EPegYpBMpUL
1Z1J0L2zA48LuL60pq1w9XLXxUV6suJm22befCwZFG8TU7dWo87MUyejR28c1s21Q9bekpmaoRsZ
WFLW6eid8I6ON36EeDuRw8+kHmp2RjOJPLIcbxwa1ipJmk0f19hqi8jYdLEZ7QwIuINxzEgpfiyd
hFdpbWFaOk1EPUxWGe+UIyHNJQ71exiDwtXCCJpPeZfFVrKPWTAwAYXmbsk3lu8cRewSqHqaFhsi
06dbq5rg9E1uujNz0pvLLlXreGIZZDjf0KJqByeWXjAayQ16A3W8Xmhq8Ndy5IWRVVLcgz/fughv
nkCrFjdpD5kl6/SerA7vSxlGPzXMm3e5ZSGVhJeCmKoi3c8aKBlLuZ2zogCTTEB5pUw2x7UbHYo2
GknKINlCzLAvHAmCM3SZ3E3TyOw1Xnb8xAY4DnEfISG0A9UhJOC3uZnPeVche7cGdRxFIlmKlG8Y
Y1s+En6yjTXj22Tr1L9TPty09MRBanj1JnWLe3Pu1KXok/E2DCuyiskbmArL2ZUchYJyyPRND/kJ
9VD8OjWQqq02b7aWhoCPIERKoXQQK8lE4taJSB/8qEVvvfrVgK7Pzb9UGv7QcQmuYK4u1yEfscF2
DzTWLkdvDH9DTKJnaxH3HBfDU2Gk6lxRUjhFEnRu60IcC/0DFhimA0HW9skej/1TGQPJD32TlAix
xIm0nruDDdcdUnD/q9bX60t31Avx0+uI7ovrEM6MMz3ZbmEfuhZ+jt4gVgAQTrxCyTvatvQdHjqB
DsEbUpuWlDXNjVjXzj9cGxVuxXKc7hGGtQm0Iqg0wj0loSkKM0gbAbCH5qEwLAgk63RFWZshykGE
x1xrhlVWhoDyVFdussR4r0FmGCaVvsbar5V+kEMwW4U+4HZ7qhAaxN1aojMN8nDe96WUANUQvWdy
M3iEC3pg0O3K/gCujH8E7Im+IuLCutMMowdfqO0Bw2+zBSVhjsx/3LA7q0L7Mhbj98hkFlJ0Ubcu
yQSDTQ+Vs9Km27kX/llqmToZVettUFMVLDRZotaG8f/YO48lyZEsy/7KSO9RAk4WvRjjnDkLjw0k
qIJz/vVzAMtKi/DKzpTej0gVxKAAzD3D3ADV9+49d5VocGV53o9f3WQednGx0rpPQaoyTbF2eQVE
2dLhYpt5zqPeEkBooPNqTKf8vl2mbdJtKg2HvOmqSC4pyTCXQF+XtfMqpZsbEwEyC0fOT00q/ECN
n0Uqeh4ApyixSF0rhn6XyeEaLr61F8ZKUeCMD1KZLKyE4pdqkOonOb46q9JEW4OAjemGRNUuNarv
1MMByWh5OcMo3S5bmmxRmH6hTUZ6idAoaxHRmTALGqGiI/Zf3scGsaadVru3nOJS39GvrXEv7KWm
Ik4jqW6AkqAMhAI5RC3pT1XyxVL1iLQh+n3wWZVF7mXGph7X9RKFtabywUVh751LPq4Fg1I4ntuA
MnrOzDG23jzJsSkvZsk6l71ukWcEiRLeY624G+75sDp8DQVrEznXzg1hpNjvoLDoMqgQokLnBSYp
CFDE+AH11w46qpxt3MYXx6rSQwLjmiJoUZwsizmnWXUHbsJjDHfonCOfOohPbc0PcmMGsOWZGVTB
Hyup7ZZXbjVbDRYEvc1pfoqlqApnPcik+DDLsfMUhkucF6faGp4VOmVjRcraERofL/Q6JdHM5h+u
Bd589EyCaSpXAag/wOjCMK/3Zojppv1St6oC1IZchlKjvOctdZeAbDVn+iZS5asHaJQuR/K9ZNG+
7og1mEsEGoWld0BiZ68sI/jeGmOpSxXRJsByb4zhCyouwpVuu19VNTm7wVS3pZDdq/TJSg/zb81f
NYgYE4KVZ8w7h/5LnEblXFSZtC+NgIks1sL5QJ4q99n4B31eFlkx0xd3gJIpNRSLbIlQbj/rjlr1
mRrGPGAi8ma1274qrF2oVMpcMQI+HTunK+rF+RID/84ZyISzAnnly164I/2vQsivLFVw+9s8CUiG
KbiVMI+8Ju5PBVLiVdaNHjWEXSwTgNJrU/DNtJxuRs3RYUGNQNXBNiK08cEaO9swat8rskP2ouqv
WWLB9s6zQ4SzYB6YKR3CgfWwXSLDakm5ECnzAT+iGNSH+jdXoUSjhxWfcmtsUgswpml0ZMM0jrYz
bOlrhJFYxtO6ouTI82BMyOw0/vPg0Zv4R/KKdBW9WAhajmen9zaahaSLCq1Y6LlLiBTNlpA4GkHi
Fbw2Jd0ShgjpkbLfqiGRCH7iPu8qBwMrkV+WfkopsmgSdxxJugqiA+at6vAXoIKkbqPiTbPcdoex
L11nA/DklPZTp5OwpGt5hook476vV85+2kSt8T2jtkbtj9RRihdAmIbk4tqZfvAK7StzSvlbVOhX
w5W9k9fnRIF6/tEim4fnawOPOrSbVUJiJxM2nQ+4JFeAGMUx0NR/C5z0NLRjYgJFsCAb22OVeK6Q
szJhigLCcuItIRLRTsii2CaACrXE6tZqzk1rIP52x3/aIvSgaEfoPL5VTNfqwn5zI/KZvFYLSRjQ
IeE54IXgjL8EVrKJ6/KLmpbhc0ZJaE27DIVHo+WnuC6emVT1204GSD8k0WvCHKknlGPbOAU0rq5a
uhZBG1HmgcT1SUtqALjOexuDfe7CN65Ub0fUMZ27zmVtmBsYzMuQpQCUtYUigl0O0OCAZG41CtmX
CUyna+mlUCG7TF71vfPZQrg2l02BcbzDe4B1qwawXm3IW9b2XS+MmcNarAoov4VgESg0tMqq0FjT
DKl8dAaF56CVrWNBL4aYwzFopSG9xQnXZeqw1MFfzmfs3k6RG5mrwKnJsc35lsM8pELjJe6RFLeN
3OkOfL2OIgpwPrzjJXonNTqBoSc6W6z4PViXS8GtTy1Qsk3vnUhHm3vEGK1UoURrEsco9uhduR0y
naWydAzSUpsbsh4sNGXItlVSAazD4rWwyYPHDtJQ0jQ/RXxXLsAfC6YK3jZBQXWOM+kU90Wzrc2w
PDkCuhX//tGx5XvpaZ2yM8iGnuedCwgBLZwXnryKnNsyMvxD6EJ97ptKXRdJxN0qASw23fjthtUk
OL1ollaquuXZcfJ7popynl1SQfKRStF30BuYjUGz58MkloK/y6XIMnmThfWRqnw+L/LCfHJNmhNe
oT6lCXMUQOzOognpDDW+8jUJsuTiW9CrU3LDbAotRJbCWO/xdyyTPNZe5WZTNT+qrNKfc43ETzuo
nhNizBEDdQAogaO9GpH3IzXN5kdK5LZp9M5sKNDDGhJLYX/oDw3BcttS7cKjreprctuzdx6DCRpE
NViGZurtag2In1P3xAOEaEpckcbzjrgtoeTExdNKd331ufSdmxcP/BHJrM77VMvmGKR7JIuxdqoK
nh9uUBnnJgNi6gEiSCnlnfNx08tkXYVl0V30DmKa3Mr6y4BqfOa1r/jknHGNC1ajjS59pnWbsst+
xlmYz+2AiGIW/QiK9L67tI4iToVM9LKXEi7LypfSjbU3qHOSNqADGNA8Qq3kxFtKAtgpS2tjm5dE
zCGXTP0hY95foKUNmNSigyN8Sa9Y1KmthI9XhJ8VQznjTpYgHVJOVgtEbtzuP4OQNpiRpxUBga1Y
ADAMlwOBbziovHKj43V6CuPhZ8bftw8v/Vl3am2Ts46ehXyXB7mRz23H7SewCCOQhxb/ox+mx7gY
hS26TTSdO7j7uMjosgz+AUNjeFKVgyhobqcVWNQwcK5VJNJza6Zg+hv+6nAMlXvbdOVjo4MpVsto
K+fpk2aMmfA4c7Z2UTChIfxLtZhxKY7QXsD63Sj2V7uGvHgdiwARs8J9QiP8qrc20QFhHu5z042u
askXPtWIh7M0nwoZ1bwjaWkU/1QMup2nxgd6tKyxsmYTO0Qe1UGlXtNuMgUbi5wcoUNHItipluWj
wj1jUdapuozGp4gUUbo1hY/yDm1TSwMLMnNKXbCubkJK5avjAX1bY7aKvoFXJf6wk8tL2VzSKooO
BF5ILDxD5RPCRAzcSoHAnDbDG+vFpj26mW6/a0GV0v3hoahQ/mF2aNFdEgIIqqi/JHCOl/Qy9V2s
lJ9ZEch7teCZ4PjaUsYObrV9uq/Qk/OpcHMKo8a7tLBDU5u5HlhAKiTjxqZBBXKjvgY8vy/YIK6K
RqgajBAImiUqogD0XdM7oEBz/EalQdiAK1r+atmIivW2NLTtJqrrddOEyha4dHBzEcaZcr60uC+S
JNQMe5MCxqY3RUtJJt61ErbAzNFgSPqUXUVcugc+9QQHY04BWg+Tz5HLRARYh3+Nk1pdl3RHX+lt
I9O7Utkjj+esxgjuYlIHbCt7jYFLz/AbUmHfSNiGjrqQX1wamj+JfeQRaBkXE6AgjH+Zd3Vt7URX
6Bq2TIbsyu2XPZSoRVrHp3RofOZPLNGJFZGPMrV+UmzqpwqBMv+uif/m5ZR3chu/WNsXK30MiTeE
MjeYhDYEyxyhCMNoRpVJH8rhJhwY7qWIzS8Ajck7NpsnVRLnwkNwW4dJt3ZN6Lmhy48p9OhK7oG9
p08PyzpoA+okkbtJyLbCr9c31xZ3SYvv4JNZUPgMQ/+q4DakUQJjmO8kLg93i/tvZZaq+Z00gNB0
l0Q3WadpExiKddKFLh+hMS3EQqIf9CnS82JvRvzBK2EiEw7e1IjUPHuvtcj7ajCO60hq4mPmB2i3
DaN+8fjjptgbviKmCtaUD1lSDcLaZqVQZg6Bo18JOZn3viIfvAD0QWY7xk7VAFRWqYm+s6RVr8Xa
Nxup0EtJCYfZgJHPrZFvK2dtd+t7M91Llfujoxx0891gWGUJQgVnqlclaEyTzNPo3VC+MosyPtj9
T8uSSDHSNJSdQGWUOYS7ep1Xo+vAD7QXY2iJnFcbbVe6jfaSKwQiTrtmxvMOWly/KqKm3sgpsvAo
6eJt3/aYBWLxuSdH7iXKbk7mpK+N6opbS6CcWgTB1Wk96Qz4YJ157jNVnf5Qao6HPM+xriHU31dl
6kXUHWBVN5k7+D6fvWg4VI5hUU4J++cwpdKGyWxfEMDExFXR9q2FJUo4Rf5pcGlhYS7Idngzm3VR
UHNwULMBFoCVHpJhrxuIsJNRXk6GXLcu49bGXxIlJ6PHB5lodHJ7pObLBrDgiu4uikqDtBQ1jX9S
arDXuSqjYFBbbcuMnK8Ek41ZF9PgdwkK49GNkleuumEF7ZqqvmL0hONZ7TxL24b5naRsHEWvzuTH
8G0Ohfra03uoaru+8Yv97IvCWQzIQ5Y1EWKbBBnarKhC94Dsu1rS1aTB6hbmGVb6Gn5t1dTuvhFM
eOOy/snHSYFQkJ/Q+7W2Ih91fBQr2oWVrn5hWVlj+TH2sWQQkNal4VJ/60GZPudCKp6Zv4mZLEXe
2siYH7UJa+x2qIaT0VEoq3rrrdbk+gWJLUtcK+6vtHaUEzhSUnCsgFDUzKAD2X8uzEo5ThupUWj2
4IGkfsEYbbJNkTvNGlzxns8q2qHWU26usfPrOrxmpavt3bjjnqawrDEt7XlQnipHUt+Ub1FZn2wi
MV89SRVniCJvnelki8iwUvxtXnuui7I9x/ZwwAHrOjuQNwHwXOoGq6RnijpgfKVNTKRjST7mRDTY
y+HAU1krq7mR+eql1qMvgYP2Ev6q9oZOykNk91Q1rEgCUxGrVGuKo1cmZ0tvpDMLBkRAXkONZwiK
vSKkXZnxyQNNeTMHpd7ojQVC0WreWVkoW4xj2p6Sndh0nRKvnA7PTEHqzNJBB0rhJNRNQphR1i4J
4MoXKd453GbFq0dVfE6z+0ukq97LUF/MyouXGP/b5VDWP5qsuvWZYi86nRxVSBVjYK8BPE68CCeX
93Vc6TOjl4hwSxN73ap6czdc/n+i6T8RTfHq/GJNXXypvvyfH0lFbfv0Jf7x3//1f6MvZfg7z3S6
4g+cqaI6/3JARpiYmsC1kcv2b6CpYqn/0nVZkdGUIBp0RmjpHzxTS/mXptsj3U3Hn27AQf2TZ2pw
yIDlN9KMRoqApv9veKaa9Ts/Yfx9qPTSYTcVm1/b1j74aG2rITW3lvUfQ1n9pNAvDt5g+KemjqKF
UyjDFx9QOJWY4DvuPGqwnqKRpVIGW8VCNpUWKdPEtrsKD3N4XcdEGxtG+lQUTXmtefS5dpQ9TRvK
BQYJFDF6aNFnTyLP9GNtQBpDBDDGKDnYWkOq/veTJbvf1awaZ8MgormdRdlK8xuBN33mllF6fGys
rEkJeatonHIHcuZlm8eLx+Hp1XTO9KphuXdwy/ubTMOjr66w4nqlC6kl0ipXPkWWcjLyov6hhN2+
V+r6vUcNsmg6wzxFIox2oazFa4GJ6EmXm2GWIydbWgPN6UROC5IH3fyI9y3buKn78hiaxqfNY4zc
jmWZk686jaN6Lg/4uiQtNaHkj4L7u+o+FN1+2uUvLdo4SIo+jtsqWvQ2zejXYORDqD9u7vtph5lk
Nl3g28wwo7beWNP5ILvGq8ABwaPT6pmFZwtAZFleRctEWu8lD+mjHlO2BYo388KGRUrPRO0/Xrp+
HONukqItPDsrXBIM2x7NJO6O06sB2VQ/w54dIGwPQQ9yoMpTsU5oOqzkQIImHxb5uz/Kzd2mobrp
CPsT1ScRO9m742Zi3TEZsJy6O9E07il9kc6kKL6DH0RniRTU+quiYnxvs/y9U81kY2kU9qbTCFe6
4lbWbqjq2l8uz0WjE2iEdz2zavJHEok2lW3nl/suVHz9ZLoSGn/XJPE6kSV1pttn01RdviBZw19E
Li1y0nTPlpI6Z2PcOKaCf1lhzfrnOI8jd2ep4joNTZt6GJyzHiFI9GOWpdOY54gBW0kXr8okaA/o
GVtEvkZzGOImWkodf18fDkynPMZKPx5mNBfTZWYF1r4coalILt+mvXrQK4J0xwMf9z0p4lAdVdY+
AgwyQzuqgY3595lJEavYcRvStB6D3B+Xbi6QjHOrvE0bGS5jYUnWiSVJdcMIU+2LxL8SBR98b5Ty
1Mte/AVllzKLMke89IiBUQeBHWJiNaxNHpd7N2gxcfiiW9POrPcC3Ur74lW1WyxdFjSEGsrIofJe
2XRN71/umygJD0k0lvT/HBpfSTatTrwOzvJxwG8c//Jd7Trvj2vHE+OgdJdBEiFWZ+o3y6vcXgaK
8zwFjU0bXeVzrk1PXz7GfHc4OIFE0GjdVXSio/og29L9Ipf4ra0FFZOVt6ofnHpIDmG8nnb8ANra
ffz+cuqW9k5mL0UxskjGK9pxE6hgPGe6BySth0ZAB4Kqqt2LWJ7l+jGoue/VUe6dqnGcNRbjrq0j
X6MOvb6fV9PSvR+PS/m7Fiu7vqH9KVW6fCuLqL/Rfxhf3zetmq1F2VvzHKnWfQxa1GsRusUBhrVy
60SckF4RfnpcVAF4pLD225tiSxnPTkVzzgVzdiF7ycWOKCSgSicFmb37UFiXK/qeDSmajEVKmVyo
HsaPcx/jRp+Uq1iSkAfxnd5N2eaU5dxjG6gOYBkj/maDf5Ki4atcmXjg6pgyWB9xgvHHU+GfTzCC
BZNb8Y+sjI8PWZKENZVkP/4PPVz9+JBNS5OOILHXP0zHqjcV/+IHsEPKga5bY66syDBp2Fcvkqqw
lI11iICVP1CRH/8VwZkueuKRzqLmg0JBkW7lnvi5Yjw4jXlCqVCdJd5uaH3jqMTBNtaLEC1CEHyN
sNpgAywo74svIXFtz1GTd9eM5du0N21alFms/5/vO5l/kL3Bv1TA4p6NCkMCSIz6MB1kydfOWW0W
22lXRiZTmqkzs7BIn6PIkHba0EMQjOTgbYjyi0Dv8F2RCVcEDPiSmj6LFT+0VjSeDrFHKGvWBvLF
D3RrXSDK3blloxx1un5Lal7Ji0LfduaVpKD3kV+joka3prZJRcxHo98Qeuk3y1ao+BPstIVmOe6i
RIkHcZj2ptPsMsoXUcaP7qmT0IwcTyPimORR+ljxJbVLfQ2Lmnog2OAXw5LPZiGar64IFURAznAZ
8mIg00i4C1So6VcXg6JSL5WYFC9ylJn+VKF5+mUSebmDf36ltIMA/Y2jBMPesmAXWjqyGROSofJh
ZmYFahenmHu/t+jjFxHFsFsjlOGqCcRdKorjvKGFNVT5xbR7+A1uWS21oIuf5SyuDlbCArgVQbfX
cpZF0qC7e+4n0p65qEPEr0SHNUV+/DgwvZrGpvOm3Q9jj2s/HPirkx9jzDDx1nXWNvLVZJn5unHM
9FDagqQkkIwy5yWWcptGk6R/6q36yaG48rNAiJmVmviGZEYpxqBH49B65AQaVqnt6Ejb5BWN+x5T
hHhmjaP3l9OoWRkAnsDP3U8fT5zGWc4Tkg5G4NAGJuGcgFW2hDBmZzR20SIOQY2A5zrTWHN/+FIC
VizPtrFjxnPFaWVE6/UALropWavF7FajMGF62UX5OUBPuJvOm4Z6inRLgmt5zIXWGE5qfO3y0DlU
Gt+1IY29ZZk22hJmWngVIRs5G+vUKbOCQk/Dq9ZI4RVVWwzhx6LJMI5N5+m4vzaxTYN/2p02LT3S
XR30nx5DIDxiYre1LaQCpBsAWPADwB2nGqG9hNShIZKY+2lDK6gl1ANEIqZB6z72ODqNlX6NgfWv
DqOSVWed6kmLxyXTq4p8PFrhpfZloPR4MB3xQ4865dTZtfFqRc5cwDJ4RtvbPnmIgOLAQKcMaOQw
Fj/nSuUpX01L37jCVt+sIaZZ1hAv3oLkfeLh8m06QcVIROGtfHIMZORYi+RVJmkYImt7rWet8tWB
VDTXVKc9m6GdHXj6DIvpQLQW6KnFgIiE6gu9T3cQx5Bgv2MPWRtToKduW5J8TkyNvafcrS5+6snH
HJ/Ek4IiZxNYyHang9OmkYpLXyjycdp7nJFrPpePV/35HtMZapK49/eoAqHPWjVWl7mbD8nMDl17
d38ZpIq9k0hIQ4/4eNlhhe8x+FLWXeZGLb26DeRRlnHGRgPD+iprGu50m6fBdNQssEkR+/bkhYl0
a2NirMazSLjJ1/902/r9rmXJPOjAJDq2bCiO+R9cY7j2nS+FUfIjVB1q+WqTzVpEVl8z3J0NHBxv
Fp4UHynGrBHNIags9cWuU31XweQGJwrLydc61LJZlNJh5olnh9jf8IlHO79J6FwGVdtDuiaLzgyT
9h+gYtrvaC/dkg3NtA1AuIgrrZGt9TtWSqK8Y6VQMb4JTcLIk0Y2FdKw2YSxDQx22nd8j+TcHKR9
RwNicx+0czs7dkOxtKoew6Pnad5lkAcTpRh32ukS9JTuvEiRmPBNDM45+slFUqj9QpPM4DyNTRuT
iF0YAjJ4kPGAMW5wLYl1Q+wqcp6//8CmxIn742f7/b//i/9iCgkT+dpQIHfyuf3+X4wMEF6F2bnf
pTY4AlxIgSUlLNRt7VOpZfU2aYW9MDVN/xTIrNGbJmcJRYngOU9j3MGZ/ok8ZH+DsQywwLjr1ul3
CEco2G0kB5Yhnu5XI6RY6ZBp19N75056LeWj7te7pP2MFL5E0oDNS+ZfJKPlwcv7fmX98So0cjBF
BsSlfYUcdZn2YBzTNA2as+fQ5jW8MUTT4JfQ621oGw1+kia0935kWfdN0JUtXvtxvw2Q7Q0gTWZN
DH5let7rrlj6VWV/ovNTrjoVeTz49uKJu8b36YSC+9nMkiX7NgyRtXXTIlyVnVO+06ye6+CxvhBV
Ga7Cjps6wVkqvU9ZXiUleXtyY/66i3YH14gmYZHUxZEeknecXk0bL2OBbds0DD8c8AdMzH//8U/0
2Q8fP6t8IlEM0POm85FOq2gC23AXmN+bEj/6yUBRLkjYO3axfC59v79pDtnLsIh0FM6YO9CJ9bfp
QCRVy0A1+/tpomzdrSeiemaSLOYo8hZKfqXaV7Jg3Ss+U4es9/i1SW0Xuxxx5L2ShWtDOMq8ibDo
zeWk1UgCGSWV4xXTiYMQlH9NYz9dMY2TUjW+6zSQCN2e3nXam66Y3jVWPHX+eBevL7R5YNDUn86j
J7vLMdYjJDV25MSG+vz+ctyfXk0b7EfGrjVZ8cyml/UYUVtoaNLCMFn9/aegTMEFv38MlPowJ054
WY2C4e/fQmLJojDzDZUkxLKY+24enuMiujnkxu4setbnadP0SngOMDPM04xs9mlsOnd6VVQWCE3F
afD0cMXjQJe31Ra8zacP432HiSxrnz4Mh+NPV0VwqFL4DY+3mU4rpQDAc6RJ958+jd03WhMuy7rC
NfTn7/vHFcmwUStEPx8OJKUIj4IV3WP88cMkiBl2okj76eA07gMZwXJfICpJ8obFjsemCh2SvKb9
jy+nE1xT4YSPL3+5zNNS0g3/483GN6+kTFqQRuQs6qJDOyNH9nF6ZcVzTAPd0QjqJ78TT5oo7EOe
4m6125pYTK+i6a6mnn2YjpgUXg/Tbk9FboXeOEerid3ekbz2heDWt8EpxY2aW3eyUguFjTTI71Hs
lKR3hsphEHbynEXqfhqnfBCs2somJ9PzlXfVvKHJo+dJXW6bKQX02/Hqv3hXJcmHf8LvTqzL3/9w
HUXDkAR5l/QE7me//+EGaaqEbaPG3ynz8AmbLrrIulbtY9gWq8rFPzXtpYHqYfdQQcRRY0YxPp7y
y5E22HRulN+Hql4GM6KDtmXSreMb/fPkjryM+zllRg5jTyZe5RHDIbfct1RybnwFT7kytCRvkAtz
Ju5h7liJc52GkiopdxCrxiwO276q4yYbTNSzgYTgctydzgtxUSG9MmvoiYy1kdjHzEDQWiTGPlFa
Yz+9emymMdNDHc8tWsymA5aaRzTrx0umzYfrfjlsgFdBe8vyfUy7/nDeh92/eissMSUsnMVfnepU
uD4j/o32g9xJB0RaEkoVXvl++dqEhoQY9bfxbtx9jGngfHDx6uNkjMr54/oP54Fbz/CzmwY8m9/e
IE1zjJrTG5YiqRc2vy0evT8Hp3c0KQpuHCqHMJ30vQvRb09RLtgPuNbLsChXUsX4dNDuQr+YxZpv
3M97XEG98eq6MumQf77J47LpPT197btP1LPlg83vspSlqn2tVONdG4v9IeT7isoK2Q/wLymb5GuX
uuylE4gUTTv/bPf2sAAlz5qqzq2DV1pwD3TXfCdAHIAHhQ4z8jL8BXL0BO4l3Fh5UG3w7C/aKHfP
Kjr0SYyBSZiUs6h6B8aWvwYizA51Dptg2h2hO+j6MQXdz41RdxT1gH5rPLkttpJ1iAG6jMqr9qJ1
QbHtZXNYZ4YEoCCliA920vouO++B3ZX0EBSaMJI/3Ox8sLdNAJmzCLXxiV4PNxSC1gwUirSZxoyg
HC64Lu4XTEO0N+pV4kEMFiIYbtM7uUK7OlnqHaczmi7lP5CiHqDIvJ3DnaYu3heiWNzveB2+P7SH
1L16Jad4wZ1y2kxHH3fGx4GQZ4sBcWn3GGqnN3ncUB8/6TE2na38+fbuBgrv+AiHQctzvHIQgkzP
9fv+eKRXDLo4int8DD0e/8pfzAam8x6Tgw9v97iWfwJQe9M+9BrvHyYLE5/6t1su7Fhw9/wPUTqd
xQ+cdQ2+HdKSsPym46tWiWw/RJmrruoxCalwBpAxeZkd7i+F84Yc29pxp5S/Ccl9TrmLvyoeQbZu
Zzj70oFpwwRXX8QFZMAizKHV1tAb1NJsjkOnOc9mrK4A/9ifSCRPNo2lg1SxPOcT2sovxDqYF9g6
0VU44p2y/vXvJ0ZjD/QXmPi4HrMVwwHTzeRIVsyPlVMFeozaofT7ZgadPi+CzgSM4aL3xWw57cky
MI+EysU8AtkGT8ZMkTmzGJuOxq1Z7CI1LjCGWPoKjzLA3VGF12Gj20+vMq09N/JAIWocp+NpElQ9
vpw2Rl8uzKGXdy0EUJoSprvLpabYV2FF4jXxW2fP73jkUoV4tiGJzWsn02c1mX44zWwwBq7hi4PA
Y07MoyHtp1fT2KCroBEsd/0Yepw2nVtDTS1n06BUjO/l+81J9H7+wiTMWBESmKyGIJdeqz7GkaG7
UGXHXV1T3iTJMc7THsy2vBuqVweL2YUg92sJfGrz9x+T8rGNzOfk8AepmrbM3FZVPhYrXQmvYoa3
/asvGRlICAkwWZNcp42L/p0GTXDh13Qo6/ixfPTlZINrLLn6RpBci1rE59CI0TCRdzCvXGFefHtO
BI0P46T+YrSSe57eSxnf1dZrWgl6cXr8DMPnM7WZcE3vN41jyniBarKoQnW41iBT+PhdZ1+7hrJP
g2pA+GeqtyiI0Tq1TfulrZRNjO7wpx216yQy7S8qKpwZVAnx1AdDtWqUxEVLYlXLBsbdQjeBm9Lz
uk0bfRhxLJoS/toiKsyb4xjaYWoR9U5SQ0XP//Ii0gFk2CBcYI0XTG8p2V19HH9K5UUK8YAACH75
CYaUXzDtITfK0+oWg3k5Fn5x8kO5uk1DfCl6aHpauJx2lcZJV5RRRJcuCAM3D7pb4ALJ0kur+c61
0+ynlm/Vp8IsUTR1PP0StzY/5V59bBoneOrAup6L1k7gqzDexJ2/1Hs72iZuD904jEDDSIB29T5a
mVUrHR8bTzb/2MVu/OKGDTX2Jw+52Z469h8b1dW1fVQbTj5zRalvIyNaTGPTKT0Esr1Xesoax5uY
FaDH39RvxeiRk+HgHOOcxKRpV5KyDhl8b67MwtfeCh6Qs7ZJ0BPfr0lFrt8U4ZlrQCD5CVeTPo/4
z/hWmsdBzmSi2/FVmFJzaIo6fTJ7FvtykHzOe6NfGL6k76y26l8QP2xiei6fNbovS0kL420KFOdT
gAxhOj/2IC8MQYYOe7wcDvB48XuicQ+lkPuPwabwtz/WrvjWWfCgqeY4NgGvH6fihmizAudC+tUu
WdFomW2elXFD1FI3r2IZcuy429YZkKBCVjeFzXPicZ6HgXXvRu4hb7WKqHkysWqrU9air523BmBH
gCIM5VRMHJJsAx1N3X6n9clWSGpxSQyTB1JiboGXl5dpqNIBnTZGqWCE+vfYdMDAmz7IUXN0cRJf
8gKLdxGnysqQVZZGsYbsgnZBu1c8oHNGg45k2hUiC3KqcH27v7+cRk2zREP1ywnTyyyj5xME3Xba
q8Z3u589Xu0UBdQqNzT3jS5RKJXAqeswFDYlBpUNJWCZWFZsRQkQO8BNmLODMvUO08blxEOfEblD
IyNZPMamV/Z49H8c00KgF675/DhrOpWpYz+3ZfwCHv4KWpC1tZSkHIuCTvrprMbztzXGlYg7LmXM
rFqVroJEZRzqrSg9Q6ZYaOPeNISKDCNdDIvTJ4/lolotj32WZVpa9u95gTRNF1q+qjOzf/d8IomZ
Tj27ZDLR9sNFOp3GB2PMEjv0T23iarem0G/TOGqYFpqHJbbTLkY3OxjidwP3YZnWM8Tj4T4woODg
BPGeq3GD76dD3fN0H/FiHFNg8HaeWRiIG+MMUGK1V7u64CNgI+l8NpHXBrtBMYun0hPyrggUEELj
UW9oUDfIfbaVmDgs+kD4J2Qqxa7s8L5XSVjf1EF2ZixY3a9tDj+q0t0fIA7faEkXb23ZGgt5vCj3
pJL0EXzLkfDBuKpFyEJpemmNpJz7RqIPD1aEfU0m4CELig4EFBJnDJNQx9vC2Qi9CuU1sUBEOksx
Jk16O8QA5LQPBJiosfED27rdIoDZ2ahy3phE4OUdnOjoevbwREHzBIZGeRcuAT9hJXULnaDWHYg6
6zLarnBS46Ie9/IshYY2vrLldO4AdjjZkU9Xwu5Wody7w2y65xKMgZdE9d+n+66BmvmPA9N+PHSA
mnBXfbg/+4Z2w31FQmPgZzyjAAV4+I+vVhqkC1GoqHwdGr1VGHvvemp+t0I5+9alPS6D2IX01F4l
ZJYwjdkxYcKe/h9f57HkOLJk0S+CGbTYUmuRSaaoDawktNb4+jkIVhf71byZDQwhAHZngWCE+/Vz
xcEuzOQQuuZStsAZPQYkyXBPWap8BKNGMlsMSI2jnvKiXTupIx/cYeRgJ8pBNG0o+g3aBtplZVab
wsovj3lT12NUtPl6wCubDmIej9hF3Kqv4nNQ4oUEuEGfj6HcvoqDQmge2deLmZGBcsMinjDT5VqM
eZmfYSPQ4irK9MZN29eiDL9RgyPPgbCgfrYN9ywOToG5m40MZfnso0ZJOneus0K9bx6e/VZkTXu4
9iefJJ1VuWAHxrs8mVOarqxEp5gs47+KuUF6iiwKUhCCxB/YIGxqIyH3RYj10jThN9GNIzJlvUnd
rESz5UEHRewHZ+ql7ZtTS5MbbPxR21a2I4seLVRIKx+47yhz2GnUXqEjHi9mpnzJpBzOT86LIKWG
5JKnCeIwxSm/uhFpeOQ73hXtE7IFrUO02rfdCtV9sOhdqaYyikOER1NOWew/7V4aMQGBO71op75E
DHthPpWsqfVeya1428ABWxahlF4sR0ICW0rBD+hlVk8NHzneHnfVoDlDFjfJrDb8huHR+0YZ9lXM
BJ7wFnaOfTeUYVhJ1LLtHF/+614eJROElvMLVe7KvosVq1iJU72PtGImTns9WOd5423lCd9ltt8p
xLVmlWO2WwDpxb1IAPWZcRdsWtI8d9kNEGnzC7Ji2VreM6z3VrZfKUsx6iQdv/su3DcxinQ/2lYm
hCLRrBJeabrS43I+Xeu3cnrA2Ittx9RM+QezYt188UZoR3ra+j8dCMGN24HikTFdJDNgfQnd1JsH
ip2+jlUlgeFRXJ75NtvhU+ttOmWuNnOKH6xTMeT+snMy9aantTKrrXz4WtUIhktN+hKp+pYEkXcz
K9++jEAq2JGF1TyTok8KL5KjKoX+LcOTYGk0uofbrJ5CU4Jxl2FBkQzJQRwU8n2PM9FsFCs5dNPh
OUVykT0rRkooCPjGSknDpYy8cy8OxIHrvY5Lcz4DQUB6J7GpDil1wEBsn8/ikDnQb9u0/vrsEmej
VCorPciUjZQkNaRjbfiSqM4ZIU6E33NQ7EW/N/WHsnSWouG1B6y075DsLEovcsFV+NmJ8GpGySpn
MhXDpxjjw8cowO7ffWLUiZHCdC6EL1wV8rk6yMZJM+GlUEXmYKVbFd9aPNpHUBafg9eUq0pN2q2R
F+prrnlf1ZEVMHLRje/U5SmDDHQSZyrRrwWbbHNO5Ih/J8lmWIzYJoWflWcA1JsueQ6Ii4fKgIlg
DelaDIi+xx0MNXi1WKKtdbU6OPyModANzujryFkXtvZoUipF5cfUdAlcz0zAZl3Zu3BIy2Ff5x30
EcWKLtRXdMRjwdFYbJdnZtPjc1Fb4SJSAuNRQpLaRkGEDnPHcqooeTal0uxW7kCQK/nq2hkPMdWO
N+wyg08sJql/omzhqtfUoPZFre+zWK72VChSW2vL+RW5BhC8wiQcHPjZmm9ufG4d/S0NUnmrTS3R
FaReDBW+CecmAJJVapAK58/CcOJHoPGV6Q9bFkcb9tSL0rXjusZrb4Wkufn0kxg5mdncFFxQD7kc
Z3M1KdrP2sLSo2+C/hio5kiFk350Erv5VCHkg31SEY9Ml6PfwbciDa8FJXkicU+Awt6JZL04WAJW
NeXuxQB2KOTyn3P0GMpQCqJQodLlFUPtVRu39XvM93OfILeau7pfv4daR5EGtcKPUf4pAUIWnXUQ
ozJ8vFRL7JteF+4lLdD1hYN8zGQ3RIqVuReSlOExM8nmTi3RJQ5p+jn0pnbWEQpeRgnHySh2LjLG
uItCTbKtC7/vTQUqBZOhtPaiCRT3az10xkm0UlfdyHJBUds01ZaWlKg0r3JiBvOwgE+Tm+ahGjoT
FzA7x6FqOhVtcQi63p1RpxFjpPHPRDHwV7OxMg1tWP6v+z1v8tfc/3bPuiAjCErdZx0SG2dIgMC/
yqCeBQRWcLBg3TwP8OxeytH7QBnvj7rla6VrATSzArheEEuflWOUEOE1Kpymp7Xt5GE/xDlx6IzK
a2WQo43bE/XtIaniRkRympqp4Qtwt3PpSflN9E/Y0Ed/qoB6YZ30orZfMRbyL4AczVme9+W32ihO
Vth7b4ZbsVhP2YNVlJa/UXq7FxOo+J/e/np/DoZQOZhjk/P98KpvAH5mPdq0L4lk6ssytLOd4sfd
iwmw53FvOwx/eGqSv/ZepU1EmHhV8Yx/jtSei3trkMTnfT3mpOZ065RTAD1Pp/+qLtY3fhZAKm3J
oFANneyFIFwchP5bSMXF2XPgr3l/NcXkIvCxTTN7DxYpN33e4K/7PT9DZUGPMm/MF7BGopWRDRQT
w7//tMtV1jbRl8rUkMDGU2E7LqdfCPLMW9caiIVqI4qGoliKaUlWHxyCKDfXjINdqknyLAB/v+87
q9xjyVHtn8126otsQMczMSzaj4l/Lnn25RnkmCwq3cV/m+zXZbApjQBRWZbNggjWH/pA5dZU4Xew
J+lRn1rlYANI7YxxA5MJJ/uAnyzMTeuEEvRJc8yfB7yaGbj/CjlBUd4Xgek/gky2Q+SNMtX3RwTp
ecGjHUoeQH8my2MuA1Ey/J2EMwf5rgZOjQptXJxNfZIeFr90KsGRBDgHzbTYlkwH0XweMg/he638
fPb8NWvUe2M+1nGHzK3B7Car8BRhizSgJULOVzc70VRqSWdxCVXXoTrhZgJ1R3clfWLmh9GBNjrz
IIuVo6SAVZIyJ/0EoLejpN38MWCRplFI+5Z6prHUS+yBwsSSj01Q4JkBhRgbgUTaqVaCQttVMJXX
TOlsTpVe4tDr4OE7di1rU4m9i+irpa4+y9SNTrOGUHetmTWUWL419a6ihhUMbTkZKUQ/FeptfSf+
1Qb+z0C28zdJitgV+OMIA1QeduXYJevR7vIXpIkUq/ED/S3uY2ZwEWukCyAj80OugCM4qTGcGxMh
udbrSyWA7ATTdOFLY/2taFdC8RwUtjXvkyI4mZOqT6EsZ8jG7KpLMdwiPVW/YWl29qkqvCt1oK8N
WWf9GinlHbDLS5Wa+ZfeMu7waLIXK2rTF9myWSgUWrwWTTEgldUmoSbjJLokKyGXTVqs1t7ZLaMC
UPIfSlS9l4lLsYtV1SvN8fqdPEbjma0hvGEYWt/1bI/pV/EjaQtSto4SXWNXKrb8p+OLTPr4BtMt
mIkp1UDFfa10n5RymAuvsNzD6Kj2oePnbtFQTflptMlGfC4BcR5U1qgvuVGayyp1u1Nvjr8PGWKn
PZ4/lFP80+/YfUgwKUThX7Btmj8nP+cMHemCbFBc8ERQECnWXod94b+x1JNhq/vJ5tG0K9zSff4n
RHNUwnQeuvG4E00j0rCOqGRnTzDNfzNqsv2FEpVHMRrU7gcBaevEqzR4Yxt8gtneXB43Iu3sJV70
Ii5UNJx8uzq5NkM/f/xuJ4jOugiCmPjRFn1NF5JDLM3js0v0I5LrCqLJNVA0Nnxh/aKXjb9GrvlV
qVvko8UQF9ssHr8jHB43jVwl56zgi1JQFv7WDNgBRVGFqwApV3XIkHAUGsX+RJK/BKmRzuWxaF5c
d9oISkhtTbfDbJTgxTpX0vpKVF2eywhOAeZgUkzVLMqWAq11PhXBi4PTwDNAF3R6tIKKOK0pbc0x
jh4TbMkY1xq85TkgppnXqDvJiPqjOLhqHeNYPrUH56OFBjVSAv+WuZa/7yqKyvRodN4CdXCAV1qA
Hqam07nYktYKNLSpWWrxjzzV7ZO41IjbWSMTLiPwkb9osfGYZNq5esi1aJyJazLPjDdpknpLQIJL
V2dpMnZ6SdHG4CirIbeKZc/baaaFla2wKwyqgxxmVKWJoczJlJmYr4l/goSyzoUXJ+pcFKwqjd3u
Qi25ilZmePX5P/tltRswlZuKW9UYCt00V/PV6jENzWp1/nMP0S+6eihiB0JV9wxHILEZIoulLtuG
jLKlJsF7P8aPfqgvKg5wWbl1pv7/nC/6W7DYNxjga3Aj7r6ZCpPFmZogL4cCCPshIljeU426yYqR
F9OfRSc4VO0wYg0tuuwJbC8e2dLd1WT4tkVeSCXple79/1zeiQG1Nn7mFVazz2ni7LkUbKJOIfbc
APkyPwiaQHRKQKy4RugsranpB92Z+CgLoThUj15Fqkf04/TBg12O/LbJZnprWeeX7Dc8VbtLfhJQ
5AamTUpk6TNSpS84WMIhcrToFDg4zoh+02Yhx9Y8J6DltEs1a81dJzvujkePQPefuo1KscCoR0MN
BxqhK+sN6eJiJihaovYjD+VyNXZqj+sVM+DRq8sxbCBbF+0SaYZ6KfvSeA1jK18Y1MSv+fMarwTN
ZfgeWjTzctBqYsqfC3rEjWyVQwSL4F1uPczEUQUjoU6tqOSdmCXhLZRAp1SVtWtNvNThrPfuKbES
lzKj5NIbarYj679L47imJh2O/pjXR5CHEGCmgzptvCLD+nC7ttqKrnDaoPnTwSSoNZ/YZSRoSOFJ
oyvNRskbnEWa4eCpuf3x0RTxQz3Kj0E+WatNIcVyxPWpsOGKkydcswhyX8UBgSOgerOgrMBxX8cI
vi+Ld7DTU7NxWbHoufRFj2oLln+er1hdDRcxNwscTJXHRnrcTQumuLMVGtSSFtKrBuzsdfzedzIm
ABIMkZmpB+2urzvAnoCrtnr4lqJW+SW71Ko4Rv3h+bkHUc/8YQYVlHYcgcguRjVJDN0ExB9W1zLV
y6viN4+uNG3Zj08z6r4G+zoNimlTl+0qO2o78g07QARllAPbBwuMD46iSvAql3K2YUFDbTu2RIxM
w4+ZhTLi9aBp1fxfV4pJWDT8iLCMmfeE1V7KSrsmuj58jDJbfcJH7Uo0qRf4EvPyulSAasQspSam
Zk8ObAEbxenAmoaHcWyR0f7pS73U35IhLShjrAG4yNii4lVNODJkWdrBS3F709+LpjiMuGiRVopx
iMpylsKiU4kl31+JUwzBRqhw0+Xiyho+pZxv6sosNrHfVi9e4VN/q1vtD4RCnKjtNzmWEQOUGsX/
btPtcLYl/tCZCO1a6QupifaHGmINFynXJJblHYCsxls3rUEKPSDbj7uPfyRWx4KqbcaL1sndUi1T
7d5SwZDEhnwxUlm797SiqSXGOipuxJg8zZzGctg1j7H/fZ0YUyZF8J/rdAcecOtH/rzCh3yu9SkZ
tcFttmiuuzU/A/krnJ5qlk3iHhMgok5MMDTrZZME+rcOldBsaBL1Io1ltu+iIlsqKNi/FKzN8lH7
BqySf3KI4+Ryg+iE6BKgyTSgaP7cVNgxlR1fmrLytV1g1Dyg8Edn4t5x2J17TwrefIWwidop2Uap
I+mApCdi0YuzQFgkxq6K299neMNuXKmDXJdhU/WY8hwVZ8/LfD2XqSdzwxPL9VlfaOaHZ6nDOo8w
f+2d2P3oE2Xmp3rylZ+peqkqSbQzeT3f+DNdTF58M8/HfbgIx/bmlj5SLdixK2eQ2psURj2R8yqd
i9FWrqhHJMoANg7iY2FX867RoheD8tobdfIEgmV93D/vVFmot7PpxswH4qCV+9KNmkPiONrca0OQ
hKJZWfzjT4fWNjXgcNPpY+J0BhztTeFJgtvxzzxxVozeFe0ZpfZ5+cZrv/pVTjEHKht+sORtsaRz
4ltugmY3/CaHwxTIez0Iwzko91NUWv0VZ5rh2sclSyKEAqJLHIy+mKt+1ZxFiwh2f32MigsAlFUI
Xur58x6lw+s7Lvrd8x6Bbg97xy/fRFfCq+Sk5B0ioakUGLm2tW+ncuF6OjybWOC8B3IdrD1RUSwG
ULnLOIFN1cOiLQ5V5EYUK4GsnW7w913/1cbv/qVQdZuCdCPZKEhqF4qF9aWuIsOANYLvqlcrb61S
FEhvemNXjEq8HabguqeiVPLTIMM+wk/uvuWMmIWbysI30/gepoW6Nf0Sgkonx/fWiPwDzE5MFETT
p0pJdbK7aBVY962coqwxCI6A0YSwmsXZ8yAFNikS0Q7JZdmPmYCoin1Yw3kM8kZZmlJzcx1cZBKv
7u5BFVa7softIpqhacT7VE2NWSHj4pr5oBhcXacedJps9ZJ9aPs4BhpudPcusI0jSInv6dRKCXec
wnB4E2N1EQNLD/KLuBC6t3YZPB9LV2ZiBGtcC0taibEsz60X14M0MI2BH5XgsP4UQ73uR3eFt5EX
BsM8jDapleg3MS8dMEApiYiKz4ZhtSDNbi/8BsCv1pjpHf/oLTZA1gXtfHaHZvMuZ051EmM2gN+Z
GvbRQQzyNU/g6ZUhTmtcKVm4tOisqDeimbXECdK+l1d6qJD3z+19CsfvmP/nYRgWrdwpB9ENhTkn
Qg2d5TEtVAi8gnBYNF6gVgsxB94AcyDejJtY5ff20RQXinFxddhAGHV9PZkRkXF2udnJO5YDxJz4
yUbSY8TaQWsA0Esk0xe1qzn8U02dHfRvVJhikh2gK5ZHgoudOh6fh7H35KMaArxF4bdVppYYFP3R
QPybOnCnXHcjTHvRmSpUsc+ek4ifB8uqbKYFjfSrzVG3kfJFt9op0SLrzfggDr6HTLp9VCuJI1aq
yWMoKdKXYLAmHsefOeJUksLkYPHHzqyhP0fW0GLcAmap0MPqLSj4dQf26hGPoVmqxcuI0edFtHTc
mUetHV5ZvbDVyA6RV4BqKIuJiEWCPBglbXpj6Ve/iIbVECTeIsT6Jpyz1EkXWptlq0jnmZsnFpl2
TyZv9mgrpXP2J+pPoqv6VdzHzvkBT7XLON0vC4MarJOLAJuPEF2UH40gWetfouvRP8YwS3y9mov/
CNHX2hllva3XLGH84BjuAPPUp11UhOXI2RupFtVdDVpFWZ3L6SD6JRAUviJrRzFVL7rOmPGXevQ9
p4mr/swV/Yk9FAcFn26AyMHwxXUBGiiZ/NHjv77pG6dehdT2iX7PNccPu8RF2pCLZuXoONSyUPEP
ehHCfS4Kfd0kbfsyWEn34uPlZdf6VfSwQlE3xDlBW46OG8/DFK6bZBvVVvIsiPeI+C4K+//HKIIg
SnEC4O/iYj+JfmIE7y/MZojemr7Y9mmiXrUmjigsBKXGJu1VSQL77n8VnRW2Ga9la5F84YK0J1yR
mfVejJms988OGCcx5hGuPaoqSDfgseqL3Rpv3lj+UN2svYWFZ77m5qqSagfkb2vdJceVjvo0ZsaV
Nbcj8Kdiamtr4xpYScXLgtFkdJ3Dn/uoQyXuE0asV7uA0mE44Wdt2hkV024pT7VXzPW0o2h5ck0s
qO67pZSxWXICtzxN88UgBqLGK0T+v+cTv4XJPQ262ggVetDPVuIjWopdkL52b+/MHAJ33uX6Cz9S
+gu4AgO/dCfb1qVvvKSYBp2HPADox6CY5mPwsKg8wvHPq4zuFfMh+SquUXOtWQNFM+BP/3MRDrkv
tquGR3GNK2X2zp4+WJ9m/PXBoumF4SEqg7tptsq5NMpqIUe++wYu5ZdTauNPHwCipIEHA2N+VWx1
/KwDOOf9qCE+4mdmVZTGuI8yl8CaxCYoQyF5DSwsADrLNt7cPNl4KUbARZ+8VtOh9DoqMCQUMmkW
J6+OzUICrwGMK2iJGVZRWTPH0eutuAoTq/BQDs43S7eMjNtmbJmjokGpBReaamDsYiPQrq3dq9vE
as8oImC3l+IYuI53VORPMePRRSEilM3pioIsE8o4ea9MXaLfHNmcpGHRLyaQ4TnTKrYgcVR8jpVW
LgpZGXZVpbnvXXmzEzXHzVB2N11bYxITRAUxyJgSkWiseIVK8rxw8vwlmw66W2PlO/o5vEeamqIQ
8GUb1NjeC8Vt2YtLEBZ1R9bOxJiYlQN6oEyhOBpdq+GkwwG74XbeGZhEib5KibQzMAntbPnWlY2L
unt2FVqjnwLlqlasC/Aw5PIcqThfeDCqSUSByY/RjIyDOEi2Q6hLnGZtwSkufsMiYXc0f06q+ub3
dPK9BivQf5q+12x7MrO4jYffeW/8hNdGxrMfx4Pi4qhVSVn7SsGvRTpfdr+mprVWVE36ZbTOSvLk
4ttgmhObMjFeBz9ylqNkmYdQq5RdAE9pklV7V5ALu9Dw0GkZmFxU1qcfJ+CkQ6NfK1NTInkHJcl4
tzXX2oat4i2ziCR75oOkiEdX22C9jYOCl95VWzMuap+Gt5HsquiuIj/cS34K63ya5WkQH5M20f/f
i7Q8SjGHn8xqCE7niv/N9A11Mdke8G0YvLOX4s5ca/kH+8pPXUZV0+qG8VIU7kF0lwqVxHD/qiVO
eMVHGpm4B/SdSYK5D97IxDyu7lWVMKKVNJfYTnY9yZhPQjEQPNAJreJ88D4B4V3cDk2exGv0TBi/
AKlDP7QbMMoYaxC39PzPAkut0Mg/IAOaLDTGcOFnmKhBPVKW6C0PsksApWXHeGwVFVLplN0uO0JA
Q6uFR5Sz0Y2fF0x5SXOXgd+uRrs21iI5TrXXvCPL81ajet8POY5sYppGLQxVYGV61iF5XEFXfojb
FhkOiiCQkDJNn9LAs3aLzyqGR2WZdbgUmfV2dD/JbHfEPquKN+o4efTx2WMuBQsDdcC2Gr4ZrRzi
JKMNryEOJZuc3CTcUNX2NykVQIfRII8QNfDX5drXKWuo2/pUt5Qw9CH+13arKDx5oi8LjrU3oXdp
GXqLa1ieR1vJHKR9mWdwtLrEuQXFIJ0NJz6IVqTp421inkxDdts1+yxL6ilsQW0NBWuHrCRPHzRU
87m4gvF0Zf5HYjvf89aQfrigK0lWBD4mC9nK7srhO5wR2PBBZ2BKZQaTwKhAmtu3yy7oy9cRJ3dQ
WgXIianZUqd7cWR/MShKTXhbQ62JES+7HM11T7lqt68e0ipe5C9B39HokmIRaUAOxJjk5z0GbAUl
iwz6VcSMSPkROUN0iCgpWPG5JLUirZ7nLfuLsUj0c97IykMEpvbFr1QeEvgBJNVwjWgXQhymtP0q
ZdP/rpRVvtF0A81br5mfZUbItaq+8i3ulzEWeEterb/wVBqoZIeMDsuh1BaVNvAGjgIWQb21EwfK
NxBkilMmcpoNJhYZ0+Hv8X9NfV6v1U37+3rRKS5/DJc18YIiVa92Q9yoz6P2qyUjC7HkbAIT2AVs
CYTa/jlwJP+r6qXqrGh15wbNUmfjGclnwuPK2qF+FAJbWe2lsPJnmmzGuzIx3CvIqXbtOz4r5r52
r6KvoxoC58ZCW7WpTGA4bnkOY/g7aT4W6wbJ88dQwr+FsHQpKWF4TRNt7fOCYLfajPNoNFEi894z
l01PkAgVQ3NwVdwqj0OOjMHxu4UxkIBM0X681IgkNrKvZht0N9KL3/Edylk33TEtsvnWVAm5Nbd8
H/MefwbTiI7G1JQcCWZvFtxB/iAxba0X0V2nPW4IeeIvXNYK7/zGu4jytXYjRgHX/qJI1TmJQdEl
mnXW7XXq3+99340bB8vqpd41yicRsWPTusarmireEW+MW9TbFtjvNpxEDny4qoSrJuudpTo10djB
EXXTiNJMmhQmSDvJJRMO4Cq4a0HunRSfuL5kfKaZ/y4bg3GrqlRdoRXLlhV/gJuGtw7AmNLH+1ky
bpiTlSc9D+9xVzkzte76lVRqh8awmlcQtO1rCqAGgS9+PMOk+oQm5W1HDOFRDzAq5mEHOi9ZAF5F
q8MQcmEmSC7twrkiEoZGm9bmxUcKwHNb9d+VpmB7kSZfcPL0l6ztWd6otnxqckOdixk5VDkpC7/X
RK3mlU0+HoMM5WCVFq6PDtimqrFmnTSesDA6uGWVflih4qMWi5qdobnJR4fDfcfP0L2xzPbU5T45
BP4QH/i74mPO56y1cihnvkd8BOgXjn4KEpes9ZdxwWMeqIApLF2TTiHKTgw1+Jnh+2/cAPjjFF/k
+VWP/XCTaJJ0dDrl90GOixcDJsf22V+jvIz1vsbZDvy7xjP2KY3ZuUHj/MtNIuiwcvw9DYjomSVi
J2oQo1XbsE+Ue7nbQ1OVV7KamC91rmJJBbjlm5WrqxDToV+a5+4GojFfKjUr5/LgOQcDS+WZFJUN
RPOufAu0NNyB5hnmoglC2lyjWSFLN42qMNqXfuIaK/Rp5RuJ22xhKZa9wUGlfDNVAkamXhDcmUZZ
DFHFW/MvIRGceBvRvGZFHl3FnfKGGoSs6m7IdIbboGWT4o0P0NR04+aZeW76/iuCruaXa291ua5+
kgxOZn2k5HeTcpplNejpEaNuDAv8JF1jmusS86emfPCN7Gtklxtq9OpfSWFsOwItX0LfK+cpFjPX
SA0ocZageoN4Ho66HGXgLhr1rk2pWpvSzZ9mM2f9V//iFfAjMSP5DZq6hZgAcw1qoMxtTCnquodj
cDEcFMBqaK2Mir8jMv52J6U3RKNKsC2sutxDq6mIaQ1WSIpEj8q9OIihZ9OEZbuUbbhl/7omjamq
UApH2vDzkZ3K6VChOVngMNguYE5mJ+JLSNjEsFLZ0b9GcNiGwTzNEaNUtdwddhJ1v81sfosfByPz
WB119arosJwRfRhvIMxIK/UTYJa7bUQTDrUNhRDB6nStbIw6eEy3JfkCt52MOGa14nTwlOl0TKt1
5ranx0jRusG+bTHGXYnTf8337TNmmObV0atVQHTkfZS19EhOEUnZ1Axqr9poGi8HxW29d7lRtQVB
k3EjRvmlLmZj1nRHMUpSHXKXJL8aQ1G8Trfsa0V6E7cMmrGeiaa4ZUf2ayGaHsubxy1FE1bC2tAL
a8N3UN5VNdEqQOSkARIZpvOfPnEGQ3vcGV3ZJ48R0fnXnP/Wx4JlUzn1kQyPTmn9vcYs59JrrX1p
PMu+2NRyxWYGwPtPv9736iyJ0UyIGexvcXKbVIk1kVgyVP9cqpb8aVRzsg6bpvQ7XSMpy/s5Wnd+
Yx/L6Qwnu99noo+t0u/Rv+b9t1FECfbjflnsHV1orlGkWru6p54QEhEVsraj69i4TKe6PrLqEKeP
CWIuyTx15ttt9bhU9JXienH6r4tIl1i7XDHqxeBbCYUCUrkJWoS6SVx6lzHxPGo2FJaVJTKdInVI
Pv4ZGCLLO1FMPhfTnv1OBGOW9wVye0LV9kwM17p6RFXc7Z/zpFANdlUwfPSGYWGR58grq5L7nYoz
8K41dFzeRXu08fgN5MzVl89xHZB8wv6aqaLzMf/RVnVPRReICBTq0yyUz6mdjl+9zCyXcpzWOz8I
uldVqT9Ev1vm4KiHHusLP2WZF6ued00qRbqkNgQ1HvZ6UVamxLLD16oNqUcZWl0PdHYES79HZfmY
LS5hcemco/wmGuT+uKozpBUuIdA3p3uKgxajLUbCy1tF9t1Za1dT8HSqkp11VYpLInwQvlmptGu7
iNJUb7i7WlJfc1ktrnEevel5PnxAEIBOuMJ9TL7X99K12rtg4td3nCHbu8Dl/z43NcCTiTeeKdO2
J2coddVpucr+CmwSkqWfpdZYBzyW+1tQotD0ZXZPQej2N5a63qZhBb4Qo1KVxcdqdL6JwbjQFJZI
e3QJcTMPxnKlaN5ZG1oUjXrhHMUhaUhyA4gf6nUrOSFu0lP7OS7OrAJkvx6rO6jrcrOucQNd5CnR
VSfM273REquYua7U7EXbmjrF2V99dqwCvyIyyUJMA6ih6uh9bC041K3lnRu7+30wLHDBfTgWq78G
KBiA+lTY8uw5QHzPOyd6Gh55XuZ/9Yt7un72OkCu2IpWb6odWTUCyVNtkKjxGZUu2xp6Rq3WP2U/
ot9gk0Yp2rOQiDlbjXnPrseZTfXQ83aiT9zzz1zR9dfdVd/bK2aBIUw/RhLVzKArDLfZOFES5lQi
NANpui7Ltq0dTae0xVkKKXWmxcFB9XPePparnQBa6SddHT2IOsNCaaX8ZA4YA+O/myqLUApTRPfT
qM76oWudWTXyoKBV5v+uHIL3QeUxSvU2WYpm6mI9Bsqk2KIbDt81JfypTtImMRgZL3xLrDtz3AsJ
xkuhSME7WkZnZ7bgDMUkry9KXleFirqB+/O1jufoIau9mIwHyLEkHX21TZN8Gs+E6K4SowRLawaP
/yhVZy8nfXlIH/L0s4jM6CIkDaxRqis9VPDEl6fSAQ36Xz2Z8hlGbXRBLFw99BL/930en1MZH897
dD3FYpQr75p0QFNAoNnfYww9mHME9EjDpgOVjfUiHTErxhqyoVxRasJDQsHqQZzVonMcTTbnau2z
c5smifGgUuvf8x+zxAVRQkYd8BfS3L9uIoYfF4WWHx2aHU5J9j5ymmrdNs6NAK+EvVpvlEdxGnSp
R4UVnQNfSF4aFDWg9rNaNHYUOvIcBC7RkNCV9gHRkVmWnnrnR2274WIKI+YzkXQUmcj/npQUQwgC
ir2YKWn+qu7KdKc7PbgQClQLdVKTluzPH1CyR/vPcCV3Unf60+wDONUzQSpToAFVizjq511hRPte
CWtv/eSa1drw+ACcVpzu9Kf5uAM8nx54TNJR1Dlis/NpGoZ2FYfSVJtjqPvI7X3eXq1fSdvAwsmq
TRvtmlaxjk+uR8WI5MrzZ5/DO3hRRRaJ1+lWYiCzSozcVDKMzz5ZNj8cXBX34k6in/fqokI/ThkR
V2pKFl4kq3x8nugqbT0lPdu8iGtCi4Lbtla3AXssivfz/+HsPJYcVaJ1/URE4M1U3paksl09Iaq7
q/GexD39/Uj17tp3nzM6kwzSgEASkLnWb4aT0fK86nyvY4ZaxYscwQ7cRvQ+plRri2TXPGD08Zkp
4+EQzDuWcpDc9AMSj1rsYhQ8z91kUf/d+mqTE72vqtz6T9t/ql9DmqRpFwC6xGbAIr6ewDcEIqgv
PnBm1Ibnwu6vwWgNB8FrHjfJuQ1zkVcisOZe1pykri+5oVUXx6t+DVYFqvpvkxwx6gYueCj67kYL
KeKkK5UzKqs48obd+JZO0CkH4bePQ59hWF4q/tlrO21najj96Qg4nxp3CrZG0dZXxcSkOM6i7GWa
KhbNneW+pmLojopQwUeRIHGBaVLgeZedyuqo5ZF3wpOGTqSC/3TKEbo+xiecNhYqC2M1teJrMScW
4yh2Hly7W8uaLBSeAofUaH91Y5DES6eN+m3pVQ2MBd9eNXZqHpoAsnkQhcrWHCf3uVNqFq25fmwt
MIWktK9e9OBYVoIYIkUye6C0SPdmrtNeZO3eHngH1oLKiQTENHPtmu++HVkHOUJN0/TmIr68IHVt
7UwHE8QlBA0gCU0dbr+OrmYIgfY5ifOvtqJJlfVkYCoqDyMPKCoxbkmrc0XzSVlzMeRJuy/DsFjc
T8FTDeYGtvZsNtMYLG2UKc5h222/zlnYRo5h14Pc/X4V89X1w4iATAZofj5tORwd9vvVfTX9vcKv
M4hNl5RIHNi7+0fmLDcAqjB9+PrM2HHQzMzJwH19aof3zBoq3J8rlAesIwxG5RXev60odJH6na/u
fmzdCpjvcHVf5y2vsEFG7Osk+/kKs/b++92/lh7r1joZ/lyd3FvFkEUJXFBR8/co9y6y/Hus19bh
6/AOaUfMSZV4BQyvegJ3NPNdVTyxbOE+kip7anTHe4d8g+IcBkmHXPOrt0LLl6Wt4L2le+bam7AS
aHFD5MFkPeU6Eblw8nnKRAlZT8xjTopmfMhOWVSAMQzLG+/j6w7SfEsAdCPzoX0cipNbJr++xnsa
8UPe+Uw4XXUlDIW5XjXLtGcYSDWxqz2GQaE/oih1cocWN8e5NlZOfwhjvlrZKYfZPpL1zLZDVCEZ
4rchchQuksfzMWSht+Wwzjqn/FebnzQbz3aay/1Txrgh5u/rC/kxcq/WjHAFscvsIKuDNjY4Nvb3
mtxraJEzquwKcc6/5xvq+CBPmnuVTTGCDzvEJIrl1/miGf4bz+fmKEekbRyeHb25n6lsQtudOOiQ
hGT7uCDZZrwnQSfuXwlg/3KrxhkwfuP74J0NP88fcPqGwDoG0UVuWWkGdaqvy52sOlaKknulg0CI
zDZe/We0l6jDvobt+HUAOUIWfIKfj38+4avZTsoYMv4/n/DVkVbiz6cUkFDQj2c+pHZoJKv4DAFl
JrTNpGOjW4oBpT5I9kznEbPGRfJI1tkl3V5XD56HVcKghi3eq7jPk8+xn5XQDZadkQ/frKYPF9pg
jD/ioj3Xbuf/9iZyNXmI3brSkVVmahYsUlcHPqWGP3HI/mydQPmGNaSLXpbIX3R4PasMtdEb1CWW
poahYgqbaVs77Jyjo3Tu3svdej8o/HNxPpc2LMy8NP8nN9d4AqpVikUjS40pf2t02V72DIY3M45y
cskLvcvG073VMbzFwItgDaIi5ydo+ZXzZdS0xPsVLd0IjenJssrnZLV2wzXZfKzQH9pGTbmPai0i
ZuoFF9UDDwK+WEGOscMCU8/a89TY6mOsNi+y3Q0SYxVP2BjydNfgVBrYtDnKO3hWbJR13yaRzO5D
fy50gQRtb4Z7bg1tLZtZIR77alCf45s1he5s5pfi6u558Cw3TBMJQpLxTY/9YKbHpilbOMrzJu5S
/ta1tEOvBQXxxXCFc2W5nsY8e/Fs0mdiwBzBdez0pVSwVbAL8B2y2gkoV3Gh/pa1SWldFNK9s9wT
zRfrEZX0JUrBvIvnws13IEvaZ1npk3KLcnt7k/tm8fRiBpH6IGtcCbq8fhhjPs1+aQ8IUBCq3xM+
UJ4z1p97boVSXZhlExGrp8DaNVqqTm6spwg7Sdk2ZfC5ULhuAApbhP1kYzzo/3TPA20xlQcfm8d/
tZfWHGjo1IQH6fSa4LYCrLpK3zpl1JH/580vq0ZJzNOIzeAQANJ6Yw7wqlpVfIWuPr0KayUHabmX
Xoyy43/MEVw9hs9ka8wE5l2w9iWdr/igBObeUePh2DuTe5a9E/lvcEjBywi66mYZ7UON0fGbqbnR
ccJ4lHA8OxXdVGxsMBYbuZNVYpA6iojFAw4rR9T7/U0wMyZlEUtfHi/ChyedLXtkowGWkOgoUjBT
UNdPMWGtMRH6TSRGjfZwlKwLvuGN7OxH17+QZ7zXZFMt+mCZpyO30Ly7R0r7qLUWGa+hJAGJLOiL
IgIs4eYjEQj29jHkAhDMvzWr+YGyA7CfaKaJ40R8TczK2to+7uWNNyACqPDKxq+vmZnV3gJp7/Kj
caBPaXMaXROYRQFd+mn7VblIskJ9KUObVIup6wSyTW/XoxC195RpxpOU0Rpl1eKlSVma8afsfxJf
W92PVOXJvuw78yMxYSrYEMOfREvUq02j7GyoBZm7ZAh2ker4l9AxipWrJdlbZCu/MsexPtPhdj8O
plc3/MzVd2H1LeCrTrl5qD6s/GnCpWlIXyZsrZ4j/CCeuwYnqMTJH2VT3JjTAtYGyOq5sxJZtSkI
p69lL8/G5NSZPRDRubdEXfi5PX4di3zcHNVK2pPsd7wM20mHP5nynnuiex67bFUhZ/wmLFcDfhEZ
C1k1SsvZ2KGoELJumzdWYlg5JQP0iXmwkfkbEh/dk+Zn9SPUqnvzYGfhMS9mdPQ8Ki2456CPYJit
CuvYK226MC2lP8/6FCu1CfulaU/DWbbJAijCcE7nYopbe4WlE0PmPXqEbEewq/TIuq4iWPrVLdtk
L3JwoKdy+6g2abwU/eQ/NHbgnNvCGZajMbkfhOAOAUbMr+WEgUPhN9UWTmb0LTAnvCVS90OB0LzK
9ck8RZ0WX3PSN9B6decjj8c3DfOJgMzGIvTzHlxjH12/Cqf1zw0TnSNkxspdJK6X7CfFDhdySBo5
fwYHERrEppqfMRXFwtMmVLeorLbh/pd1VhebKuPriax8vDYImh1wg++gFc08gjH9WU8oK0nmQEsN
SE+ImhOsgtGLfqq2iB4kO2Dua+eR/4f95FFMa9i7Wh1d1AmqgNKQiPetBHdnq/ce3Qb4iGvfZMuo
EvRBJqddyT7ZZrvtZvDa6SJrqZUku6ZHuSzEBA67Xr+5Ilo7nOP5YIWvu5sJF6lIt+zHEI8VRO8z
FiZGaz/qxeTeUgeYC32ypbEtZe3DZ1+lRYNqY5zEawMCyFkDle3WdbyM46R+1Yr8z5Zsg2Ylnsah
XIKhiL57/W/DxuzVKe1870BwW8tmP4iOniNMkr08rbCOQcog66Pv8aT+hLLf3cJEFA+jMToLOb7J
DaQi8O188Aw1u/m6+SnbLa/0mQdUNrI13GeeW51kO89WzN+HTOxjKwu+xSbJ+fl0lF5JtykSbFtZ
5eysv2fX9+6wLuazQGHmWAnnz9l1TKWWve5vGqRU4qovPitHuxCRLb5NcWGt7GRQz37rVceqQOyx
76PkZeqAKBCnKT5hgy+TdjAvwtCzlTANH6lL7Cnl1leRCWXc2l1y8mzh/6tTjjVV8zUw3fCl68yj
ltr6N3+o0CHLk/BcaQJ6vOoXaz3znbdBTy9+5Gq/YqN4BBWXvRkBl9XXhXKMjak/o04Bc9QMm3ew
8vuAufcvzS+/Y81lvqi1km/ckuC7EbXqQx9MeE7rif89UfBSn4cihxQBoC+b5wL296YzRXBQobJf
UI8alro2chOPOGKLevRBtU2mszdib8cCI1nOYkFvU163i34a0+9WGf0oMU3+QSThoUCg47PSp7XK
Yz9ceN0Z0ZMiXggb+RsYIwuoHxuzyOpPL1SvmKmJH0YXfU5daO0U2+s3Ks4jTz7gvaJ8Qi6ieOrq
igXo6Gsb2dZNZn2BOLbDere4j0CuMFh6qUkYA4e5sYgewzz2LmVkgWKet2DiNyuRFtG6dZETWYco
jPELeMdaJynN65V1o1Ulj/deHJibVey20TpxEC8i3S04zj+73Nv4Vu+7yOOHWqGt4yFqN6nbKYtY
SZWL7/b6MR0ByiVBUX908Sv4Y+dHWgsM3dEJPvMr2GcT2eFlPXeI8WcGD/kjtvt4HdSsA+wRiEqp
9sirJbHzYzJLGBki/Fb2SbeJ3FjdK6WFY0eMT64cMXT2swEH8yXKzWCHPqgLeM+uX0SmPckBSBJl
C0T9gJw1Tb3VlUjnKyBfBBQTeF3zzQGTvVPSrNzUGME4WOW+on+v71PT69fuoFrf7VGscMke3/x6
MHeujm+IbK/VH+0Qpe8CO7etAH601bzI/p5mmfXdcIkoDKnqbCvRp+9j+kP2JXCcNyyrcXU3oult
NJqVbNcsFqpxk+nEvIbwlYDyTn4E8R1nFSnR1rBTZVlbIVZnrCWOcqucq19tssMM6/8xpDc9Ez6F
MFf/2XcAaX9A1R1HSyT+ZFHH4JSrqDT+1ZZnfXHhJOItmQK8iP4OTucO1PpdVKetX/9p11sot2HQ
nv/T7gdFfhYg/rvEHpcNrOVl3/dvudXUt2omJ7po+Bz/NsF6b26Y09ybyLLVBJFgxSosa0Nz1FYl
jnq3oLCMdWsOCJ50nrcpDbM8e6z0drBih6Pa8nuSFvf3ge2Vx6wIu12DyufZ8lHUaZOSDIaCi1+C
FvI1jBs0Afw6eMq0DoXYmMlorKsPwACKS20b6sbWOn+R55bPwvr+XajjDo0EVqa2nV9km9zyU886
wAx6kDXDiwOkjLKwOjckpKK0zy/3trjOsBDM1HQVjqP6BBk8OLRTDYDVN8eKtV64BADd32SvlbbV
yomwB5VVI3H7UzkWP4o6U58a2PcPiC2e0sBHtVfHod4KrWQnq6ap9Yu8jP17b9RPW9NL/Eeyp8Fz
q4uVHOVOzF9qk3m8ClsR4BdaM6OFeXjU+/EprM32NTLrZTIayDE7RAonsxNrWRVt8gtu/Hh1sy65
5aw9rTYFJOqZxrq0qxbdS3bKcKsqyJjg9Y2/q2NbzWPtEgU20+gsZrXbpLWic8fLX/bJIujbei30
sF7btjalAKHF1bRsdRuAINnnkZ9dZKGZVbJSKxtDO6PI721RO2WwlYIQF1AbOOM8WLbJLRic9U4V
JDi/2nwFL3rUXrQFyMNyWnfpQG5k1uDJPJEdYkhN25T6lf2Qs+uE4AHlvXi64f+O0gMvDPczrvzf
uhjU16zGMhlkWXhpi8bdoY8eobVomw+9Bn+3NMrqVYvLiPxG1X2C5bUMw/tt1PFz/JzXqskbarTv
RZs5KNR12a1KCixN///2bu78TxuxDQtm0iK1wt+VFTT6gweeGUqGOq1NgAXnYjI0sJHxJ5ZEI6ou
43iUW1+FY2nZVksELGrs3by5CJmHwHqcN2Ojfu50MsRfRm+yXVfg6cu2++C/42Tv1+Ch1qp1qpr+
ToGNtsVsdQRtZEdvuqYoaAeq1j5ugugtTLKPyPaaCy/u6M2cs+Bp8xr4zkBoOHuSu0xVox9IGfZL
OShlBQvyC7YHUVjeKSOvjamHWWQNjvFix6a2ypKxuaSanu40tcrALxj2qYrTdBPWg/boQBJb9tBJ
3vvJeSTIPgP5mX6RtFr4MNkjn2lIaBr1Erpj+2g2vEGySlNPGlq1h9xVgt1UqdOlDPNxNWJk+tr3
rJLLbzxzspNplaQA4qZfEOBSkxXw1vQUzDQpT0CFXMi6LIDkxSAcxIRHY/JPjzyGHC7H3PeRdV1B
sbXv3sfGzG7hLH2tDX1xGvLqIpviuQkEgnWO+3Yrm2TRm7q4ECtYyH2+2uWWPmti39sYcR/69/hI
g23vB1Qz4nRZ0lzcMC9Ocrw6RcrGt6YGIJbhbS0CW8epiqtDW/QeIXgRnt3GMDbg25IrTlbuioXL
+FSMVkvC2Kjmd26JVZERrFwB78xMTO2IYgsiBtmsFqLVbbKRjbGWu9V90w1QaPaJpo1HddSBoGms
p4tANE9dn4IEN32C1ZmabVXRI4w4lOZ+zOpqn8+RyRhFxs3k1em1VGQoWw+eTbXIlrbaVN/wEQ7R
CSW02CFMCpszZ6o8bv15EbUAWLju+gqpMb9wto47LqwZ8NFVSnRgAY7f21x1QuEv4EsopzjNute/
w4QDutAdYMwUofFnmN/YPqZlDPM4mmyXR7PnYeBa/j2MWYgNTmBKT0nb1lsldUnuJ6P+FNl2fQt5
gmP4blVLX4cU0KFIcKi9VH9y7FzfFYEFk38e7GL18pRD7ZmHmmVWLDWwbjs5VFPb9CAU4Nqyajot
hpdepe96h5QQskHqUxairGl5VvJaBqx6xKTb39qYyTA/v/aRTEhJhK32S8k75lwpQtvEKhYuYa54
EdRblhk5Gj1Rvm6SrLopSmMuGwHVvI47NJpERuiQJMAHJPJzEQriFrG7C+rC/U1+7sUf4uq9zKxy
6SiV+WiAktu06Kie7Tgx9mLMjB2mad2DPCJSPzmiXD6q2d0QftQFs1PeXXPs+H7EKgO9Mx/R7Lxy
Oc4ihSawqL1c4/xvq6D/tJERqw5hRmh7snYhJMW4MIccv5kxW2foD6HSrRhldovasnipRPVS9Ib+
MPpd/sJZFoAbLSIyc+ekFEjduUZ9kL2OaGL0O61uJ3vJelSoO/k2/pzsSxjW2jTEuodGPIChqcC/
G+m7G6kna/YgsR2WJ4HvfctNe5YbjcSDFzcAMzvNZ3neQghLqm7RGE77OW38QCk/6zQdAIggiaWW
/TvUDu/kK/WfohXNuE6L1Fj8p+M/VbtuWG1BjpTtU1SgHeJhIZhNpncKW8LQiK+zaI0tVvhVNPxi
RoYg89D/RvnwFUPx8JuXoRMMr6i/xOlg7Rp4OXBd3PKSkRBeIbNtb21z9Ja83vja50JAMDjamouO
3GBgLy4bC1xRMZYeEzLTls/7a4oWkRmYp75p/Gc/6OcbRW8xZqSadV69roWF5cU8GJcAezsZJnIb
czUUHjrOmCHfD+WUnngIFfEid51YFT8ieLR05qF2K/olU59ok7KegBcZTMmqTFl4FoYyGG8i4/HT
rFg3DOECSPKA80OE6IC1KpOx/1RL7Skny/jhd3az0B3be8XPa1ziuZs9qUKN1ghPH73MQScwHNFs
jadiP4DEQflEU4plW3cHphoueHZ6NcdMt4rlpqsi8fOnbC5GMgtkGm6yRfWDk+dMe5Wucxja3lnX
CmvCtxv6tGr72QqIUK+uZH89EhEuOvSKG+GfY+Lyy8oc3EUeqs+JA/vKRpJhO5J+2th+Xi+lspAU
DopnAmxblLN1PLBWdWpwREz1V8fk8txEv8iaSggd5PUznqrNVUNz+FAXeb0Kcsd6H7vil5NZ2a30
GuUBeWiS3lbPfYTPwxyNvJFNbn5kofhl8Z2983IReF8CC4gNES1RbL7iNt8/FJCY1pHrgiT2HCwz
tb7Z1wF0ax+9yRHvHOx21OnE3fJdm3hA4gOC/1vbBRvbA2GJ3lv0y+OHMWpF2yVarOwIAP4Ya4TN
MxMB8go99D9cFhQic7103szR9LdYneRbuyrFLbTLc+qPOqZcBkv/Ovuptii7EHQOr05c3XoljPfD
ENlHRLxRhJwLK70E5UdRhW2wCHr4okXU/e71jWqo2yGqvG9h4ffr1lDro8sC4hJwistYMMkyUHDY
4LptXupJBMueWCRsoSpGKdoLk0UrEgfap3oxNDF9aLPFKuIpaIo6Zck/atwUqvsWorX7w3UjlFV6
CGe8UOKtXaOM4qtW/+bZwLVqM+x+Bta4rYOKxJ0wnrvc9GDpKbfAznetidjC6CA6Mib6sm0xme6z
0N0maJIfi6EZdrarHPypyNfa6B2ntOkWKkEPAjFi2HSRYW8KX3wLnbzF4d2NFk0+Rj/QZbq6VuV8
ltw8SDnjAYsM+sZT2vaA9OvBg9/8wIDZzByGwkM+gktPgIEMQRjfZIFAmXZUElTp56ZEUZAVy1xr
TW5HO/fOqJ3Vvvw2uOW1snOi8UX9DH08vSDsrL4UivaKSqHzoMdlcx6t+trHQHnKLI6PkfcZqyI/
qYhOePEw7gMHdRXg/YV5Uh58AVMxtLP3HlTGFmw60kxzVRntyxzZerT1rn8QdgtxXQHUZipxtKpV
ER51T5y1Vrho1s+IwxmYGHpsMUX4lZQhGKkR+QLZLgvIWODp5RBZ98LmO5P+fNX548uAt9ClSuOX
ViuaBwKt3ElTT4avb7pX1c3jBSSLbFtH3S+XTMgNm2DjPAwO1EYzjJbMNooTWzfZiWh8f8MXAbjy
lPwgrM+IXrPGvRcl5eJej3RnWIyNngKqy7t1ObjVa2XEYo0pZLmVVduwef14GvqywQT/zSvHZd9C
AyXKZuTH+6bDqvXomzD9ljOo4pgE5iOpYGUZ9pgQht4hb8ZrNcbWxc1Atfbt2vSMX6zrqoUatz96
0+quU5uRdiqQ+ayj96nmPowVfTmKuPndm0+966Dyk4TeqSLNtECFqlsNCeQZEWNFHinC32EUR8CJ
2/maoeR5zect0tDXTE8rSJw0yc6ugCjV9zwrZVXVzexB0eofCaieAt+v5zpRO95ByELJqhMF03l0
CZbxnnsG89k/ZqJYQoOwn8tCzRYRMAES58O/vdWmuZomBm/d0P7436zV5AjZ4fF62Bsjn/7Xwc1B
KXuM0t+VX7qHoUL70RX428C6yXaRCcMKfibM5BptMpbc48YojeoyubUD2VIVxHCCq9dWxa5gqn7M
XfJyIbf/jncIybkCKQUED6cLoszF2o8i9VFMiYPLUK8+l+mtrpmAzna9t66L411n4ggfB157GaM5
+eKl9bvu52e14k5P0gG3deBMRLmMpe0Y2dUQlrkT/qTuwErjZF7o6VqznGqv2RwNcPf8yugrMtPM
S2Etr3W1tj/dMnvSRmyCmkJVsa1R1r0Vl79Z5T2EPAvfg44z7MOkQKIpErt6bB9cbqVtorv9drDc
8ao6brBCA1p/U0lQ6nYW/87tM5ksoOPczFd7aJ13J0TntOq05pEEk9hUaVuAdanBRhPGYs7VXIvG
FMu8cZIfVTEsw6JOP9WwxgQhj9IXG2jgpkP65DhNBiotFlje0Os1cvrjWW9N99n1PI1H9oYoV/UR
hRb0TletDr7ZO+AJ+08tSHhQug5QfKuxAcKL+IgUcbwmcjM+ZJ5dLjrL+hFrZfAMFXHcaQinbhE9
9V5YoyMVmQc/kbEAQJhn4+OYmT20n1rd1Hkn3tBFPcgRkd2CGK+Iz+l9U2zF0OxUJ0j3aELYe438
w4nfMiH119oXpCe8VYSQ/1oMBN1HPRpPOWHfxRB5/rNlmoSD6uEwY096A4XgagAtOLTpOQKoB6Om
bte1hU11wHe5svG/3PNyUV5FPIULt3NJf8+9jXBxnLHMZ1WdtUj9gklRy4u0BlJhmF2/F4Lo9eRq
+buXOp89SNNr5cXmtTDCX5i15xCgvUUJjnoJjw+FBU+195hIjduhS/LHQJ8j14VoftqIZ2WR0D5Z
5XxWauS8VEg/rTUteXfHulyR9/Su2VyAWUZJldzRzrcVXUHfo9FWUw1mKfRr7yoHep4NND8mif3V
ViqDTfSXB8t8FDksJa50de/Hvh8stTHXEZeh6wk2K0G4dosyPytBgwHBlCL81BnpCdTFdwfA5Dky
rHURNk9IUEdLfdJPU+MdzYw4ruO52rnE1H05jaG2stp22Hlpo+/xIRkv5VxEu3wk5ALKINqVgRet
TFvob/aInn49DL8hw01hz4odWauXmnj7omm9Yt0jkMTjMg2mAxmEZWgqFkZRpbFTR0BsaWVrxGoC
Z+cnSr7kL8/9qqXfQk9HBsbFBMZQy/E0QVZdZgbp6Ng2hlVvJUTo1dGBUidEt0ha8YRYULaTbV8F
rLB/hjSu3q97pzcWzEbOJqmCN7fpCcM4ZvQ6q1GuuswyrokXepsQcrafWVsyUtMJglG+Cywcb3q9
QvEnas99bWRPKCowr8ZlD+yVOexlm5YBfUFdFjio4l5ZCjifmk4YaprtyNzHwGCWjNvEh6oo4yE0
i+kAHptvxyeDEUHqPwmwR0wEk29KQ9qhh4S77hBg3mXV4N5U7D1VR+9Y9OA0D++VWGnEGieMxDIN
sugEZjjfRxMBCxeYx6pyJn1lhJ6PuEv/GBAN9yybFP4UK/a5BaHow1e7KUVQ3JhLz2xnbCMmm1lT
AHr3xcYIADvykEle2tYvuHwRRE/MZ/4/NhidJQrv+dUVs6+weHEgI1+JfGb3oiIvvapQCFuP8yjZ
EVeN/9CWP2UFo1N1TcI0WTlOPV1RmPIWhtYOZFmM6XpvUy17q6euCf6VIbKD1YJ5sYBIzi1lHydL
1cLAvVVEfRo8pzoJkf7ZSpFaQKEbGUZErwEpyzH3TZ5E/K9StdukvAnPtYW7r6Ja5TbTPB9WJQV/
A28vWof4fT6drdrmBZDFt7ZSEm5/HovMYB2cXlHoxtgECkltOTfZ1roFgcYG2dLY1VkmNT5JOqK6
oP62k5rnq6IaHwRyQFcVZYOl4YfBLeSst4TmUrKFPar5wXR1AROduOmaXluhK2jymvbNo1fq2baN
zfcu7JJz2P0iCF4/pGIsN57roxYT4UDU+Ihuyi00lZHJkZtfRes8DNUwEjrFfmSwVRujCQe9aiV9
99E4+W5hb7GwTKV95XmvLdvYD54qt8apLa79i63yp4gSRHui5GgLvHl1YfFqmauy6BH1gAXpFUOx
kF36QNw671dKn+pXo3mMpDiTaqfY8/AF37WbVMJxe1hhpC8mSCWsevU51IeBmxRYkkUVakwLQlts
tEA17gJOdSswIx109IVmCSc5rsfXCr1o+5QU6AiUcZCuhKOZhzaCr+8B5nrWQrt5ZDm9UIeseEb5
cQ1MUrnNE3VfNNqbkXrVqc4i/161yixbxmMfbxBwwWMl7wZljXmpsk2B6T42ZvET6gQYsbzvD9xr
0aInU3WzigS8nJdOW8vzAVzVymuIt9VjP2ZLU9TNczCO9XORudcSMeGHMlDqZ8/orWU3joInLFXX
1fwtKYp45bf+g1WU/bkrR/8hx2wdfc74Lcjieh+pYQlxI0je7ITYJHHIaCd7E3jUYORJlcleX8G4
Kk+UJ9U11UfeHzvZPDhdfkrDAmQTC00AklOIeAMZTMto0hV8CPvFShMEvHW0w2FU2S9ZQ+wboJm6
cueqNaratix4vSuJY71ksJSAhGrpWu6re12wReFbrO/7CpDDvO0NFH4ZzAyv2RSTH6CTxqGSbogQ
bYf/Jas6JpVrlPnVjRyc92DSTWRH771qkOSEbsJye993GPwVgj/qVg42IFOs6tD1772p3YiVA81+
JwerUQ/oqZvTsPJzp1BZmm2bbMGN7izH6y5dMDqbLJrKk5scCyJ0z7h9dZraP89MmuesHl7Jz3nn
AmWBHQoPqOsbQ38RbbqH0u4dHUNBjUW2tdpHNcHMujd1Rp88mCAVfLXUI6RLc/NIduTg9rhNy/F5
HaUr1s8R9uW4mzh5zxQvIk+sxim2deQuMm34mZdW91GWoY5NuGFd4KXHuwjdqJZ02FVYyYtQsQqz
vVw/EFPvlrE3BG81oeONgc7BRvZqDbYfbZV6B9lbmED6mqK7BpFrvIqPpsqCnR4WiJb3hO3izK5X
jVLVW5DLvLfcYBoPHjYV1jq2nH8203nT1LJKX/5rwL82zUwrN8nM9gqsR3/sg1eby4O0PK4UZIBe
Df5tNz/FiGiuKVZvXuJgfJS1eMqLhwp0nqyBsbJOBg49i2iWV59qRJ7cYUDvfD4qBp3GZlbXWsW2
YlxGX/1TmMreUaAcfjUz4S8PqQ+Ych701Z6aaC6GY2Qv/9NRBLG6qPxs3H4NlkOIR7DWsdGa//tx
fseC0ao17QVjgg387vHdnWx/NbVefxq1XD2rOuEuoQMcjFkjhyNiE9HsIySLarYVklupYc06GBjD
Tg6OQrJN+7uVFnOSucOe9j8dcrDsRbUX04/5yHI3PH8DdBQQslhPgKjvR22ILQN7IiklFiCZV8k4
5Yeiif4U/4+181qSmlmi9RMpQt7ctp/ucTCDvVEAm1/eez39+ZQNaJgD28Q5XFRUmiqJnm6pKitz
LWoD8zOR7/wsvdWw+q2GV37/hcs6PelmAN7L/Os4EVef9Ur/hcurqdaxf73Lv15tvYPV5dX0TaD8
vP2/XmmdZnV5Nc3q8r99Hn+d5t9fSYbJ56H1E/yOYfRWVOttrOJfL/FXl9Xw6iP/36da/xuvpvrT
nb5y+dPVXun+P97pX6f693fqBmHN6tAoIO2dWNpFy89Qmn8jvzAlTcionDPC66ir3JlJ8VK+Dngx
7I9XEKVMdZ3lP/mvV13vWh1godmvlpcz/af5/tP12cyw9R7MmNX5esXrrK8/h5fa/9frXq/48n8i
V2+n+dGqhv6w/m/Xu3qlW8XXN/rXIWJ4cevrFGJJlz/5K50Y/gvdf+Hyv0/lejXQubXxZVKs6NIp
/YKQSLLZJf3ViCWZpuqsG4+iFo30Ghmw+tp+HV/EXHOAdOOl0LIZQ/C2MDpzGzQWtVWtpbwpohQA
tXZ8ZhcMkO0ipSWVhD35LYtdxsyRaZ85ff9H7KL3wYk6zDWIWKKTphlBy7BNksBawPZvgYt+ANQj
fahcJb0ZXA/C54E6X9dOrg0IleldmYNAungZSQKTnFgjRyGdLVBvrzox64n5vSeBishZB7SMTFWG
I3XOpa7ur44+qJK7xopccJIt6kuKGYoddvbkYUKmeggTuFxd8G4s6ueH6sEkaMC5fUx1zyJOkVM9
VFpaPWhaZxwDsyJ1XUb3RjOd/IrMhhejndEjMTnvPgEuyIwysLFLaIms9s06l0wdDkZDUDO4XOeL
sqq7jfMUWN6flxS3fBzGO52FxdXNnNmiOfrJU+uRImb4goKF3f5KVg88MiXqL4jrO5X6q3kajhZ/
twtJucFt2Cxc9r7FIFHK8NVckSfiKZ55zoaOrAq3rCg6zUH6KJybsnLCq+BpkUc2zKIvSccF4Irg
1XWEKNdhijMnWw492v2LMVfPZqr3Q5rll9cDZ20Kb7pYefNqLhGtwr4j0m3daI0FV30K0dqsDsF9
1GXBvfRI9grgba2Do0/KLOfaWFeD+A3enNzNVJYuruvI60RG/9Z1k5S4aWSepZkJnZ1hRjbP0oMw
bbrJlGwjxuyXm4i+aQY5BSeMKCiOhmxW2fSeSnoZbGMhwGNdpd/3iqLdi7aHTG5PTq2xFcPVurhL
b5hVQt56cCu+qwcnTvZBKYH0IF/jh+9qTbTwCZIhnYDtb0ZjLsyTqbtfVr1NPqEOnlZecMrjq0ex
rBfz4DAkq24AwmS561/3dRVzSvUoNXT3chOWE+h8InUGwpbrn6WxigLG+mu7aofERltQE0K0cPHN
yGyB+HqC+W5OB+XFBGZVEjBIh1S5Tngd9GLCegTrVQGhYaeDjH4xlyaOy+4iovTW5pWOOj1gY9mI
bVfD/zTBOux6DX30DgXQdjkbn3q8zdgiwoCsZ4+hGuaPsZWzu4ohlBAD8bYEDmpIahdySnBp3TOl
AJBTikzu6Q+lY4XPEC2oB9GTPead1xGrby3EljKNjF19XollMFKN4bU3s5p8Urqck4zSAsnNjJOn
iAS1G9chaKDyDftQ9cZJPCjg8thze+Gjs6Sx5wXVdaWd1qRUOUD4L+kk/ZJO0k0k9ZRzaXP0uHRF
2S4W6a0+MqQZD84IfdPqKuo/iZGkqKwzpep87/ft9Gb2rEezzYbnig33uTT1ej/Vaf4lMC2OlEiw
InQ2AfK2HEGpif+xskhcTSrg1+K29TdKO91IsrFkIUvTNq6/tSwv2686SVvOqarbZ+RvbcVwTU/2
PT8+Gi5f/RdJz0HbJzcgL369OnZUcTcRiLkQXPlnr/K8MztXM99IVxqw2C1SCBo47a/amjLtsdKt
g7F6AnbqQ8O5+HBuBE3s0shwt2ojEiwJC5R2M4IYmgOors5BC21O1NzXJbjP0pOmnDKqbXOTrA6/
+WFIfvXSgCQHkJzNozirhgEddBKCido6zcOYp+9j33MAH05JOVVS2LB+6WKOsh7EEC69v+mzMX+f
/poj6Z8JW5a3rVcmd2D/J3dd7ewaj9AnoF4/VGKcq2Emn6TRyhtAaG/V2Z2Gjfg0AxnUnHvCDJ97
CfWBy1xZ3zbRUbppZ313I704vtDJpeJ/SnDBb6WvEDIdRyMD6M70ztnSjLYGIuUqSw+eYHhJ7Ob0
Wq/03vlPutEK/bMC6ROc7ovPdVbRiixjpOknSk+2YqmqST1xqtxbtvZommH5viXeHKoksttpaL4j
6tHaXfk+CHIVBvWBvH61eK9BIf9gDfaTjIhLN72rSxaNpUm01u540JiUXF/CPPQv0suG8vMUuPZB
pGGq/EvQkJLMy/2nS/yrt+oG0kxhw/Fhn1isq+E6WOaRGV9drqVaZ5e32YKJ/9u41fnH2EiFhcKJ
DmoYFcdqNoM3ilqDQl956Ueid5+s0dT+gVzbs0yOft0gfkqdpP3k9QlHOnEfvg1jl2emFSsXu7XT
y6t5OkC/LuFQg3fDl/hWUxvnZlBK4k/ADmxayHNuI+glprsOVMBDH5N6SS6CXX+IE8Xbp6B1bRwC
5RyYZske3LHutlsaDuteNqtOXDRV2ye1q9ysehmwiuImurw07NOceHC1/TalVc4vr7CON2KOI9os
e/Qti0KoFHIHB1Tyo4ipWmb3Xpbek2CblNsuh80iCGHbCo0WnK8RBi7NiMYNoFoDB+e/NQV8vfC9
WmB7b8QUDxo41tItgwwW2Iqw2gulXxX23hhisty8pjtEWqItJQfhkzSdCYAEXPdvRAoqAHBWj2Fx
G/CInPmnB6sm8h816L21Km92HDsGd7WAJFVtyrLdL8a9KIHODO8mAURKFydR/t1nHbP6NAvskhji
2AhOKrl6IAiVxjuwQhJfK9/1DUx0P4WflkqplENOdRTFMMtzzwiKfQyUw1Yeg+tTsZhAxg0Xw6q7
PkcXgzn5BNKXx6o061SrYR22TrU6FxA2Ea/Ncp7r7fxErf+4cTlxP88JfDF65gSctVJSlDp+V20b
sErCTn87LkaAMdxtp5GZLb6jYluXqFn4bgujrzhWiS5urUcPYo1K/iJ5Boy5iA4n8/dmMC5EQupT
Pe176mMaMulIWVjozt3C2PmdHd7kEF3cZg4oXOyJymQnXYDFp2bjFmR2UoZaH9opH5tNZag/XK/2
daj0hmjBYJjYq4hIlJ1qppEkvEQp3rpUG9/7raE9Txx6bo3EMW/ImtKew9pxQbsPfBinS6DCVHPY
2svpqwXl641lVN+qWXXZri46choDksC6+mZezmGlMQPNvIna9ptI3XJmK74RpTt/9F3mXIdLT+bV
CqW+AaUrvYzJUFG/znpK43N4MGsSZkTXa1Rrtp7vHeeqUO5L6nT3U9vDNjcG5XZsMu08S5M2JDgV
C53gRhQvTIu9AOvjHGT9j564vPA2kuhjXqj1ieyd+qyrAEv+YhsUykERi6i4cCwSXkTVCithk3F0
Zqv5AsH/k59QnGubyjll1Ek9hrLwxYhRKy+W7QSX6wRiWWeZc+Cud79uY+obDsrnIN1aUfmdo9Ty
iROo6klR0s+c9fe35iJpqjWeSJmEymrxKCu9eiqibgf0+fwo/lo1Q0Q8UiIlRsWymzd6S+h+GS6D
fD/VSDiC6/t6ATfN7rLcorbfKMvtQKhkYydecRFnsgjmG32iUkiuD0OEejO5HEsCXO30xoeuqY07
RyE9VkQnAFR5bqnKEbHynGajmolzlweK+uHHmL7XjDslA2fcrzzjwzqGRWz8qOuw/YVgWkZO+jUj
B+ehWBqOMLWHUM+s/biwl646MWRmAU9CAsuPiNKIS2hGTyPZiedVJT1qRkeb4Mw6D2eH7tnPgfz9
dbmrp06tuT965LoutyDN6JggqOfhcfCV9mKx9yxBG9Dbiz7WJ3sIppOrtS3wtKhS3TaoWhFZuqK9
jpHhdsMhIqm4VbMPZ/Kfu7b4w4BCpeYziZST1rGFkCbtA5+sq0VuVEW/Kil3+WFeHV/p5mVEZ3fe
j8FiNo1UP2rk5b+e2ko9N4Pb87dpS0pfTsYEfiO4IOkugXHmo9Z5A29aE5JOOyg+au47QJGd9wCd
1XdNDGWgM6b5x9yfyr0bUF7OFhug51rdOIWq7bwlMx8q6PxiLZmb0hPdTCI6acWLRZriV09EYNIw
e1YKLM+wvHiL4UZlzXwLLnX3qIVZ/6hrlr8bBhhvVp2tVsFdU/pHUQ0UXYIyu0C6GpM73ohSmhhg
iKNNQseCc909ro39FLd+8Uh2psNW0aKIs2hqj4R7LljFtnqXWWSzUWK6i4HXPJWcVr/vGj6hJrag
HF6YmKn/pbra79qLuYhDSwYrFcL+rVhtN/wyTN50L0PJgH3Iar16FJtrlsfOtNO3YouUdkMGTvqs
eZr3boB+GIQXz1aeI5DyHknYbC6FT0bqImVAG1x7nZdCQqD1zY0YRiuoH73a7U4gabEeWZxXQxcq
N6pmdhBe4Ca+5LEFhy4gMWX1ldkhkauSMLyOvtrCmnQMxdD2ShD4B28IwSFIg+JBGtWCGmpuIdAV
EULjH4ambICmUdXgsDrnixXKiWEXJiXQc79mSUateAhC3dsPXQlB0C+DjLAGonax4gDGZCoHG6Tt
G65j3+QarDELOKW6UO1BywVXsMBarvJqhrgQwEuRp7atTo1J8XKYzMeC839QnoL+0Td0vm9Lz0ju
YjgAHzhT/qGJ/WJYoj78gcRhMfRlW1PBQDIp0eK9r6TU6cceOIEA0N4MXus8TktDVS4swDXRsVSL
nMcws5xHS/OdYzsmzmbVmZqi3VLhdBGVDBVfYGw2ba6H5Cgymxi1IIiul1l162W8norjHmyaixc6
/Q2F2RSnp+X8wWbJvcvMjnjkIrqgUVG2b74Ze6V5SkznGKj6TK5JH1xSMky3kYimk+zTLmhOYo2q
8UvsL0f1ZOe8q/j2ihfYKgDfsyGEtIKpq0bLD8ByREcR57gii1ILvTsRtZqMTyX/kBthd8+bKr0O
gp8F5GGQGvbiVRqWsqlr8vlFzB0AO3UIt82Kr61dFjAtAAd005ROfuShazxx2MCTHCCBf0U28NsA
4n8FI3DcOlB9P7zyNcEJgIsF3zyF5Z3l447iXW/XqrNx6ZdGetJEUFFdnCr0KzDQsSikW216I2kB
3ERM6uat4bXxhyFpvfi5zLv2Q6l237UuOrhOVb0pB1V/piyd9Mi6YaUYhcbzSLbHLrAG/yjWyGS/
D2uJQQIGzhPM35fEJ00qWZxrYoiPlICfxSjj4+pb6rIbEk1Yxp+CWgHhevFWSoD9Z4DlVctSdyk/
tbfSUHylWuHbwerLtxRzzsSSVMAuZz9Jt27KdjU3TYBRf/m3fXE0Qsu61x39u59BSDYOWvowFDwp
WU6Cjk824kO3NGIY89y+CcbsXWtXP1XLgDx3y7vajrdX/84OznE433UCUbqAz0tvbdo/6KbM+k9+
67A45vtfKO24M9MgIVfaB3FnMqkYXmpO9SbUQQyikV5fck6yEfmVmVzQ6BRG/q3orzPIkFd+q+6F
TwlWx4Hfw3dNrXQWGVz4xZXWIdJ7fTe5SWxoZFm3+aujzLjOLX5GqFj7iqcKSN1wBGwHF1RpvrVJ
ebAWbGmRgTaJSB4moXHVDaMBh9ELeRnYiVLGrE3tOvG5LAflDYmD1lPf5N+UwhpuRSLkqh/Ym1m7
nu/NE8Qhpygpxtu8czVYcqjUmOxYh9801x9EJ02fW4BcunqxF7FUZnJ3q36+IWbL97+rw/dkQ0dU
qGkdXIFFfjC9qbtLksajTiUKzsqC/MqkBK5JEArnOiAHPQgfpGfpvG0KrQMd+XcDLGNEj33rg+jt
OYuBoVhctPSfZuAgSebICjcEHGLUecwpNgyy1IZeJxbfeuLAwP+WQkxyydq0uDhj/CYyrewY/1KJ
vrLrsNy87o5UtKPlg76OFvsLp1+zie7vU5a+93P2tgyOJDm5e23w8rsmjXqAFqg0KKkx2UR2H37P
SfOkiOgf/jIfDbCxPsxa0e58zU0figIkQcD99NNkV9qDzRptZ/dduaV03+PwoZ1vQ5P07EMdUkrk
NM64e6GUrjRGQIJ63xo+6VrkbJPbrc+3q3kC4r7bdD4fE7zJX1ZDBDwsHGtwXqpZ8Za3LY9j4EhF
olLCvDTF/EkkaYbSXL40Q73Xm6l4Kzo1Agimnl1+3Kh8SLM5qo32YjMXFfAn+nFWjG676rKsdTdT
T7L6OtGYfPU1uMuvs1IOdqZMLt7IHKLLPbBl/XSMD6JjcRRtKz1qT+CMPBTlBMUHNEtve88e78DN
vIsXiTL56u0ECv8B0LR5J6I0xPC/kygfE53ELW0s78HnxFsGiaql2voIskG/rQGGpk54nMgk86Fm
HEv9ISU73izn6L5dJNHroW1eWDucRXLV2SRLUZ+qowPl1kaU16ZR9QdfhyrM6ECaE104qMa9OcWb
Jqvjve0p1X1UWpzOAs17Sh3NuOf/7ZLw7GjvepsDFLU3w39NpbbNAEOhmLs3z7kZFV/CisJVF1Qq
wI4UZZ/MlXNrglBy9hrVPDoERR576iF3QLCoH6wi+soJV/2PEx9h1AgOPGfqo0P13GPn6fa2qAJ0
dtd5m4K1+W3Xemex2koC4n068RWHa9Q+qeRC3qRQ3OwMvbZvKZv/DqRCSAGFBqX3olqbVWeD0X4q
1I56czxEr4xT2YNl/XMYtZv/L9P96aqiW+6QfZe+D8iUr5fjy3ZpuuXkVRqKjXYxCb+3q0o8An3S
Dp2u8gddfEUn40WkEPQt+e7WjUjrvFTJ5GCBHAvKpc4daeULzXL2XPUpxaLOZ6DsvYeGE7apyatT
oavRfT60VP9ahv2GaBDMU54PuBI8pBtoMazPo9U9DQnfYGVsttbAGSe7/MsVX/UF1Kp0Jy/T93Vl
UiqzIKvqhkUjvaURl3lBZ+2WqHU0Z//Mejk98EQD5noM+68Uq5wryio/BIAbHakv709V5MfQ2Khf
Lb5jp9x1gN8pnOL9SAHS0XPnaS9iM7b9HqKm/CiiPw/xTrWM+EZET1/AryC6uEw8Kt8HIFlRbgT0
VqWqyh38z+Q158CvVaqrvxu1/IdYL/FWEb3E84Ei639YRcweS3M/Ber3fp49kF9tFdah1CTXt80T
sqMHdjC2BmMJ/5ldpvTqnUjSZGG2AFno3+PByLP96NzoNoF+wgYG5TCqce0ti3UKY6qBQyAKzcRg
QuVwtfJTMylRWrzT2tL3pT6APfvL7FWWUe5kxuu0VNZuptxX9i1UMds+7YuzlWTwBEIXu5vJP/+q
WoAw6N5nZR6s/ayF0bmr3fzJSIyvkHhmxzIIyNPpguJOGtcf29vBfRBhaqqq261GQwm0rVVDsTR2
1XAC0PC9n1cUE3q1vvF0R7lvF8IQTgOChzwFbcnSjBf6ssoDczO4gE9GbUfcADcZBQJtfzP3MF1y
fBF/6nQwKm3L/dIOAS+6pAQnvqcuoxvaHsyIwvsCTNAXrezrJ9OYkjNLJW0PxPPwJWF5nBreF5NI
HSe1pUourK69NWf3u4xjH8Drm7KTNyMVj5xHdCbv3ci6QpKp45Op2dpnKkrh7iRF5Ea2jtJkbIVC
p+Q1tewmpYkqyj7VtoIgPHdckIbL2bkrPXsnm1A3Xuja8mCr+a360CSx+lA0PlSbgXYjkjRijBN/
M1Abd7fqDV03b7vSmCuoKtXGe2/Pxnxn+9G06VVIBWdA5vaePrpHETPFetfrxRY2VjgxFtgaU4tD
PjU9vJVeModZs5FuELhJs1lNqtuyaak1MsMZ8sLxRxfav43Z2h5ojvN4Gy9NQBQm39XG8NEp7O4o
Bti3fKhPouKDbeZUHJZ12PC3Hsgekm64wO7EC6nF8sK5vTYLks9Vvjp1HLlpcH0BiLXkTEtWdAOe
m8b2M3TgGAWXWiFUDJ/rrJ9avzfeNaTL81aPjVOb6fo7tfd/WIG+i8/TADMc6wR3Qy1d8HV2kmMd
m+Y/IOzfNHFHkA+QBraP/o3dOMWjBPJTvZo3apCHFxEDLQz3lQo0mZs475pxhh8pmT/bvlse0nYk
+Og59cdFX1T69JmSWWBZ+QpzvLOtyJA6F+oYfTTdBDBjr3nuJlAgs6j/Lmo3G8JjaYwbKzvZ7NHO
IHeD1Lz0zN/FSRmHhb4Q87V7dQ9Jt4I6HPDcX2NezXP11qAXyDfrnIHnvHGogzjWuTPcKkExQHgP
lZU1aA8dXOYmZL7oxJqo43ArTVHnz8oYOMekiW3/TnRAg5BDo5f1RkaQZBIRnl5mrfI5OWmc/5SQ
v8L1TU1SmQ6H5FcxF39AZ96I1YriT0Wjdqe51XSqGpYRUdhyElTaEVV6vxylCgxIH5sEsy9sY5ME
aMueBU3JIqRuOcQ4KnViH0rwzEC71jV1FwTtP2VJKF9JK3gCqXuhsuIn2Tv/V2jfu+GHQQjgr7oF
IeOVwc0dil/XacRbWOKvxPG/z/+naVbdlT7+14jcAlmF3y53Ey13Ey300OK93qsV6m8DMzc2mtJU
O2IMxSMMY/mjs/TIL6CAyX4QjTRzCItcPdjOC1cvbSf2Q6frkF8zjNWU8Rjzu72MlKlNV+3vJ2JZ
ojKzPoTxwjIJI0dhfJhjK/A2Gu/Vu9Id9pqIMi4r04LjTNU8qAFl45T59d1tREboemdydep9HR74
c39cDV7b9ZeGoOP1Nkx1IQFTdhA5O28ywk6dR6BUtyr3Tdp45h15L2exqYuqGByAOoyJ1dEiiqEt
u2Ffa56302PW4Vt2cP6mwb6wQTtXH/6oDzbgPbcyC0+F7g1sNqud3L/2BlSXO8dNTm7UWfetVaS8
XzOOQLVGJUUHZIP7eDate+m5QW3cBG37dPWTIcGQ/iv38/mU8c8g8M0Ih5/EqW2MaGMvs4rfOtWS
Fzo5ZXG+XlIDKyOiKms3LKeNQ98FlOCV5UlEuM4hArYoRRLRzYD6qLsnCAPcC/wSzrV5JYpBdL0X
R4dyCmOQB8n9M+Ih3cBvU7+BY65+E8WceZmlTsXXMNV8zDTUmbzUiTNvwXaXDqB1iCh+MraNWXuY
BJivY1/N1zRheywbarE1WM8vZtH/aLzOuQwsGiiBB2mJYqqfhoWyvIIIAThOK26K+gB2OZgTwAxW
WhXsZIYXXZlWvMXigyDCDw1qpFmFPAryTSgxywxO+Db2bimZJsg2WLCll0Om7q4yVaju7dVr8gIQ
LOzw6wuLJYOKZTyo52y/qRNkGZ6yXjFrX7nMVBWyvqKxklKBhplTPwB9dO2cjGV0G1HnCvq8cY6z
9BAQ4zzFDmVVc1lZZ85s7VNgDm8VY6DKGlTkjTH37YEN1PQ5IYpA/en0UQ/AROAb0h7qtL/qc7ue
r/oh01/oxX8mneTqb6adcgerIpAsI/BJQ1Xd1wu7bpqwPW7LKTrPC/fu4EAtoEGgd2gWsl2DjcuJ
X1S4E2sANOutbye8oJaxVT7Zj6oSnbrFF+oD9+wG/nsgTOc3jd0bm6YGtQcsuA2I3cYXQ+ugxwj6
CDhzkxJXvdE3aewl931Upk8wLj1UoIl/Is0qP9hBowCw5pWfPCqZiR+VFPvB0c6BP6yJ2R0lmvUd
0NUQCFWQAA1ufVUFdghAESf59Z1WK8TSMtKzxVl8xCCiNKVDHbsfwMgThAvmy+ooPWWBdC6Gb+v0
opZJVt0QRp8751M6FvOhNppAO1SzTdGiwnZtBxFpteU52rCMWkxWnFS3Y2fwFM+8OD0QQMo2/9co
cqnis+EZu+skMt/VyUz6D5pi1KfYiKP7tbELsqiHabtqgEeK7sGxhCthjqxnQpLBjehWF+k1pTtv
fU1TdqtBm1yGETUNjlafUXe4XOyqlG5Rk9kBetPOSM2Xd2E4hOK6svvi1slwDvypP3uq86MRnYhi
WMUXLnGlpJsX8q9plNk3tz60WluxroP/OpezXFhpy/AEZ/MN0B7zMRqdcFMvEFotyP5AAbjlrlQ8
45KHHtBbArWVABp1l3C+s52siGCvX08qLJeMUQv+KNOsX8QF+IEIZCUImIKgtE5j6jisHmvl0zBo
N1TOgcathiOHXwt2+aKv5uq7kYDUEcWhfl+25rkJu8Og9Oe4sYqvYeY2vCUN5V0Um9VubJTh0Vat
6OiArXFxoZ7YdulUQm2nA37ftl+yxonfGaXiPBYUEufAvb3zOY95LoKzmKQB+oGUZrWBNxBv1hVv
msbcwLn7rYIr+DmB3BbmCmUrkgWZ0bMz8iNzk243sdbeOcbGVqLkKQi7/ikZs3jnZn57TDO7f1KL
Ir7jCfhejNKMgf/ZZbV4KxJwHM6xMandjFXCQlsmc5fJPCf8MdncpN2RQPDd1LUc+M0Fa5gFxKcH
IZuck0UE+WTvtPqxSkEDiiJl4CX8k4lHiHG0tAHY2SK/dDVUTfkFmhcHiGWiAEoWcso0Jo+SaUWW
4UPVZsmjJGEttmaRxBbE8UOjpupmall1OFZbclyYqBty9cu3TmEWb1lLUyyRz/lRRDEYBXXCcezc
i6qx+vpWb53nq/8yKFAWutSATU869XG6Hcz2a+wF3UVcOMlwH9rZ3q4DNLXdqjwkbxvN3CQOi+Ck
jHoLqODUv/Ey5SGuA4XNEomf91CW9ffZ0HD+r6YUrfhAeR4Nh5oFOIrqo+9rBh+i32wrK+SIbHmZ
pnoCtnEM7c8iSSPGYvFY3f69buph4RsbinsTZV/YLuiE7Kld4Eb2U5y5l3EMqwc4SqotLK3Zt//s
kTHH+PscnVbBSWIUwalK0vapmZSPPvd4WyxSnXfhaR5GbasoZvNkFGP7lKQfdTNN3orGgmMEJkNr
OIgtmjzn3hzBSQqa9k0a66Q1V+Y9e1OYubO+/zrwyg4tJf7YOp5xaDwjuikS1b7veBjYg+tfal5z
NeW6dMfZU/ZuSQIkrO8ucJgzZEtzq7+bgF66inpv6++63ndeiKtVnP80Nif2dwLzNpv19lYaTwX5
gJduAZTjT5301A7EC0LBPqcg+ZLgOWXQ6qogS+6uym7JJo0755TZxnyeS9CxBZS9gwGJd5Lz3Guz
cpr6jlT9XI8+qZWxBfQz/EriJOlgkftOd2IoEktycJIeYFcjurcGRb9PQJChuImfyW0WlPur0Y5b
58YO1A8hJQ0c9fjvi4ZHhGfP3bGHwGZXeLPxXIVmc+H4o9+IqAMO/hg1CSQ9tdJtDeODppfdk9hq
ABYSpQrvRdLKqdy693PEo/wRDBz3MiVKsiUBAHqRyZ7u+mo2ttAthV8dwzmwUrI+9G0JqogOQpY9
KeH7ciEEWxxkZLIQk9QjiE4ykqV19HWurEM+OdaHYRjKY5/swwDo75mM4fpfUQXP4dRqynu7H77W
Vp08iKTq75uuVd+RUte94XDtLk0LmL87n5NMPQ22Iur5kB1JBbb35Ol9zKiPv6lqO5/JslfmU0nW
tZ4SGlKXxgpHMKd+9cYMpAw2A8NBDNJoZWpf/RwAPy6Ahm3X8WnDIQr0R10DAoQfHpwcFq3R7dgZ
11Ny73WqzhMz1d6C1Dxsk7Jx+dDnYNM4tQkclzFuSzcoLnZXVe61m/llcdFcixC0U4LIqHzrDNC5
CbgVUA2NpIFPvKUKY4AWp2uHJ91fOMMzM/6W+v6W0GP3Txb3jyZgVJ/miR+MaVTlY+sl5akfbGKE
WqbfG3Gl7kKNA3swu7/IoMm9KUEh+u5YQ7YJ1bx+l/cQrdeO32/qAAZwzgd7EEX5zTWTWZ/axO6e
iUksXGPktou1LsKAQx7zmxidIvCe+GDEJA105+/h7/buRDLsxt0a7kDG2TI10MV/nEuMlTK7v88V
QXhiGpp3Zy6DZa5Yfw7SzNxJ2K23uhR2o6j9Ea97Ifej4m6zDsShZllbtzrYHzN4MCewIqznVIud
Q9Xnyb5d1tp9XAN9q/AE7hdRHY35nqg1575IilbqT2PyRgbKZI5V3sDgMfDOww5BUEW1VuZdZC7V
GP98peBdGUS8eozAvzaB3lqkjoZJdOj6ptuIxeurH2YRrz5q1mg35HncrIPjkp1FAH7QRpsMHqM1
OW4X3YbbjDRWzgJTnq+Lyl9gz9VQmyJomehevbOI5FpFi88zEHmqq32y1JA047bzD0NQTJ+NGeyp
n+quAmlX1KrzR/Vv3jJJvsT0fvMWdRjH//IKsI1H1e1P7JysYwIa/bM5Bd96u56+ARLyVgGA6L2p
xxbFVZZK5WbN9qeb5414ALN4GHqPak4/LElo7z4YsTZuDU7g71hNgryqKm1xJ3JH3viw4EJ5wzeW
1tB2FeY/eVDewyvjfhr0Grajiqi2Qzz1WIOzc3aaTrnte0/fz8XQPANsPoAr14zfitpYHjzmPwSG
jqAOb7rcm597ElvAJ1HJ8Vo+Nasm3eMPejjU7lqzVJ8DFyzYwbJ++EcQRa3+q37x7xd/38Ff5pcP
9Hf/9boB87zyl/v53f8P88v918v9O1OxHzlAeTY863todMO3DhToOUnhh3E3VNJFAP5b+YmQgf4N
/vR/jbHpnAG57VlwWtYJ9KD44Lv+9Bm8NqDYauWDo4N5XC16yIunzyDybM1f+pxCu6t+8Z9dsz8R
PWk3GYQrl8ZM6nqTZop9qQbDgcCj13dikUYMqyi9ujEY8spcxN25C8fxtOonbbCIlIXqE7TO4DJl
if6p7Jt3Lqeq/4C3mykOeGPdPJxGOGq2IzAsh7T0aqD9aODTqm9FlJ40ysBxeWC2DUgovJIUSrTK
ub2TJim99i5aGhF9a7S2QLy0u1VXmx1xbJEDZY4PhhnMGxknQ8QwlaDKUtNZA+/vqJ/62YDqrQ7e
Fa4V3faDo131UwzEyZja0GmqMJKwNzDv+wH4lyTNzpXTwaKeks119PL/Q9h5LMmNZGv6Vdp6fWEX
cOix6VmEVhkRKZmZGxhVQWuNp58PHlVMkt1WvQHhx90RzBCA+zm/wLgb7XblRKIX3pwNFXnSZ/27
bHocQrY3bs52yx4fcQeZHh28C6CUdpgvzjFoNyPGriw4QguanyWukNvGx2ZwkcAFloHysVuVS39w
YBQk4ix7rXDmWYESW2t6MD22CHHNu2EWk81SV3X3NQrGTxq6hH8k8dVGydBfWBb4iGnmCSKrv24T
1i0iB3bQqe27gOHWb3GeC85IQM1bTL3HyhclrmGn2gHIAA1hN7UsDrI1kBq5yLPyUnflcDtXeMau
TJHwng0AgeDwwxpKfajnJczEuyorhnxbdSNLZgT1lhQnhzsT2laGFhRKP3r3xavz5VCMBnq3hbL2
1TQ8xFo/PdRmhOQswnK7QTXdtdME9cYZcIzVFH94aeJZ8LHJgr2I2uFldCJtwQYww4eB3qmMeaJg
gGek4YBLSckT48cBE8g/m+yPooPilujRowV0hgbVPdd2u2QtQtUk0rhtxD6eOHMTnj2id122igad
P0m3Z3XNHCwxKfi1VdTitVBmD/E6di8U3KqjAboEbyilgy8ZBBsu3izKBnZE5jjiXh5Y3F90VUPK
0Ee77BZHdsBQimsNcvs+TyCmhGJCdvuvKUZY9uQNg9eP0IRI507VSWh/XIY6KcY2PBlvU2uEKZfJ
1GYrzcMIuQKMcxdPQv+EFH/pq82n3BT+2UHMcyHDaixw0DCsVw1VS+r9zgYLdnBTMQnFlSJmuLKa
7au4cpVVG1XskfLM2Eydll6c2M9uhxSrE4yhkcC2gKKcc5CVW1XHh82s2/GS+p0F+0az35Fo3hSG
n3/P++Y1r7ThxbDVfq2IqD7h8Naf8iYvV71om6euTL0VJfJwV2vh9EJ+ARiNX0G+6LXxJXDadwWs
CTRBWqpvsr5J+0cja4wnFewUH+/0kuHMcw0m90EOKuevDJwHbWGHKC2LrN0q6hBvSgP9Prgvw7Pe
uSeF5+5ny0EHUx8A54QhrpNQMtGlG/rmczlCocvtxLkfUBY79ho4gBGk9ueS5Jvu2sUnlPeTnW/7
4bZuzOZtLhnJAbj0ooE7Zt2h6oR4FGH50pJ33frkAnbVLPzauJr2NCOONnFlhwdMfyFBIma1xOxL
fBmUP0qhjN8AlHL3gy/+ELh2uNOLUN85tafeNz7a3giPTd/ADyGgpXytfCcBd1OLq29jW113Npaz
QB2yvI6O7qwgLQ/eOKknsD/pZpyhFR+x25mDyLTT8IW69ZjzwEDjLbZ1g6D94zq8NxZGqNirlUU2
HPzJJrX4+6lsy4MwjOGgQiP590Fqo6iUnf1+OJhRyVUAMAZghJBKUAGZ6aHWnf0qNO+Lauiukfs5
MnRs1ZM0yE7+6D3IPtttzPug6NRdlYFJ7aEURMvYDIx1l1saNay57aMyu+TWnCP7xnDXQOOxcLZp
icrfWAhtN1WUpCGz26yDNSo+9QT+GwPLrr3WdQjsX+3PsoXgbXstLIcMcxaLtYzJw6yngFeBdsbI
hEvJWOOJ11RTmsNthPkqUv9AhmJCS7SDu5WDtcA7ZsY/lsK+p3ofXRLVxWQmcO5TvbTvs9RsDnhq
hwvZ9O1BXHBTJIXXOdPnWusPgwDporjxtGsUw9iw6FDfACAif6rs60G5J/PU3Q92GR8cU7gL3/P/
MIp4XvLNHtbmo1WyNmmomy0GFJSfRRwlq9ora14/wQgAlOCdXbNgsW0o62paOcc2UGsqtnl38Wa7
AiRix8e2BSU4Gkr66vvYNts2QnWWhboAPO/7wqvjL7j4+YsuNTD26JFUi51aYAYRAc2wu/QJuVi8
sNrIvm9J/K3HAfghtHFt05Q1bAyABzsrE/qxY9G79zveRked7xGq1eyMqY/voH9zK7KG+ILVIo9F
dgH342xmUvrF9Ii9mUp6BEO2wXZMtFcG7RX/hBjGIT9qGyHbJrDLb4Y67otsFuH3TBjD7YTFQRqM
C6vT7OfJwh43bCs21X4FQ1rEK7f2q1cQSDhD6Dniw7pdvRbJgr2Q/zqqVn5CSiRZylGJDedbTxxs
R+ZJSL6snCRDFlXU3dmsvYrftFVhhVoqL07gQop0yU7kons0fWWpjqfAPHdJEeJZM2QHgYXSV73I
vpmqGb2pGvDFMHLwldUs6q5JMgGUtZC6SP3qLO16BKL9tuWUhb5Q+7q7ODONTDJpJeMWLGaHHH73
4Mx0XBnqYx91lqQTB9dJiscJ7uIBk+luUVZxtxvAxG2wR1IvcROG6FdoZ9kCKQswZT6gXNhsY/SJ
eUL6RrQu9V4slCK1HpBjEYtxsLz3ri0vuEA4/oJHrTUL2vKqd2EWwxwps3CT6TlPyl6PFcBRCZ6u
IrIhZjT2HWkqfVr5EK5YJ7anW7PsPLFpTASZHMrSfAxRtHFiTVUPalzjs4XM6CIRXnknD+lcvKl4
54dbMM52qNcYJ9mppgbqI+TI1qWJmUfigAppDD86J3q6sRSk70dwYPyMc+Mada5+DfKuPEMwRNX1
r1A9nzUoTHrDaB8/4kOsGEur7oqNFsY+OtEYdu5ul+OOCHZnNG+XkhfGcrQ91VX/h1ZPaOsPQf49
Pde903xXYrNdGE45PjrV5PKXGv2Bna276pv8CysACxcNSsidmgVUwqDYyeZHx61J8Sp26+zut/hg
tOoqQld7JYd9HPKcFIaRXWXEcNLCWQ2j1i6F4WbrwTuowu8e5CFweGs90al72USpXEPxFyWeoe4e
FL6FD8hcZlvfcXCXn2fJGGqasNe1yD3IcX0D8SWevM1twjwsF0G2qSdvXMlZfWV0D1WlvmBJmp9k
aHDwmu3q6Cwngd3LcRsJdgUVirPWk4gbNZwr9aonGYssP3dP8ab4qb8xLN0/kFbWHrQJeVc5YrDr
L2S31Mdadap9Zdb9xmvwClbzaF/nhalj8iK8c9nA929d84QqCRKueAmsTGMWqcKacIUMbLUnb+m8
WjxcwsI2XoJQi049GLRl4VnOqx7U3ArVKmKXnZsvpof9SeoEyyYHMa9pTryvU107gU8Lt1EU9Ze8
aYo1aqPqA9l6a2nUdfRSlqGGvkyKLr01visYQnytu2hfxLrOs80Zt6E3efBKOLQBN2c3GwW7G7Lx
loewfjK+eWbiLJvJnY5l3NnPYWKtg2Iijv7KVpvQTTUzfXjLBFnpDllXj0wELuQ6JZB5+pgDCwuK
obi0xVTde0H/WU4vHGGtUhNZdkH1Og7TO5LN+t51gZq3xdCdddvO1gFuu09mqZlQWLPwc23hHi23
PFW/D7ve+gORg2fTivO3MM/LpVpr4iEbRn8jr9iz9bhd0Ua39aykPeZTg5U/lcNgAu3Xws9m0N2J
WLCJ4ooZqIpvGhWv8evsPaOLwHmzQp3Po7f0k54GxmPQA8PoE/ut14GyKKgP7A1UpB9VP2EXiUDB
VKgZhl7ZDUXnZ0Z75M7RLiWKDlRruxyzL55ThhhQec6y0iqx812afZcgltT3uCaTrwFD3RjbUMEi
XPYOMTu0AEj2UvbqJaR2G2oh3n7mUXGFs0Kz2P+SBGse/tqXstUaTLtS9WSGdXIZFSObqWrD04ww
K3Kxr2prfGavXxx8EQVrCSz7NR7OcQlE+zVesF74T3E5XhmKiopkau7UJPI3qasFWNDr0XPQ6cq2
jdE/sL0ofu6FUhwsgfml7M21RGHfMfJEmntdV+CmPiR3kzYXcZr6i4R7GEqXHPoemYIP9IeMUe+k
HP8D/aEMRnKQMQkQkR21SV2gBhxq6wgduzi03TmTThlZicRb6XBnr4WF5Unx1uB4/VLNAvokAVE4
m4cm38140+agGmWmwBhb4yzPxHyGoP9lUKbkIEMf8Tyzmm3/Y5bsoCD+51SvMX+aJYLpWzXVxk5o
WnRp09he5dB9VmaByrqMyYMPtWEnChdXK0g8l7rqWha4cP/geRnLboo7/sIfU3AH27pl6xxv4+S1
PA/SZDMTV34KKqpnrewJvENr1qGy6oy82lUI3S4Stw4w3JxfIeYV5LXldW6z51cwis5epZ5G3klv
3Xtr0mDaaUP1zdW/F3k0fDGLTF/yNqQXSsvmIcAgbCOw270EWmzikVbbayV12VlqXfZiqR3snFK0
u2FuZmaF9HLsVAfZi5hDB5Qp6E+jGmYvZpu+u1FvneF0Zy9GxFaeX9WhCfjaqAmvWk9q8QaGD3mj
wIjOkeKmjzCHLjJuOnkOQgPS8ISj0pvdF6vRtbIXbN+NY9GHf073UiTGQlTUz7qV/MfpPqCWN2vK
b9MRYTeOvu2KpZ3qoDH00FvGLtmeWB/ZCzht9KluX11EjZ6bqlaufkIhPXWiT60eOAdSPA2eNkX8
aWDXulHtGrQUn8nCVax6K0YPhzm9Cs5Dgzv7gD70rh6xSFL8sVs1QWG+TKH1R5HgTlEm91CTWWLP
JAz4GovIys+Obgwn6bQr/XjnEN937DjMvyx6f4SqEs/CPo08IKxVu6+S8iFCnVrdwglofmriHdPu
sYp6KFs1PwdxBcPQc9OVbhgoIM6HNG3fE+RS9mNXYhw4NlF60VAcX0a23W5kU45T5450FBQRKz27
XaAaqpWrJ6DwOn18GjyyCJFev+JAWFIhH80VaKQ5oYDgNprcyd3AQ+3FbJJFbMbNq6Fb6sEbHGUp
Z/m+aJepiU207FVfR+T9Xkm0hKc0wUkNjnfD6j1KV2PtFYc6VK0Vac1g0yU8wdEY6Cx4jOzAbON2
miPUXQPIPYEfIkvSUf2Pgzrd67NMzoq1t7No+ornOxplS7KP0bPTxCCz8Er9ntYg9TzrWwQMgbSx
PT3qGTa0w2D4R8OEz4ZURLhWbDj3ZpXjVzSRbqaajj6i+aXnLkxp0EfaEtuE7eAV9h7utnWuQ7dc
uWMiXithXuQLGWGwi+FCYg3Hg7RQJ6AGuRdd5JlVl98UJbApBP4SL6vGxcAed/GU1OduUNhwdqrZ
nTqr7k/yrM2iP8/s3lSOaghUnAEf4d+G4o7e33rbbtZVsQoSkzFls7gN0p2LldWtbNbzAd2VInqV
ncUMF8nDxZg4yZMsftmK8ZmlUnYnu/APyFYCf4ut7GQJktyuVYauckgHyslBLPwrJnbmCqMmoE0h
bHYZ8+Yz8u5rRRWUi3EpvMVLT9S7jurtQo74mJCESEu59lCC0vzrImHKf8UJEfmZX0bG5ay4c4yV
G2NHLjt+ujovaFzCSC3u2Uq0z3Xm3IVjBxJkbjla+qyooXuWLbvOv3nprMkxpt2zjaM7XpPFdDLn
ZgGeeVEaTg90gpkqojVL4bvdoa2n7jnugnGZ4pO3l3PJeGMtGRnTTs4dVG7YYx8Y29v/QUNhxOtw
TZBzHYpcm1ZXk43s7WPPBPo4++uVWHBWqYWFYtcXL54V7SZV2O+WoVirBPAD5KGgeII/eL3FUeVY
xeznT+qQNQ+OIT7LuLxOONaoc7rNdLUyuNddMznvQ2to3G2b6hKEsXu2hGmRhtDQEGzSYVUP2EqW
TtBfYWH2V2Wm51c8JifVBXL2I24KM1hRuDRZoTFCdvimhllFhgLLHPILVXERdh0vGWYlRxlLjTha
cMc0V+W+iQB/a6zi16Urxn1MYfOpz6f7purxCWrIBY523T1ZNmREHAJO/dy6hQLUTCo0Z2Urgq+G
l3nSH2Vz9KJs7SfBuPFiMIhO21qbTDJ31MBrF8V8inn8xqi6YF7CEGtndo8GrrdYNVEACGfG4WpT
vE3d6ZAVtvLWcEs1U1bkbK13iIzy7QIR+dak7g4TtfyZh0R9RCF2dtgljkbQ1xHXG1V7NPssD1bj
NShL7RiyzD7q8GSclgy54Ka9MPuhesiUzN0FYzRshygZn1IxfCX1b32NLO4j6CV8ygsj2TggLw4k
08MrErjIyVix9dXJHix1aL80Aotf27OSs6sBCqhrUK+KnRpHtBHqhce6h9scTXnw4t44zokZ4P5z
8KdTV0b1tkw31IfRfJz7G1OLl+681WR5v8SQwDuRvzacVW+r4SpUFHvVpo19xsG7Zc8T8WsJinLX
6boNvoYO36wBjHbmAEmRm/VOBqloObduMwggm7hWtxhQ6lq1Gnonqm5ND3jnmtvZWAoLr7FJuRsP
3zF3qbBpiKYH32XDicjKWbbkBKqH6mqYt6qqUrQpC9t2WSZ1dZVDPJ5h+ynXrIWOGvCDOR98gfiG
n8XuXjb1zk/OgbqD8XyFck9av3oxUV/wFxDnH1T+y2+BH8fYJYX5owp3Za2mWAwUqLLsbW8K9uyW
/HPihvghkXt5DPxSWfDDb967MvnzioIayF9XrNHN2rpTpq6xChU7Q4vRtKgq7xUh5u+VpVfXACYB
do/uiwyPukp6JZ3crTOPKmx9a4pQe2K3PWH6Lkw+a+Id+rirASz3AWeq+jVLV/LfMDn1g6Wz5YVO
Z+cFXOxk+LmJu6WyoAhlLdNxwmipN6pTpEA43YzzaTdbAclDrZU23iGMKRBAaRYy+DFGR7l3axap
ugwz0o7SGVgT4y5rKFRF/CYXJhjN59FOBHWgCR6wn/vrvmqcl8aav0H5J4zF3LPfh3/cWoA2dzWr
vVVgtPmnsUwbbq1etvc9JVw5ntdtlBLctXBx6ko7nlRe3235yuavGaIn7Zy4NaDArOIixv4TIdp7
07fjBdZm0+cWJClPsDS5F3GcUD71YSv+kGqUZ1Jw8abKeOtho80q19t8jOuiPl2GVqovM7z5+jbr
r+N8SEqHPLpffG9TNEBkS8Z1P4RFWo6sRdFfvg1zk6q8FOarHPURbkYWOKbI091HR1mQwIpsAIzy
avL1arXTwLvqWfy56P21wa3hnNQDPlftGD5kYHmWwgKFOlYAGPogL981rXnB9DL8nulUQ0XLXdfV
tlmrFWwBDf8gnBpTKcX8ro+B/uqWY0AGJx2eRB8Pq6wojWuHBMxG1FF91woYJaI3ZkJn360+8PJd
MLRLp3Ch6FEwo8LSB/Wd7K7hg+IM03+v2SBuS9LBSPHkMTZx+f3UWvjoaMC4MqUg9x4LzN8wmuTT
DptDCx7vFWaeHB6RZ9nHXR0sq7rPd9ylkF2sI2MVzDdceWiaqAhu7dissmqh1zDJ//mP//1///fr
8H/87/mVVIqfZ//I2vSah1lT/+uflvPPfxS38P7bv/5p2BqrTerDrq66wjY1Q6X/6+eHENDhv/6p
/Y/Dyrj3cLT9kmisboaM+5M8mA7SikKp935eDXeKqRv9Ssu14U7Lo3PtZs3+Y6yMq4V45otK7t7x
+FzMUoV4NthPeKIkOwrIyUo2W80UxwrzHd5yekEmeBfdi06y1dee/QTtHbzRrVdnZYnk5UV25GKA
WlXm6Jo5CHUZXbJuG7149Z3Q2TtT0qxkE63BbFk5aXQajKJ4bVcgqtPXWKcYlExaspSD1LjrVi6p
0L2Rhc+Zk52nZqiumuEVO9fPu4Wm59DHZTArHehqgXeSLVKq1bXSlHGd1W68csq0uuZ29/nvPxf5
vv/+uTjIfDqOoQnHtsWvn8tYoIZCarb50qCcA6Yuvy/GqrvvlfxZmsLrGZiibDKtjbSYjzr1RY5i
N5GwmWZH4GvZ92LmzMiD2Wktnj7xd6B51T0fOfEobg8/RplzpuRHSPUtA1VetV0WfjS8JOhWTB7l
AtkCGwwZJXwJmqR9yCYHMi9jfMWrz5FpkBW5/pc3Q//9S6rrQtUMV1N1Q4OHZ/z6ZgyVlzZ+b5uf
B89b67MatjYf2D+1LN44M5Eo8kAY/BUsnSFYVRQ5forJ0S01/mOcKwac8Xm2bMuzYEAcWJ1SUoiT
jkBU027IYSQsBKz4XAVJcjt0Qxahei4DkGNVFTkFRsm2X7lgw/3uKOfI+G0IheBnVEl8dBFqTV3k
ZgYrQceu9O/fJ8v+/X1ir+YI4eqOJjRHV+cf+08/ZgE4dOrYUn+ZqrrZaEabbgzW0HvSvclz1OcX
x4jUz5mTUohqzZC8fxBdAjdRFrKjcIxnNIi9R2jZ0aFL3XEdDyV2hFXziEkr1p5TEjx0TZTsb81g
LrHIOotK4nrbKhEGPUHSwlX90SNrMSO693GPpdtHZUaeCUW37z7mylkfF/1pMPPl68oRH3FvAPaL
xCL3BSAvxyIb/aMNIz+/tQMdu0/era3steYhH+MQEgxuM1w546M7idLMWva68P/L3VaI+Xb668/a
1W1NN4U9Jxkc3fr1E6pVrUb3HRJ8p4Tlpk9VF5cldJIcF+Ip6Rj271jInSOv6k5F4yJm0OXNq12L
8KgnXXYfmlF2ryW4pCa9a+xl7HboYMj4QYFx6zxOxhABTsnxdO1WNtvRyu77Qjgkm5NmM8oX97yC
4ndedmuoMx5yIdC5Y0PPmsVQKehX6zGnJcwDUslOvYxtrTi5SQFf6KfTBmHmXTR5V0+tYQVEGe94
n5g77mHWaRrKeDv0enjJo0Ssgdf29xF3jhWGlfGT35HKI5vhvShFDxVvmJS3JAi+KCogfUU4J3S5
pyc4aw+VoTW7CQAZ6eA2vgpywld5BqfoGxdAwfJHKG8Qg4ya9MVwp8G5TShKHwZrCn72Y37TQb/0
SFeGCnetfBbGm6y8jD+TfoLAbSNG5aulvTTMHj9kYUKPns9ie0LSXp7WU+jegrIJIN84NH+YMTVy
fwmmPZ7TpsnabQKg3vLgxzvDGZU9ReAYpW+l1peaE2CVgNjACasA75QoTXckL49QAC0Zt/yKvcZP
p4C/16jWT4ePMbnL4nYl25awvkSGX2+9vNmHahE8B2pbrExqFKd8MpyzSx19qc9FgTadjTcT85VH
cb6hymrsMS6njuy11HUra7zRGSSDYfB8rAwdKK8z4WHsXPLRNbAs2QlIObr0FboIpjcVS6NKx8Wo
RtiEzYP1xqUcnYXvtm43p8nt1TOo0j8PWYZRDzkBe8t+fhKLukvVc6QBX0TefiPHWdp3dWyCi93E
zt2YYWE/eFbw7vawY+LRZFvW1ebVHtC7c3M9fK+6HIKW5yTgiAzlkXLc2eg875ncVbdwowO1tPGs
eJXqrzs8Nin/Ardzy+KiK/ArkO7FYjydyqOMZWBe0QTVigsZnee+QGOjYqfur9kKkwADA7sbEXP2
14XJ4lbJwI/IeXKKPHODCMJRwl/zca3JQTg/4ceyToKENzYCg7c2Ji9Y2Wwr1lojWOGgrn+GDZIf
Ta+yLrUtrMsYgTr8+yeHXE78cl/SLVt3HdNyXE0Yjlwm/vTkMMsId2PFKj4rRpQtbbJC27ws8BYF
yPTWmSjYoWv3kjtOeySfjH7BHHcilBLVwpwuyaR4V980vvWFNeJTy/6F5UR9MMWgforKYiHjgaeH
O7KhxUY2tQyLUBAcT2Tt9JMRDNXtsqVWsCBv1PQ8mUG6SYTWY7yQhBvh+A73lNj+1CNvFM+g2N/i
qb80ijZ/98fYWfcYA+0TdBc/hWp+AxhHaJXe4riZt58S8skS6Pvb+Iy4BAy7oRKh43AMKyd/nOuS
qyILjY1sKmOTX2Cl7mLyXQXCywKGd9Dl+6jNi0cMsqmwNPX3cVS09d9/Ws6/Ped5htgUwkw+L1NQ
xvj1KVKVte5QxQw+d0GLE7SWf5qs2ruP0tI+93nVLxqz7d+GNgA/4LsWbGVHe0YjZ4Mldv9mdkOy
dVoRbk0jbdZ1ANJFB19y1OaDQ2XtKJvyTMYCU1Crse1DJOLsynMcSReVBVeJF/IVsUDsYgd+NH2p
FidPG/tTgVnGczOal6CKpguiRPmzK8zv1DuaO9kK5iRlUwT1UTbTNuyXlWv3+2qeWfps1fxJt7ey
NwQ3vtbTqt74rkgPwQw5AwPZnrqZT2TN2vHtsqn7+gRqD6iljMi+j1FlL5ARd9gtZDVKU23Uf+Nm
Zs31vVRY1MfIbT5wfy52cVSTTElUUhixylA97uahdePvbA9yZu2O9p2NlNu0MI3cvssr41zl5rgv
5w7ZK+NaY9n/5YOXH+zPP1NBjtLUVFtXDTZr2u8LvB4p6q53ff19FH61yq0CRK2p9LdDzBceNRL3
Ja8ia8OWIrqzSse6TyeEd20EFmWLOnhyMTsDOChb4NlUqlvnnhEushpczdgjZSYPaEVlZ8fmnuY3
hsIiC89xB9UpUi3DuWOpt//7L7Xx+yJfmLrK11lXYcLquq79tjSKDbN0dC3S3m3N+1RDar5ruMv8
dBh61PngO2osUCZ7kSIufQdqpF8Zmedey1Tkm5jtPUZKaJCaWe4dSie0DioQml2XTNOd1w3VpsCa
+Qr9rF/0+tgci1AjF28U9Q7QNSihZFo7XurtDfB7B3lWqFF3O8t+nP2n3o/YxzgKa/F/uVX/249f
mK4lHM1wdNOdN++/bYZYmEzs2cfqPUrT71l2IT3v3Q1RZJ3DGcsj8TmmSOMVikfm6iMmz+LWEScN
g63bhBKNmoU8jaYZRKyX40ZeQA6WHSjZzNkP7zhStB7/hHp3KAyUwRigteL0dzf4tzxVh3qWahqT
dU8OFNwBhFEBoAdumKgvttQxmWN22Gp3tyGgvm5NfR7io7myQGt2RAa2zq5VnT4JxzQO0mwIJ+Ls
6qtmszMR0YWARVMe5Ng8jW9jU/D+zsIsg3bnK8Omj0QN3ddptUU7lHcg5Z33QE2wp3cA45EhsdnE
mq9G47vvVm83S5gLqItovXOtEsRYxdyB2BDp4DzILiBr/EsxeYhuzh3ZyNql8UbMwM0gv2sHdU4P
0RFNxScDQOTf/0xs+Tv45R5gsRt2AbbatgMIUf89M4BkZaKhZftuDSDHyzok+YW7wDpSevulNLx+
Zda1tQvmptKD4Vb1JruTvTy6ce8lKzwWpvmUsXSS4dECO8XD7QtqoPZLq4H/cHJDXcpOV2DD4vFT
4TD3Ovl90PdPuBOVZ7M07TvTD8WyRVn5CzB3GFX6+DrVBag/XFP2WegXT5VSfZIDOiWrF1Y7NvfI
PcbHwJ+SdeINyucmXMgBucjcVeEG49ErMhefeI9H/3xp/PSeWN9aT6xi9N2gK7iRSeKlk1qk/fye
zxeZo62qRfX9OB+g//wZqzKjupcHpFJ+jsnBH3OVqKtv4z5iIkIpiTXFL9f6/fqlDSqIbZKgev5o
2+o5gBPylujYC8XlkO3zWrFf+wjd+Np+6xo4dEmnVqg1edabXWIHDmWRhWkHrgSDEUTOiEOvhJpQ
Z9a1ywY0rxOooa5b7ruCwh9CIQk/E93HLhq6fwR9rhr7IwuPPnhx8+bREWBfRF6/uBAE7iajcR6B
s+nr3kXcLcSN+HH0qw6bO3yPIqQrlixcQJgP7UWOHSYcvJJK8WCtMtbXKIZV+ZQsZO/tkDdLw42m
+4QN0ckcNH0rfgilSL2T3+RPPkRWMNKetlgxXz9CcsJv839r/na5FkbfqjSFtZBzpczKx/VSLMcO
aoGlUW43667P9atZaA0FDl5Wn8+GOSZ71cIVt7O/H5ejGb5xVWps3oxxtyTcXZ76ufest5Zx6yA3
rZ1ciZCXvc48Wp4Vgw84hXExNaJJhwQxsRYDRa1G9/KQew1iBl6YLmc0zS3WmMa0t7MZLjyPa+eD
2rTwW2Jx+Zga2a1yFlO77KNRrFE3ejYcd7y31alean1Xb2VTHoZMaxd956T7rimmexnTUuDBCqQn
2ZLxYnT3uVOMdx+h1ozQz2+ja6abzdXMvnsapeI6wdGIVOv4iq3Xd+qN/tVVNONh0IJzM9rDq1la
Omga1JtwSPl5VB9zp4FaeR7TAlw+jMFlNOppuUz8s4e02YOrKsNj7UfsoikZbv1uGh5FOeqnmX/o
uF1Wkp/EAwqcC0hBxna54kBG4eGkxY+CZwS6/OM928DiUR3Sdm1pvVjL5ujG4X02lkvZuo0YS21p
+ELZwlgmdeazR0bYy642umfox1B0rP76bIdNpL0zDauv97JDHpIe2OfGNfVZy6qvFnK07Gls9S5I
ivJBcxHPLhuzv4ttRzt7LYAkQKTllwQBshRZx095mmbbDD3FnanmxTPWX/dywHsofPsQ2LUSokYH
r8NtjLvBcQZyKuNwgQKbniEDLG4jNFYyRyU2Th8j5DC/yHBRsxqQyYbqsFiuHHbHAdbkgznM71lS
HTUfEfkgpZlYjbfPsl5fo9ZQoqxJosIevPSLjoBOGVvDN4yKABZjqfnQTT7yOGlj7bxIHbn3OvZt
SMJvzrXsrxZFZcmuuGZZOu55HqcoVnxqYXph0jcgAFjnfx7cufkRK1KDj3EmWm5AuLmLgFruK1Z9
S6kckFY2unsqQMyozO1LoP5/zs6rOW4szbZ/ZaLe0QN3YCKm5wFIb2lFUS8IGRLee/z6uwCqSiWq
Q3VjujoyYDOpNMA537f32tyWF2LANCZ3Zlqqp6LnXZ6KHuIz1MZPkzVblhRpuKQypSqdMBFVZ5KK
8tstGqX8hG8I9VFg53hp2vYZa66RZOWnCZH/1qunYrusJuqhGDzkYcNY7qZRrzfLySAh3Ryf21Mv
SeCdvHhcL9uDOtw1kSIei0nuDkmvi9XyNEplXuSEMpiX9aADWriTiTB03ILe8KwTY+yU5hJQNI23
BLl/WrYrPtpt9N1LsMHwMR6OwXy42kjyziawb70cVcjiqtcGLV8U0GfNKCSInf3wPIoGBEDpxOSt
uX1siUdDbk1naOrpY+PXMWlP4fhZRD6+9Ur9pkXZjjaJjwhTes3xRkYUKq4lM/bAoc296fO0eon9
9FYaOu128sMMx7QYbjJk8y6GCW8Tx+rM9pVabzeqTc5YbwjqtRclTgU/8WoLKfMcTcEhWPGWbuLM
h5IfPauBbDPDKivp7PWKdB5MOGCxWh6XTT+2L0ty7/X8oxhwvtuhB5q0nnixbTUYJHRN8dVKQrA9
uuQ9jpmWoGi2pRs7L/xbZjiWo2HhoBPLNsPvs4tQg1talKdI1vqjNij6VW58cSUvJJ6xbOtl0/KQ
IrQhpmVoD7Qiqcy2DBlsWQke+xjBLdKXGBVJGz5C6jCvcVdyvWKn4cXDva+95GUYPhayWq2sMSXz
yB6a8zA/FGoE3iGrdrKXNWfZMnmYl5ady2GlrhWuwMS3Xra9O65MBmIvjQdMO8qpUuXp2NtpSYBO
HT1MA21wH/HFS0huRqN7L50IQscDPUW/1Z/WPoqxt5Mw8JWbKFEcgVT6aKqAYxUcaR3ASq3bSXpz
87YKVV4/jTV0GMdc6/jtHpuMAIOq4GcSibR6LDEKrgkGC7aWb5SPmQbOkqu6SVoMq2qpEyRq5UAv
59XQNM1dAEvaXVattisPDDCjt1WIivYRXyL6o/ngdDLks1r43xL1wYsn+TNS8K8REs3noS49x6+E
+ZBUar3KLSO4xf2Xb6J+kM+DVA4Ur0f5kIx8SIlRgFghz8c1ZLW9wWEb72T+tzeUsblgyhMrvxoV
JtndN0UJ+ld+GlKVJK8RIzsnJhrhQxmOwboqkAi/WpmarmIj4RcgR4Z96kt1R8wiP4BCNz5kZaYd
Cm8cb+a1sil4p/wge0QFnDiSok1ATOX00fR1JNG+VB2WvbaSwVyEa48knr1qN/RQ7uxps6zSNY62
PQW99TRm6SM8Kt1JWyk+2XkdXFVVeeVi2D2FQZrvCnw2awMw5ZOf2wplv0KGysJeuwtOatDkd03G
FUT4gG3mzWapV0fczMsFtXtq4N2ui6GWt8tevixQ7pMqQZ/FU/b9qkKm9EEHo3c1e/1vr4spMF0v
52jtsFGJZzTkrr4jcSxHmlwS2RUb4cUHtbiyqrR+Apf+hDOJ72fUu3S87S/W5CHUmk8SeE+2QyCI
Cp9PCiyUWhqxxk9TkLydZFi9a1WF9cXvUwAVZlTf+fMrpWrw91dCBFc/ZZX/ZEi+9JKW3d9eCVfv
bpIMh2upQCU6N+OXFv3yUKXN5h8meXOtI1+a9W9dedpDqi4bFM4QIP1a52kzrwgkGT+FGQUa4M82
PqpVpn5I1eh58qP6CvhP/RBoMQrWunoYSoY+/eitloPwYhNrjNT67ZSgGQ+RjqpoWZ0Fk1sodBof
HE9hDVK/gk2i7ZZnBBGJyqKIaT7Ne8cwusZE0NwozMoPVH/CS5572S5IyFlgtAb4Q0zhybeT3Aki
ppR5OOAuTQeSsRLjYTnCH55gvnX3y/6A2BFeu7ksa6HCrSgd5eQw2sEHq7YNgCkas3HZ2HqVJs1C
QuuEtxR70LxaS1m0i+MoQm/Eqp2UA3hN29wtq3pj4AwtGvUYWOM9F+IPqmVkd2bcZXcxUw6UmFTo
u4LfgutH/HjDLD0ue1GMtOfff4KK9ks5iw6fbcuCWo2BS0i8K2dFJleTsrZ6ZnjDuKVAOGl0JScu
jF4KHKshTDs6t0LWj0aV8aXi34rRzqOBaozixsu+qLIV3RVVHt+VhFjvrVg0tMcijOU2LFEZMPG2
lkNpPeZF91HuuDG3qdZc/dqCtlJM+0RSu49T10+7SSDjDIDDfSw1yBsTJbCLoZOQgz787XTsIc3e
qvnp9POzFS0OWdsyynNPPMmHEXn2cnpdTPmhoDtMABeHlbOcItPT6pSiPn2yvr+mbdfx0bIz3V2O
8gVAP4Wr43F5DphINOvGlWRFgztQCbxRIczdFIQv+FzeLj822QJNjDYAbVu2LQ8eUTwbHbru26ng
nJWTXhpPMiG6J598xV2upfDe5qUf2/7T0u+PMyP7+/PZfy29e5Y4tMUW6TQ9RPm27iRvGwVh6DJB
m+ZZ2nSrpEGyEW2Xr35s85V2WnWtoq2X05Ydna6Wrp6a3fbHNlNYANNGtdyIfvqGDhw8Zq0Ifnm+
vBcaZaxJ9JCq69C6g/+eu0YWtM9qJx7QjwWIcKQ1GzAwyVZ50cqu/vT77/cvjWxNY46AIMPAhU7Z
dtn/t4ZRZjDJCdUmeAZUE8YHw9zVWvaAwat5Max2K8Za+ST7lnAD1dSuJUz9fRVMxhazf37Kod87
OcJBB4UVX/L5QQLrvzJilKDLqlo3l9//ydr7rolm2sLUKG4amqVbunhXODMU2Q8DulKfpnFYRfZU
I33gQU8KMp9Ns9kxTY6dXva+b5MHk4hv8uwcNdW7ZzOrj1j7kJsrWKxoI2CeStP+2Uev76Qilc89
zLB7aUyvRir3z0XFB6QSKbNLgxW26cLP1PPYVJQ2B5187TzhJm/YlkJsInuWpeVhOZAOfE9uVZj/
gwRBs95dmPiHW6YBRNkwdfQ0KFR+bh7hokdhkM3xAwYXTJGU+Yn+jD8HebNozg+p6ucnr8BzTgF7
/277sroc8ePYZVsiclitiU7W3/wk7477sfrj3NzGuIOrKYIJq/d3GnDzYyDsZ4wD1EBqfSSgwfTF
xtJr9s6H4AR1B5zzN8sm1FrDnivpBJuWncuT9DIxTrUV6jtwdMOdXJQ9MI0bEeU8pdTx3fSrFmrL
fMLyJJJXBg6yAP+4PAkOs/ESEx237BR1G6+9oteXRskxoUbIkJP2fDw/LEtNrecOmOV2/W5HlsJq
d5YDDX4qrqoAkq3awgSnF09uoIXdg5kY44U35K5NO+he80M5POOYiu/f9huURhkk16dlH+IMNcua
U56QeWOUDSxXP1DIbNDkU6KU35eWbctDPO99d/CybdlbN7q5Fz50mn7yi6NstxQfxuRWKEVBXfzP
h2XnZAG83+T6WByX9R+75QikMU2DgSatTd6uNEkbbb7zKvODjC4jUtr0Ys33YeQh8Xlqsmv/dhtG
JL8hrLWl/z7vndN8QHBmdBJRCyxP0pWpfCvazbJvOSpMp2oPdXVkoDLfy//TqyrduA89/furRukg
u9YgkCKk0wRBl4DGBOTec42SBVdaYV8xblrXZbVXR+lZ7aniawAYTt2gZtc0az6TL6xdoMrrl2XJ
8HRmgKRkGGWhM02cEJcsOyLm+cRI1OV6Wf3xsJxRwXX9sUmm+eC0SgwmpemlMwIXYGxqZm0C2ZDO
y7YfD4HhB65fhMmB6nF8hOFFAuC8tDzUkjfmzrJI1yrZwEa9Rm2QnCI/g4BlFdna4mNYVVFRrVMw
G1Al4EFT5BowvrWvfpnDz+i77L5uqFv3oyqv31brtr21iQ1SNd3LXZFVlF7KoiOPjoMDu28vWTSd
KP4kZ58eHthTYTleo2tPw6Aa61bU03ZZzQkHdPRpjK9lUPsfKkYsip3oT8k0dhiWfzrL6G5STDIM
N5uIuoBaf+HXfBgRrT15Rl5t857pT54HBUTL8G45ANLb6JiBZ9wMod0dRZGDEB7s4gtq0PkJrEKy
VhmCoCNgIfWmHfXJWXYggbqlUtI8dp5fQJcBKBtnqNdDSz0sB4gSJrVE0aWzyFMt3Dj19O6ht5m0
ejDamDlXm9mE83lYAU5EPBRjYGPIrO28UNU/6DWSo3l3ZMWouQ3mK2lfGWsrEMNhFhfj+wI9JwXS
sVyIc4O8ykzgWYsxwy/ifVAXKb5cuzkOuf/dsKEO3Tf6CcUtGWjjpSpL2lNIMJ9rfVorYSNd4S2M
d6NNXalAQ7qLM3W4U6Es3rb6adm3bKkUs0B1Exjuskrt4lbXdeNApmKwr0NN28Sykn8cs3qzvBfG
0HZu0Ez1JU1KWnijEG9vLyDmVZbl2bOi8aMmlUfeD8FQ3gsCn5YzMyUGgVYIPAk1AhxJ9+21PYzB
J7wabx+E6gHZ6y0YnRpZHVc5KTPXqAAjSB3Iy0yHbVqX+OQwt5b228K4LJAk9Lbw165R/r8c8+tL
8DxZ3VbzsODHS0i+Kv7htqz+elcmmUqTEW/qpmbY7+/KQviNnRrt8Kjrk3WNk/ZKfEf5rLTkY3Yw
WrbLaga2w6hUCmYVnUG3bylBjv3Ky32pi3l7zMLNAOJhEpQiJPF/Lkm6aTPKGKPtsvS2tzT+oTUJ
puTnaes8sqItaZgE5CIh0t7PeZg71GWBhvpBr3rAm1B35UpTdqYOjHNZ+rHN/g/bluPs/EpqqDNK
KV0pmDHJPqQ4feimkspjYnuHTi32YzZF2lYZPHMzttx53tZJp9nAM4aJMiTPXdskK62uzENpAxQV
9X1kSgmjMiPbh0GYcnlmNRq7b6QvKjdYmTRMf+G35SgqAOlas0gyW1Yr78FE0vJUIBfcdLVVGZdk
yEpYc2HxpLaMP+qgIf9xXg2LfOVrXvXgp5N+y++PMd8s0BlNkpdym8TNgJmeFXvJNoDkdO3p8p5M
b9gsa2Pc2tdlqWotGcoYeXqxCX7aWTZKRvoMQcvb/zh4OZ8q1UaeT307djk3abkbLxu7gdTx0Ndw
yWqKt/VDuWSs0hdPlIBNlABFclj+JZFt39G51Cneht1j12RUePkXGeQVuHjKB4hbmSmeizT8HERT
+jWcome9ynWG/YPHF9RC2Ug45MN8QMh94jEUJZe63kZsPQ+X3haXMZQ6xnyyytjWrq7xR/wYWFVK
W3juj6EUhFIyF3DHbadWTzdWOJV7xuPWA23iW00Ltc+F8GKIib520bSguPhlzU1o3tEG06Xgh/Vo
y5m/N8Oq25Q9F5w6+rrsp/UcrKeESHq9kedsBq9fawz/L0nCuKJX7OKzakdPuLw6sH6qONDIlVbL
dt51NyIe+OPMUt32rVlvzcKWPgbAa5YDEvKj1mqvVQf46tFDFlKgmZ9Q9vXKtcbJOuMe1q510dGS
mXe0Hg1fSFbSrerV3nFK03JlpMK+iXocLnBJP9RVXoMvK/xHwdyg8JXxqTPN4jRWOvykMRufsHmE
mybUMhT57A0LwKoS0U+XZW+F58nUsycoS8OlIjaBKQlHxeE0bUdfAobUhtNTE7WxKxN/c1xOMm1/
3YJue5DqXroxM5JklxfG97I37aBbLScRupisGs8y9iDN6nMVwWaZxglhRz3PmsJIe/yxSk7U99Wy
8KojpaW/ry57w4qSw3JuM6crhaVPSTel92jrNP5F4B1CvxPfF7n1dXM+dekdFGzc0vqXfcsZkifW
WmzIaEL2ceZ54mM51BXIDoBzCDAp2cc0aDrV2Cf5jKbzCplcKTM6FqMn7uPJunvbntgGVTcUslYz
eLeMpl+W7TVDEjetAQJgWkpu0qZonGCWmkgjcS1pYOlXYyr7C/pP8iAisLpdi7AGOO/azBrz8LZI
Xo15WNY9mjFbYjdh5HCTBYajn7MRjGVdEtXztq0sjXMoT9Lhb+KaeZuv3I5ItT0uFgxfUbl1Ufil
6v07M/LCl64vtyQV54FTpF9SAsIjp2ivzIxF4ORxBNHCn17q0bsaldV/IX3n21TlyrM66QNUMAB3
A2VvB0o8mF3PNEEKJswgMLDZ3IdkD55mZ1HkmheXg5alWmvIirKs1F22SRWWGUcKeI50eQ46COEW
fufrsvvHeVZP9FgQTPm689LBscGc4zWN/bVklPqFOa6Mm1VR9pkdtWd0W2DiRFDfSwFjZWuquk+Q
4q6ej1rRkVZ+1nVv7qZwNjUtzqbFxeT7qXIMJpQ/s/+pGYmmMLQ0d7pqMBGg8UCxD/tDQWad7UcM
RDCzqjz9DQS17uAH9UdlzmdbHuzZSdz66ZmAeOm4bFoONQKgkB6c09WPY82A5EFFBLskqsRKVUf/
qqbNRHqVMZJMl+jnJpK7tWrn2QO5WCreW83/og1IYGrG0E4XF6sYrM/XfIhnAp+iP9oh8MPlmSpf
+f5M+RzQqhmSujWkSpwpbeUiDM7WvJIwDD2n/ZQAduvLcFOb0pyLwB4z0SN8iORzuighqZpEzY6F
9DTMS5FSpie/qJpdTgLh21Lw17Z3e3O/7tcyVn7UAfLBpjaKq2ReDAxZPkiCh2V1eRCalRnrt4Mg
GwqVoA0OtWJDcXOlCG860JuJpSVPSH7Ug6W39Uo1sDrDy4AMFlAdwK6W3liJRg7rvAMeWrHq7dY6
lH5gf6iS1k0MfSAjBel/1nfjZllF97UnSU48kO0T0S7GAJZA327Jc+WtZvSdh7X3idD20E3zGVAm
adUmS8LsBJYXLTPY3W05+d2tYk+jGwS41+WE5oM2V5j8udbU9KG+t7Lq6cemZckqe30VzmmGMoE/
SpxaJxLJLSb9+OYgzQlXnVeXbcvDVDBycfAcEhFpAeeDGHRbUQBzFfphgHQLUArL+jSvD7WPimlZ
5y7+57qfVk+6nMH8yuSPMvrhtJKzVyaIQDszwXwJoUEQ68YdWmFjE1hFeDTM1D+31txwkprqsc0z
6BeQfV/aL0kS56+Zioa0qlTrUeKyh3Agac5+X6mH3EzjbVK25R2zThAfaZl86QjcXM5SuuLqj1yt
EO55LpfW7e8rf6r42XZDl1C3TVWmLGwLocl8nX6ueVGjDDpLLryvIp/xB5PmH1NqfXg7XtXar7+k
8bT+KFow1xEB624cnkeVaDylxlYsCSW8tuqwJwmJyL/S0xiR5Zcwqup9a680swi3aZEHd0F2l8TN
Ndd8/SBLQjtQLSDQJS8SN+xaFDA6ZgNmTfoql0eoX0Mic+ng6XDQwvjctE+KLumrZoTfRt2u2WKr
oJysVVhFmoBYC+VgzOIbU8YVBFD6o6oA18q0j9ELylntZsofCaOzUfpAMFbpb5IcZWUnWfGUbVq1
j5I9EVTk08DEay92dFNTF2OldDSje4oeUL3Vvr6KkSQur8NmE0KRPkqyScsdQqqTkdO6SVGmrnqP
fCorSFxPKPkGC5e86b1E20zia6ur2b6j1LI2qY+7ApDphgr44JpVwdhbtHtvCpMdXly0MhO6oVjk
DoheDJ1kqEkhf3Kd0+OJBQzntHQGOZzue6DRkUR64xhwz8feC1NEjc01OiZpjfCu2IyapTpx0NO6
j5tyJQNkI/kBlozUq5/jHGRfZ2TlOvO9zJGkMl2lvlrcRagBkRSoZyDW6rnB4xQrYUsiQ+BCuBkO
CI7tIwmGgM9rDFL0DIP7GNOkmwwqJUdy3RAhltUeDt8KHibN/KjZT3DsgTUUjjFQMYim9msql9oJ
+cwXP9C2ZsCYySjzKHO8biwPVMP9xk9PqaZ/GCJDO/iNbK5iAb6XUYvvRordkB1p1PRYHpjVpSfM
/Omp5CI9BkBfWxwZVeQV94FePAjRpAcR0qr29CPl6ytYLOMj1959YBHuTu64FWTnXDOip0pKtorZ
94RahbWb04681RHTdZXuJIGJ+qEICIAjQQ+nbOR0XdecW+MwIYNYzzTPDaG+5zaxpnOQI1CRTLri
WLNOhUfKrIwja2MOujgUZfQhT73+7I0UZWOYGZZSebt2VG8t5qMOl2RrD7YUKLQ63CtR1V6WB9WE
nDiUGRF8QYXoqpS1ozbWSOU081TQjb32KFFWoxGA7zeJoUVs6/be5DTy2S8t8QH7oWMFwbGkin2Q
UmnYj3b3nOIfP+vqgDZa42PUELi6qkawMDN6xI3oJ1ddBSDBmyx1OzCSXaWq6YaS9lXuy7Uaqtxe
xmE4y1l60+DJI50efS0mefAYo9as4qwlCD0N1hQs7G3im/kKiPLKGPzPhqp1/3BZU36ebnNVE4ow
BXZPqgZEwLxXAkMiy0y7srNvyI7Up3xET0V2jNlJGHIaU2LShWkZhtS68CKs9Z0oXsnNMLcBdzRy
UmLi0+P4ENNlb8NuxDXMb/sfrrw/N7L5E02dagByZUWlE2Hq75wqiqwmVVoW0ctAMhRIbzIHezm/
LRMlJ7N27HeqSYpKQR3ILZg7bhKldrQepdWCES4mqBzRCFRcSzaaYtQbGi5MW8Imvc3lzF7LU6Bu
pvlam8V96NpGoq31VJABlAdPzSj/0zv+c5VmeccRXisC+T2mkF/sm9Qy7TzG2fYtBWh2gLloHFHs
rMiRjwhlSuBhEdbiORl+V4dyrUfyeUKkuWrhPBSW+/s311Z+Krcsfw257CBybVuh2fzeuz8g8lc7
LijfbGYhcE/aigDv/KWzgtm0NDarSbdjx4ggtViD9apJ8de2aYZT29vTPtetbSmbzFkoG+4YGw4H
TwoQnDWhuVGCEq78BE2y7YKPaMDkSz0Fl7g2FcQdXXhOWzXZtiRxiPVS/iCq8knKQ89Ri+ghbMt7
7mL22i/6lESzRGwrWXsKE4IeIx1qm27EUOPmBkPU2i1vFxCitjTkteJ3+zStVTcQcueOvlKR1WVi
I5pXK8NI1nVvHn2sX+Q+pE46kAYJqPPVbsJgK8LmWc0m0IpFfpdbun1QfeXQh9I9bLDoQ8yv1lEs
+0uaAwvUxlY+osvRd5nPDSSXkmgrPLU68kupZl1z276KUb9yPcAFVyXrsYcfW3lxe1LlpkFTaxPa
IBfHpmybc5ISx2z4eevCK46dWLZC6kTKDeEJEv2bkKTSepxef//5K7+Mavgm0sIT/PJ11TStd6Oa
HFKqWQo/+5aZ8nDTVXZBvJan9y59nfs6UJkWFVTV1fnbWZR5cCu4Fvz+b1B/+Q7OvV80KnwRNVqq
7/vAimTWA3bW6ZuSJ19JdWtOqDcS6HKpj0oVUszSnFbj6ozQY8sMzN8HozKsKWkjf+5zaxMK9QvB
BO15ICwXNMwoHROYAtGYyau+79TT1BML+vs/W3lXqlwuTMQM6LalKvbcC30nz1BippPomsxvYcWX
T47FZ7vt1RXBg0BCPL/cZ6aBRGZqPohgTfF+Dzxd+5Rbw55bN2ZVcggZhBT9ReoKh+qrfajNMXEi
i2wCwgxchc+MobClPISlIq/HIN/Bh5JXTe0fFQv2hEeEoVGnK/JTjP3gT/WKyqm17S1qfX2TwFlJ
yQslnGnGfCdPnjRkG7OHxhzQqz6WyEfXpedBYvHD7mQaI/0c2shYcYkkbfOodspo/JLp9DYDHJFu
LI3tevQHc5MLK2AemnerOupK3JCjvfFbbRPkorrV+ibFO5+Y64Hcro2n6xEjEpvRqvB7qntTg99N
K1eV7jeuVzBwtaPPGAODuvwi6bo4c2UXK0kivlexCA4tsak7ZhSO1MK8B6xy9r7Xw9eWcR+upWXs
PIx7ELzFrqgb1MRUXbaMGJQDDN0QaPBXWSPWF0CIVnXkauVNsDfmXpvOdJv0y5CEyUDf170/rHsQ
ZtwCRHZvQ2Xf2V37IkAppgxqVGWnYIi7KWpGqlcESMzvZHSzB2882WoR74KyV5yx08OJaknmijJx
R6LPbzRTIla2hGXZy3aQOXQupNsw+5jpCBhIolDSI3mbjA0zZeX3r8DG0/s6142d3tWT21CCloVy
A+B+jjnCTZhPTf0Pt4F3hqC3r7IO9sGk/G6D3XtnCGtlz+Z3aXrfjCoMGE11mRObkr2JUSBtFDls
aTp33cUwRHfRfYV8z8g/5gnWdgYPm0Hv7rs5cBDn4kPKh/L7X9qvFwhGALawERwohmr+ApjR1H6a
4qGPX/qwvSIbVu4VG7l7hcLY9bhur8a2Sm4aaGjoJDpXUUccaYqluI1gCCNppHrXtZJ/GqwWBW1s
aoggo+7e7B/s3Poy+mPx4NPz/yexiP3+3spYRVPpxGiaZev88n6eMRpKWKc1kQUvkg/4ZgKp2Ofm
Y5NE3LjAl26MQR2cQPLyPZ4d2kPIYu+hDd+YiX3IFEPsl8lUJ2tnqR7Q62V7tSctK2+Z7yjkUzg+
6kqz6euzphT7iMLhVrH8GcSBsQZimn2o+kl2NK/eEg30dUQp9qzFFsKVpjpHqVdtqQ3HD2lXUTbj
6tO0w9PvP7l3Crble2XpTN4sWahoXe13epkpbSECDHH0YqVqvbZjw+d+4mH7rq1bLSziozEoxhqv
1MsoERTVDgdprMUxHao17iUAxH1w1ga5Ook0KOBbKx9NgutvNEvak1jYSY3+AbMvaZCYNVaoF0On
rJPOpagC0yPyy8uUeZ9aueWi5jGpwuf66OHrOVYtLPLf/1v5/vzyeaP/4RaqWnxJDcV49yOq+lTU
lp9lL4kQ8golbX/BDWwTtN355j5k0HNNw3iFTiY725N/rzfBq1dOqhvLqtgkuu2fl4fcprQLuQeI
gUBZid0qatv4lkuVty+s+pkI5uEkUe61mnQdStWFQOUBAAPlUdyNF52/7UYHOBTy3drZuk+mfSLp
NwPtvkucPYfmnkiNhDRLchzg4WS25ojCwu4qa4+l0a49evRarCtHQsnR8jedDGmXlLAW3UyGPb4w
uZdQ99p5fhS4LaEhTu1nc/ODKdZ0J9LMGXVDItQkBQGCQecKziA7NTP1yE/tkgh7gOBoafjDRCt9
kMakXNGiuKJfzC/q8NA0U7hjyulTpzcwdadZQcpwl7gIwVV30h4ZoCDxrPuX1miPdlmR5cPVGhi4
Q1MxviYM6pwJQes6IvHESWcOvyEqoorL7MII0j5aRh4eaWLlThPrYqcE3nAYrfF1CFuVrkOmHLw5
0dVTs5egLUE4UMd0CA0YTgUpHV5JLmUD22/gUrgRDFOwyFHwkIHWzKVQXcwVuK4zHaJnjkNXARWL
kg+GXpFpOSfwqhY1NzRDeGOUYx2M9VnvXmnQN9eE0YMDHmMP663f6l4Vf0Dof/AqasT5+MVKJP/E
pKfcDD5U7wppnRONUIeojctHMT/gkHZIaC1Ovld8gb3zUuED3ym5uAB21u/0th12JjTVHi7tVQ2R
VA4i/Zq11Vk3oNI3ln/Tk7N1AyzVrZX0juSI/NX0uRcaF2r75lOmTIYz0no4ZrJ6GYSi3o9KsB2t
Ir7pmfHAPBubHZcl6tt90BMhFOCkRa+3M0JK/+BJuRkXqb2OuJUfUbyPZ7+lVDVZdn3jk3/2D+NL
85cxrmkoQhPMH01bQW/47jrckUzJt05vXwziY9w4GBn2pPiyLLvlGsqQ4WpZJV/IeqOS5V44kQ/I
w1D8VUAw49YIp6/pEIptEgOcjwTg8U9UPUwHTJa9j6O5QsU4nvvfiYRIzCCg8LjE+We8GU5sZD3p
L57hqBo2ab8frZXij+D70348yfWnOMl2GqLPOxABOQGCWXuGXiU2Ua68LjQYXCNbsku0vRjoAYEv
i5/TuktWWMe4i7QBE3Neq09DscETo24xD+AN9cP82APViue8z6yu2vs2UhV36h5SOl9w14ZoLWeg
gYIpexkslEbG0DVb36OhFM9fYa8KL13UjefQEDfNVFRvs/r//okaVy8Uua85WDHEYM271f99yFP+
/z/zOX8d8/MZ/3sOv9KRzF+b3x61fckvn9OX+v1BPz0zr/79r1t9bj7/tLLOmrAZb9uXarx7qduk
+ZN+Nx/5/7vzv16WZ3kYi5d///H5Wxpmq7BuqvBr88f3XbMuH/LY7Lb/i683v8L33fM/4d9/8G+p
/BDU29vT/e2cl8918+8/JEv+l8W0A40HxWg0qBpfZ0iByy7xL0O2dQZqpgGMRbHYleVVE/z7D038
8V81OaXzovwvFBa6QR0bw46w1D/+/Od+h/29fU7/Gf6nmu+AEoKyuG3wn5ANRddVYfBKfyeGYe7O
LC+3kl2dFi95BOxranE5lK+gkw+DRJAvUsTHMC1PpIxtx4CynBV07QGS3nlkpmsGSbf2LVpRRK7J
pD0jV2TC6O96aWaiQFvxKlJclNoO3LpXbi1cqlZf82vKNdktLO2VPPNihQTgZTJKWA2SfYy0jkJQ
QAcjj8Dio2xZ1XoHkg/h52YwJUSUAaJmOB3rJE0Kxv3cSqcaz43WWogpP/ZKxOiRAW4d0aszcnFT
SHC825gAJUOrz1I6WpsKNr/DmZ1L2JxK8VDbJ11KykqsfmPW5VO61f4fe+e13Liybdkvwgl48wpD
K1LeviBUkgreJVwCX98D2qfvjT4Pbd47Ygc3xZKqKBLMXLnWnGOGPScDdUOTFPq1bswPTSw1fyFA
jXy1dwswNbNM7+LNjN339anyquOyEtVR5KMbtY17O1HuZ4VN5rKGAG+Z+dzT1dtnJpnqeZpSeU/3
Xcws1vWazheZ++WBwdUthAkqE0+Oi8hpp85aeZbWQ17gSrHQvA3TfLMW56Ze16MJuLLqiXpaKxze
ZWtSVywIVgn0Bo2xpveKvfyYRCnkiR1mlrEvCDChT0L8vAYbgYE65tQZw1rt85+O/pMhOeHR3bGr
tDXktSLCZH0hbAhqEh1re4s70mAkRmLotnbe0AKs1YJRpLT57dT2K6PBN4uwjb3yu5qyqyiUv/oU
hwMpjGq+J0IDz7v1RaDDoazr1zpxuR7sfTJaX4WTzAFw09uFXytexZ0zDq9xZbJx1kE2xNDAC9qw
uduLoJN2SOPgfqUICcn4fpgHogRHFfYUKX0mqefjNxMRvxjG15Ej5MIM24cwe7B7QnsNQkqr3rwx
CRyPus1jAgCWeKifoVx2rkNnOS2KB5b+bwL1tqWZc2C1NY5WhIfVaaipKqQsk3DR9eQMdT5yXc0j
VSkVO3fqjxMcdjpM/aMV4ypWly/D+lkIYca6qXqRsWa+lphqVMS86syNsp2jDZe+NVE3mXxk4rm8
tGjhdvoYa7uqtvRdb9keZKrlAUVJtWMWmV5GNT/iYR0fyz50h6I7sLBU93N3HthtzkMmnyR44IOS
L4HRKwMtNSs+cvR+W4dSQYdCiIHsd2RDJr6bK+bZ1eVlmgzkFEoFyK1PwtVBUcVIS1L0Qdp1U/2s
4uUkn045dfFmQhlHGrEjl+8S90+9O6bHNO2WsB7nD7Kj4qSOmMkgl+kky4XdXHqGybWSeMdl0Z6J
VITs7dg7bH2njrMik57spmm4djldrHttWt/TyauilBh70vyWXR/LwFbmhS6XedsQAhEwxih8T46H
OEb9EbNKoT/s7ydgXQftm2xJ70iYoxVqOh7QMUNz3qRx5C2Ffa4JQzu7rbxzwdDvtGWaAr7hkFRd
fFBsd2+VqbefNU0J1ZFRsJ7OWEeLDpkd7rwnI+Wl8YgnV3rcw4gd5eIWt4y00Sx45Uk4FvJMbcKk
Lo0+zHNUu4OlwGqPu53tvBWKp12tdgyx1e4ML7NuhJV89UMxwW3TX2biCw4NbD4czV1HWCOpHnwq
vABIph66/ezuqs1BXjWuP05EEg6J21Cftu/l6Fg7ZonjuWxDKRrqbvlFBHT2RN5QuGoij+x5qjhn
D+rBlHYX0fEmmqdybiCTG769Kvw+STEEjLUV5zyBAttVK5Q9sZ3t7ClqJ+/C4cLhp/Xcx18rDhzC
gwI6OYul/YL8l/gPFpqJ2avf68VODql4aBLtmBQceNQWU7c325sswWG+U5eBgloJzYl24DzybPRp
vFs8Z2/YsoGF1x/NNPtgA602QtpDRvy2rjnyXiUtLV0NAi9tKW5mswdiQ9YFktq6ehnq+pPO6CWX
5nxL0w1JiBd/VTlnC1WAbq1FeiF8Xclr0kSwdkecM6zA1bRnyEgvlVCMXV9n55GLP+ozTuiEEZWI
p8HAcRkwYa2Ps8Dly8TgQNLiQs1Zo+sBRrojAubsUubvRnp0cJ6Rl2Xpu0IX54648VO6qObOmzpC
FD232ie9fE+dkdQNJ3khueI0e5mDYxWRf8uhJLA0NwsHXXmw1j73RaLeal73kNJRod/Vz2+m3q9X
UzgPE2jRkxy2ZkIaa77hzGmokfp1JCxkfW4U9Q5erTxLTqFhAtpz33pr2ORrGgJMlG9pq13Y0PqD
LozstLR3NdCPaOE4eQBN2Z9t2oS9nkqSQulLMHvGQtOAXaSxwTjd29dxcy1z63PUx+xYufB56bS9
W7PIg7TWGBovvH/1Qt5Dghc1TparDrE0GqxpDHur+cNeY7+ujvm86JD9J3kuRVZHte49kjTe+Lor
Xou1/JoM2iNohJyQa+mwuusOgp9Hmzv1vWqbNTjfKDgANNr2W45L2Nfa/Dp7anuaT/awTvvU8GAT
mphik94MKIHXczuSha1MD/WUU6mX3q2btlNoeOhzPFQtGwAqLKuxuLq5ecFxRb+3NXUqkeXKIMoN
R0UoT6QHsOItwzsRJsXO7NQa418xhCrTQV7YJGE/tqyQrCo1StZUCUCcA1lsFzsiDscLK1ukpzFP
e7as45Jb+kWKeW83CuQByz2S3lYHEwPbq12Wh26CMMCQpW3YTnQ8P2eZMd623zFXM4do2nfVK8er
vt0savfp5usOZrBEkBAyPm9BC4pDW7V6wNk2xR2qaAHiR1yIbjvsRFPxyni6hJ1QlXtiEz4KZWIh
sZttXwIZS0MOIZznYIIvMNLmth0p8cpqiVkaK1yfvibiZUz/9sPH4tEVV71+2gune0qYGD7k5C2l
hoikcKo9KV0ZOe7YMzHG9MG8lMOhtck4Mqv9YjsuR+2EQk4aLbqy9UUlnm3kgIN3VConvWoumtmu
gXAGAdvX+UyTfAy0dHuPi7I9d/ljJspzjHbJZ6wnjzq9/MhRW43w3vKHcoj2WYIsQy3c2Cc5Ow3W
XGPTXPVXtNZTNEA7CQ1FGXc0N9LQ1EMhBj0YWusI0fykEhbxVzcJ2HWgG5LPaxIbubfJXvLbaaXG
amxM9fGkUH1NtDVWIz5kJnW2Hs/tbtQ5nxGB9ZW7RnIwWgtE02iBhl0OGQfVbgQXUs5XV7OXsxpX
7v12ybRFad3L6WHu0Cl3aHxCxR7IIq7Xjg7QcvK42AJzhH7m6YKNeSofRgM6U0p1uxPENklSOjmQ
xntIjCCxmaHvl4I8FSKmd+1SA96q85BZ1r3qDP1dpYvmdnALf9VG64B85sk1CGixSVsQS9sHq0by
mJk6EvissdFJUEQ35eBFmkPs+8Bz29t0+gLkNA6XQPtnSJriLG2v8eeMbwNypUZmWkRtreu3nv1R
pYMTxq1eHmB41EHay7eErshS6e+WwUowzGkd5BMGwmLLWMBoGCgLmzRQPi1w49qM2patQKrVSdsg
KQQehNPifEwLCikyy/crsTYJ3flJw4loidEIvPooKV2UKo/qzHso6unTbvojGsUci1F8Udr6R63M
Q9e9dJr3xxHY3IgMHnX9WMzun3huflKU6Fb27rnj7ZIth3XiuPEiPGsKms8ps45KMuxlYiBo9y7U
preKah7jmCjkeLiVcib2Vw0Tp936WsrFoIgYcWO7RhWIpQdJMu+HzA06pd8rq9jh6dgP9vpiSfLH
CP9D9MJ8QvU8utXrwTSsB4Nelw9a/I+F59RNhhvZt498o1IGEy5Lvb0HnvXETjv4GbJQCm+/XHrk
wQYDg5TJ0kgGYDfv9QGay0Dipo875IKiyepetm9ibvKMAm8Lej8N+fwAe+zGRYCLyUZ7bDRx7rcR
WKZ5BKl27LSGdy4X+75ZXMSuzt+RZO8kyawAZUrbbjFKQxpM6rhrSzrBq7nDs/+IMfF1FvcJo02u
2Kchwcin7hTNjdY1OXeG+WObd71hYJvmH8TefNAmzh2YfCR/bk2LYOJcvnQmxmD+XQ7UfqH1F0KX
nklPTsLGfBRIn4IJm8WsEOftStshRKIlGNeIfYXU9WqLfiSOZfuA4NJEM+XQ2F2ys5Nlx6aBTZEm
dbC02WEZSEkUzTExJMxktaFnY3p7i3iIVWdkbvbDV2P6mQtvk/SOl4mUg6HWwFP0b7PobyTCPK37
7MX0rEADLh6cWNOvrYK8yZJfioci1P0wHec1TtMY8e5TPZKQUPQfvSmvQCyIq11vUtHuTZkyTWv+
GIt6R7j0xRYULNB84V4gDCOCvpbukw39ZI/u5c1Jiou9GAg6x2M1PVbDguCbYMami+DjGRsmMWg1
J7Lq8smaykN62wo21zVud0plYOQWiACVGvu4KIMEidKWRVSQ1uPyacjBxok7Ra9ovHKltGT7CZXU
s8GxOr+X3i16JWpKmmF8nMbhzHzKC+ygsWZmPw9Tu30g9btu1E+07/2EJYLAvUuKm7/VSl/tkoe+
mnkxBvlYucuTu1Y3Tp+dbESO+aDjvrauc02u8treqt1yK3SnCspGOQzYojun8zWOYXaWhbZiQfTq
XyfL8RWbqLrZIlPJNE4MZt7HQr1Hr+UsGqEk9nDKLfPBVsa3vpjOLELBNPU/qmGeTYXZgM1IcpVX
ftMbk12aFA5f1aqPxTGuyuJeLbP7KeST0Kq7Tq3oGugkYz8PJCULJJrUd77put9t0oUgMu9Ic3lm
wn5Ehh56lXdqRq40HAPUbjuGQLwC7KllVd0J6R4Sw0TiXLhBbC7vxCb8Lpl1ae76sn/vFfXBdtNP
dQjtuILFMn41SRZBTnqsmn6DO/5BabBblDEUU/+E/iktylsA5Dsmi76JgWSoKjyx2X1TF9uB8Znn
+lez4nt7jD9ULBqu/HCG7iVhgVsLO2oG+0mU9veQor1eUYROlfmsav23Nyh/EpgUWNzCBiVh43k3
ucYUYP5K9GpPXAYHBi6WhMTiJm8/B5fiLTWv1WCg+EjfrPip7rXCN1SxF5N5lF1yoWV+bqdZCeTs
CQYPfOyXqr9vDDfxteWvPvORczr1FVJ8RgbcVgE3Yetob8PgPleFFfWKd5UUEwgm3mbm26xpeC2n
67iBMsp3cKefNe9JjC93bEjABOm2MEL3Yw+Uv4KFT+WMbo2PLBgJcgAtVFoZeW19Umx5Z5NTXFXp
vje6gzqA2uFgYeSar3vxY56nx9zU9om+QIPg0rZlZI130kNwufIUV6bnHIl0ZVsWDw4D+7To6CEo
/VkxP5wrjcZbV6caoTmGIBhSp79kL1nXun5bjoNPitq30JNdNxEuVsQmx3YztEppEbjHgglpTENt
7ZsjmAlWV8Q3Q4CqOlgU+V2V+UsLwZfoXUYVRV7TI5nvlxojSVcoT4JtE5hFe1kQ+DI+2mGbeFlb
rmrUH3vEDjuxpEeyi66DR7JEd19YRu/3bf3eG+gDc8Ghbb1bTQihuFHnRX2YARx2Rrcj4frVk8jE
DNHR+Ko5meKaN0rR+iZMEl+ZZ1wcBzpyKydiFg66E7BZCWNqZ2SzQ/+hNfY9CVAredN1Vt5WQ3W0
FXWvDfNtPSm32PWDResjreBoJLvQKp7NuXmu7ZZELsLq8DKSbhnkff0GVP2JoN9Hs5Wu3y2XdkVR
MKMU8g2g2X6VcyRqLJLIx7DaCr0uXvcNx0A0AEywUV9BZbGbPe2cMEkCQ3duCAJ6QwkqyTBMpPlg
GfOdcOq3tLpVoGflJjsupz/VY6o1FwfhiWA03rRypEw2z5uBmikRCWzxKU/FBv54wsMszH3CGjFh
VaD1eEVjy8ce/uNAeS6y/sO1kwsFMJUWLhWwsPVk31uCBPXt76pVcO90KerFlsGQ4UAihNdpvkUy
Rrnxe+E7c3KgcOJdKUU4E/KhcqJN4vFvj1+l7g3SnxtsCriJtPl+4rcb2Si0+iyhC7tq95MUJL4s
ugYgaH0lQ/IijTUq15gSZ7qzbYfXTWkxU8sqyFG9OlLebO9XNzbvkz29ePrwgRT+OnTWvi1RnjUR
zrQHxGaoVVR6avYisMd8l2byN2PuOajlZ+xomJCESfy6MT4QIEblvuZZGPc6PKC4DrScaKaa796k
arYJFGAw4ttEcR7rOb7X9OHkAt7wc9mtVFjN4yAe1ziwhkXzybRjIx2JGJT9ocD8dNBwTtDJZpiK
+Noa53VXt7QnycfkEqC7uXakk2Gg6yx8KtqsRl49Aypy5sfc/GBUfMvJlYIJkI7rLPclyEevfmx6
LLPFtL4hSgWc1rR7NQE6b9e3qmK/D3qDEGmYQpCJ30W/nOT4k3Qo4sT0Uk62SYy8QvT4Uu5nw+Oz
odE37ca1DJW8O4uYvsLoAgQUnOpDJ/GYSunX0SSDYZiIFuqnS8O1fCotDuiMIgMnm37jD3ylytQL
XWequmaJZnykzkp3u2mosXLqI8N1/5ZDTQ9s0A9wqaZoVGL1ZmX9tDUqIwsvsWmk3t1gqvTtPJY6
UhQqn0y9FYJzEvsAbnRoAmQlSW05cgLw3XAaSBvwShLstb5/lI0uotlNAL71yWG0YR/2afLEieDP
mprFrutzxJATLfOkBFsoUt1HsZ5d9HQpfK0zn4Bx3cVap+9n07izZ/MWd13pe2CFOq+0eBuTp1WR
d2Zcv8QWtlprKPrQkKMSpkNnHvK2kPuybBIy4TXq5tojTwY/O5Y4GJPCDYq5fxmL0gvVxXkFgGfs
sloeBfuWMO03SzEofzjqZdRywI22dL7uwVLI2xEteVH6yNwZf8aOTL0yED3nKZfYKL9qxRaw5O27
jqDAMVt2tNmHq0/Qpxd6aXcUm5kOJR5Dhk8xX81xDUbTeRbt+CtDPNTOybSqOFJ1RQlMVrSl2BuZ
Zd94jkUltM1wtmRpv/a25PquCJw0mcmAysnnZoK6VOPRQtpG/daaxwKt12blIIakc8NEUaMhbpab
fIEn2Kdj42O8nWkOxh/WTHmawGILlF5Y+9ThzCmt2UepgI7KnkgpnhzkPTLx9cmuzlZTPJZj+ZNP
66ElbXiHrCvjSh3Y1Oy7VMi/lYvJzHqtmoYTAO7w0nhWcvOlSXUC3Czlsd+uZCEYiwyEb/qLBqSj
bFw9Gl10DQmMxaZm5C+cXUqKnS/WmRw6tqdqTENOqqmsorkUd3luPEmteUmXKDHvxAoXo61vWzIb
sApAT5lguPTx/E5Q/Pdq7m23OtglrssGHAPVP9F95Q8SlrBcwTNp5BouVtL4haxf2pmsLAVs/KiT
KzyAODaXi4q8PECV3fimmHvm2+LSEFM8G1/a3tPNu9Vt/yDGCUdX6UIay1wWSb4v4v6B8zVCt6F8
GZ2tdUgWpO+lXphoxnfZMg+DRpz5LSbPjCLBOpRuG9WVE6qpApLHAGJk4mkqDpWnHyVDB1NR9rN0
nibAN3FPWGrW+CskAhNlk51oz3Fm049TtCNbtuVzxVznja/NwPCwMR7jWX5zrGJ0NZafhLSjx54Z
FZWIz1RULJqHYH6d0dRpD3OefavE0CVL95jkxh9dLJc8Lqi1avmlws8u3PnFQEA4Ok5Ed+hZndl9
PPGlNK/GZKbHmJ23H2yMxHySaUkrPhjPasfVmILs55dFicjpoivyk8WumMeGDeNS+eMk6gnFwAM0
t4AmCGBReWXI9WrTLfRXW/6kqbjP6PrN8E2TMuzUmIhGkbFdiEcsnk96Nd5q8Qb2S++bsUTBEbc3
86Ae6TBPnBKzjk28qiMdqWSr2Cd8oIxCbHGkOf0NXPVQyOTEKSnc3DXCmwc+CUTcTuVnQn0fmLF1
PxfzXk4deJWZv0w7Snv+KW3C5uLhTQXwOShijNKqfARQUdj591L/JDkNjZq60RxopzsAzivtonh2
pBuKbxhr4stlvAoND92yLodSyE9Ee9LvF0f1sb+E8O7LwJ7cxz6DfO20n4bkqAX4mDqm5KJb5XZx
YuuacFIJmNWqJjFAtT9KJk4LM0Wx6lcTtXE2OO/e5D0T8blfrbLwqybDETdTjIg+kkp158Lp8ysx
vCQdI8V82nfPwONuc2dyA0+kB3stS5jtzQ8E1qMm67upXiKocUxlzcR3BswCdBUNphT4jU27T0N4
HNPp98YjXeefe79fKtuX//HYf3z5Hz/2+xP//H1Zvy8Wg9FT5VKKIvRD4bFTV15CgTQ0iLWqPnlE
CYP+TExGzOtDnceVb5YumTfbze+9/775v3hMMjwp/Zi2iDNnxREyWHNaAGiFyAJKX6tryMlr3Pxz
8/ulB8Lq6KzPQh1hreWJ3pxKlTQu35VOgo+m0n01bss1yFyDc8n2dE0JKDv6vdtWDuy537vroN3G
pit3sZuxKHuVrE6/N0oW/897ZGg0dmwfjBJ7ktp2R9caeb6/T/Ofu8X2r/x+jaJoa9jFvtOKAv2Y
JU4S7+1p1OZ/3/w+9vvl7x84bjLxvv/XH/fbPacsyk3ZNmNWchuVniUPtvWLifaFiWbWnpigtafB
1NnY1BmFQZF2J8apIEO3e/998/sYGiLl6I24HKe7WJm/y1JtjzZitDR2ixs3oR3nGNmflfHN1XCK
hQIgHaJsTurQPBQe/lUsIC8l+W+T29Or0uefYnBnTqncuJx7yh75WKstS+h5QPpWlknDquMQeaQI
ikKLUZQT3pC1y0mYpHYJlcV1ma6FkG3kWI4McIW/S6tFc8QmyGnZb6T1qk5LeZo4BOSr1VydaskD
vZ+WaG28Yp/YR6Us/qpOdzKka56QtC9XF462m8/FSTdjBGNNclKX7o/IU+Ju67jgbO3nUK2voDvG
K0hPjxXVPjNlaHya81FjTUcQM3Ege41/Rm8aPm68maCq813C5JKa1GGrcpX+2izgSaq+ovOhq0dl
VtGTa/11sgSxkahGVpjFrb42R+pwH7tcWV5U/GIJGavXSTeM6zIkfPqNzYpi365G+xfbaBbxI+O1
Iqm4qs2LAF+/58K+ywbpHslaw4ZO8k7cGiEa+Q/CohjztfpPrw/VpW6o31eGL2NKycL/c1fGdAsW
XlUAFOGUClZqr/8k0hi8iNHUt0q/1rdr9helroVyfJ1CEmB88hWLaLB5V6w+psRVhzUqiqq+po5T
XVXliekSWSwrqSxpWzJSod1Wr5rcTRpxPJzPnQsmYOdCj/QII/lBTwijpcW23NgH/Al/iYYPVkZs
4KRQdNbQLEI6eQTGsjFRqlZrWHQcJegDVJHWctxMq+WqSQbCtbfcZNszYfakMJ2jvNFUB3ehA+pM
2gnvyiiHwGsrwU7klQhO9Tf2O/VAm+6JAiRStzeRiRJKEwYqFTM5vivFwxQUgNuj38f++ePfP7Eq
h6DeEf+Ae0bqWbdG6Vdz9Yo2/Xu0wWtVHbVr3jyaQtJCE9c4tU85uGUpg16Rn3Zn/Khj/rRgJS6q
BUVFd54lPglskP5gai+NUYCt8NoPR0dFqmHxYsTxMK+IFiuC2k1FvbEGKkXNxse+RcoqUNW78tQa
2U1fU+fl3Q7yFa1nQxAWl2DNUgFEQBx4NRv9MBVY8EtVR/MaI2tOiV6DO0cXQfEeuqSUQZNBxq7d
iQmKNj157FWKdO/nDL/iMi93nda3NLROHG99QzaUYIP1An/64i7F+6yYlKkcPEmdudMqpDOaOJUH
RtuUJdKLYgtDxpz3pm8Z7W0FXYAx6mSEkwenQRTZY5vFYTnStpqcbvCJxYXQ7LVfc0cR5lTqx9i2
+8pBgEl+AWk42tl1C97s1fhrcbbzOw1GipXIB8LmceHIhk5f0oMy1o6afRejZQ48bHaK3sjzDNMi
kNX0NtrGg7k+rCmXDYbdu1HR4YZ5aDbKLX5Xx3FHAJmSZZIK8qpWg2QhJNhmhTvZTcpr3DJ5JVeE
2W7RoOxfP2Oitzi4igeMdNGcP1jWlRX/yRtqusNO/byIKlQ2jH8HDXq07HtXS4/tkH+Z2t1MQj1N
cmYWjTt81Cg+CpCouwWJNLXAT9023lEwIblTQKCG7chIDazSGSeyYcPvWpO4CMF2L2hAckLbVDOs
CNglpHwvLf1Gzakoe/04MgiTGIj9fvD8uanbQJMubyiHHCND/Gk0K9IMFUxfNl8aUiWp4tAMqnVQ
VkUX0aDQwT92P7CZ/zgO1PmRWaU6GvQkc+9x6TN5IDULr0VtaecuIalL019HgtQMqz9VjpMQuy3R
vhfKq6ZcO+qztkGBYoruG64WyzSS4Tb9q2ms+47aUCCWd9hw2kknBnBJ0IopmUawoYrulAO0khbY
yNmB0349baVkb6hnkGoFbYqsiWwxagEEdD4KSw+HbKBTT8KsH1scy7Bv+sm329v12alrpGocfvzE
NppbSTvB1xf34IAuOXDarR9E3z6jmPqDKPonH7/xhEFE0kEP48o5sO6adxUvVmXR1Kt15Hqc+JkH
yGfoAUtYEpxA72wYdp+qVY+7jvbyYAMsg97V4JaRtxq5y1FnM3zsYnSBRWFYN9ZnqhjrzuJEydt9
C3/Gesd5/tOlRItllX6sIZVEueyDmgm9L1JPjdZZ5bM90Cu0scGRiRimS5sw0RwVvxpiYpaNFtUw
jAeeTy/DauXqwjFOnElTRIou2H5RBEfCWSJP6b/0qcZnUa5PypofWZHSLTj3apEzuU9U7TG1qJn1
qpYbuX8iXLU7pINJ/Vai0FWK2e9z6HwEExa0dO1LbiHRaeIb1TVx5LQo37ySzlgvzA1QR/2eupGj
C9LtVG9vt+Ketqx3IPX1NmMoJawU0AB2CYNJReSpyQMz6wOdIfeaOMqWVNaqxzxtV4IRx+rgtRQu
LoFJjGQbqJpyPhnG+Nfu1hdSpyf+bvtk2frNSIYRQb+3qdl/J3J66tAeUKiJcAKJGolY3Y95fEeX
xd11SUf3eVgCVhsTlTKWnTjR/ghFzsQ2baeFzv5p6AD7FKVzJPVhJ1XvW8U+E0y4N6h/1K+4wxqJ
A+xg1iYRUwMax6qkPRFzpM5s4qO7+ljwmwVi8ES0uFp8VpKfuieOgzXPwFfa6ueMfXdXSOZNRaq4
l9RVSYcslVCbgUpB6zajBtvGgYi6hVGxoRxUpx/DxAUmNtTqDGqHXg08AUqYi44w6ZQn05XuC4zs
EZ2OOos46rriTzmOUKJ6tOC9iZRrWtuy3lV2LkJn4NkXSpYjPUiq09y8SsXKzv88sj28iu0UkD6B
TgNip45jECMOO9ui27ihbS93o+he//kSzclemBpxkjDQdhyyGS5uxR+xtvK/4mptmsiHycqj5ReE
9MtE+r27grj3qzKpQqPWXurVIeR1+5bfG2eKAd7X4xtfDQd1TtFoqOW5T5BGpNu9zOXoMlTGcaGf
ykewPhLjWJ8B5jYhRhXPr+OVo/1g2x2Lig3dCoSi71jMhR25fixVWrNsdfWZxf2c1k4e8QbdtPz2
Z7HddEo871JLef19qEjdOEBZUm+BKGZxxHGQHTvMdnavY1dO0PNvaYS/NxPAiUC2RIU43njQ7V4J
HWGzetW5eppL04IGk+QhVAZaVdAK6sXaJ7zj6AEVZFg135CT4xQOG+WU4L7mjLak80eWQK7r6o+W
CHDJRXEYM3JEhWS4CDHUNzvi2AuCQc7IHfEECaQCVcblY6ko8TLAmWcjwYqiO/kXx1auB1Sk55nj
SVBLBhe5cP1SkzRMbIfxlAk6ld4CjmF1RNHR6nug4g2lBPlW56lVwVZsr3KfjN1ZlxgAmiG5GXKq
o7FKxLm2sEVrfbKtLgmDkN8HnZygSnWkCZ55NSd3R0Ru3bFjLOm5cE16O7//YEbHrQNfJo3mTFRL
e04kA4Oxzy5d4mFax5f6+9xz2k/n33v4qZ1wzCmi+kXc1nGV3YuJT5omvvREXY8eM99SzwBxTs5x
aFRCJrr5nJqQyLqWekZZx9uh4glkqnzTGcGHnQsdou5df1Une9u2PzqbDljfWQWKFMq5RbeBoCW7
dR7LC2PtNnTJb0InlCikvTgu3SRbJsQWJj0YpJmASObwmYBFAbriIZ6p9RYPtFVqfxhT/5JXCKEV
FWRAi+RyWmuu2p6GuZPn//iw/78d4v9khzA5Xf3v7BDH78+0+V/MEP/8xL/NEJqm/UuF7mdgr2TM
ZJt48v5thqCs+RfnPc0yN5Skgyvh31YI0/sX8jEPpx7OBbZCDd/mv60RpvYvD6MpTkXDsiB9q8b/
izfC0fTN3/jfIQwWe4IKHduGuW1opmb8p72eI3o3Wk5sX7Uln+CnNgFW34R+7QosBA4v554yZUr0
ewOTYtqBfEAY4PSnEvsocqzt7u9N3iOL6vMNJrW1P35vViXtsVhw8/tlI3Ns7nWZ7spZz0BEKxzi
txtw+0AEDf3fX/7zmFKjGgWeVxcJYwvcfd0p225+7+m95EFTuO2G2u+obEV7akkkoHG03Y07HRUL
7MDABEzZ2YRZKAId2bYVAJ4/2A2eBhOVrjd0V+nNCF/TCuW5y57aO8zffHNrtdheMu8Gt7qkuMVq
KRmsePQEjGFksaxt1UcceOyX4s//oOu8dlvnkiz8RASYwy2zkpWsYN0ITodiEnPS089H9wA9N4Nu
GPp9bJli2Ltq1QrWU6fjgiWH3ZfaMdWcw+Z6SfIrudkJGt+q22e3VHGRyeyoKg9TpPS+YHBMUWKe
MHheGHjTxFBqFor8YhTdwDLSNLMk/drKkXHML5u64aUMjrNUEPGn7Fnh33EKqEyXf6/iuDAW8HGr
LHot/75Ir+oRiEO8HXt8h+J6CiOQu2VagxeDzlbRPQ7nGWZW6r0v6Quz/UxikgthnoltYyxwAEAw
NpSLKBrQ7hrjQo3UY57HlQszbdkK1XPJOvtcSoOiOtRHJmNs6oH/fokw8fo//zlNJNe5zyHZj/g1
++kM4/19EWfI7++VMeN+f68Qs+phht+5NSOQf0f+98X4AyTnLwJyP3nMVSDvPusY/nM8BMT0fpQG
shBmR1SPEjZyjsFYIkqcaq+sJRzqGHWfZO2IPcj4U4su83WYc0XLqNgn+rMXfImBnJ359wCPJScn
VXH6bNuwEo4VITBdd+CV1QWW4uRn9Ogv2W3Qy4hbhCv20Ph3fdUYq1TCLsB+XtN/ksso5lJsHrGX
4NIIUzBd9AxiaLKa11YZmb7/FPjAMw6fXRXSzp0mu4Tb3C4fhCE6CDUHh0RhdkI2yXDqF68v8fRg
l3xB17fjA4NGDActXFQBOQziZjB6cxh9W9DhaveVrg0VS3/4g0v16em/yQ5sF/acDO0eysSDMav9
PD6PChF2Z71j7DufNsYvGl0wJl2jG6vEegUJ8tkXNEsrZN6VAXbCaxhtAuTr6K20vsqf3IOl0G/7
93ivnwULY1OvXbdHZAecCfjMqHi6QK0cGUY7aQEzl8eOV8W+ZGp/4PvlByIK7zNd4OixEt7ykamH
XX4wD2dAnAFb9MC9LpT7RHXQlrwcWkJ12ej22AdTvIOrOYf8Ir21h/o7yR2D1g/QKV0UZPp8i8wt
W0blNme3RcGMlMdyxM8SmjqUD8xX3sYH9akzynYkL+fQzoMyrp47+aRcsOuVNNYQgmAQYbrNXoGv
hd74eF++Fn2NYhFDXTuNfJ1n84BkGZ4jg5YYDlPOIMjLjvqajrS9PL+M0/Nsedk2GWx98AxUwvWH
FdtGCClH4CrioXsPAF46AzTcafpvhMWo1BBNb7LJEXdT5eatC5/afFfWwlV/OHwYblv1U/0d3xkI
octZlouWGZTTx3R78KHd7AcNacTjQI7HN85josJE1803ssJKEapntBugUmRy7tPi2K+r87iTb4z7
6isjocFyuNn6tVkCw9k0VxmUMySeTEA9bigt82UGsRl3wqot4eE50a1eefFChCf1DmmEaAKMeGGR
IwoC4PPavfpwX/+sJVTNxpZ9s/EMh5SNf9Y3jcSq+VV/lKX2Gf9Ye9adqfH0YwTl1UbOk79Od2hn
+LUPrlisyl0D1QS/mgu4UuVYSwA/pm0IidTtM7wv+i2K2pLtAFkwNsaf8mdeeEUWmtwPuV/G3uOn
wjQDyrH7029gCpAaOnr6RcXc02HM1m8sl9lS7iKoSl2DlveKC1DiZRsiWaFSokRy6/dq077o1Vgz
IBeF5r/ny5/O4st7goe010b5YO0gVdDM7FH/UZm5GQdsV3hRA9gs5M/p5RRL4Ce2noy3GwsO1qs/
oATCW/xpo0B3wNzgHxykh8s5bz4h7fjSV/GLDQZjVjOcdJ+SsWeJwlLoOp20dYQZPY9BgDPWYgCo
gCXtaKf441U5mFcHrJbDrU/816LcYXcp4XN6D7iWj8a939/IAyvf8Zu9B882zHbCNwRoru8geFx6
nr3n+/hw+YNYRfJ3xnV3JgcBwo84Y4iuJfgmn6OwxdpuIE+OK414pjR8stGx7kjL7B2ebg8/SPCi
T0CcBxoGInwKW2HaQgbS3dP3PN77fJN8PRLH+o4O7X2pbQ2VBUT5NdHbyHjGwtwbr0V/SqpNygD5
yNB4FDB6AS13oMhPwtoQbs30pCzwi2Zdf0vH9nrfWABL0y6d7D5yo/MgBnlx1ma74DosaiLO/AJL
JOmMcZco7ptxa4j/UBxgfRY9HBYPvLWxn8OrKc9+8yQUkVHAdduP1xJtKPxP2pPj63jvb3LzO1OU
eXqRi8mGr/AIlVhuWnaCI4Ge73gPNbJscfTgc7JYGHjWQqZpbXDhhFbJ4sq42f32ANlFBIk+EZXa
v2zB/+C7+PfR44Ox/osBtdny8R2BWNjvcC32UXZN1Q2iTg63dV6bYeHcr/USfV/M1rcSKx+FQ/EM
x+i719eAO2m+eAIAdj7sRzkPX6IvF5702BVYJMYeyr1+wNsPuM9pJjfOF/ibpWiRIJnb8Gpbd243
7ROQxkgXzjLmqs3eSLGXKFfph7VUlslBX02h+qZsX9v7yVxyR2NXtRKuBNhWLDEpE30Us1cOASgY
D2Ahdh+S/1TeSjxCs8ST7iFSy6d8lKHyaEvp6dwPxHC/Fz48Ix+qPX7bTz9m7g8/sH3DhmJQN4D8
04qptH+mtecKaj/S41t9+Hc5HOdxsV0UUJodE0uOGJ5tJOJ4uNIP1mDHzYquvILKDx/viXqLIhK2
K8KTkAC6CmtKuBxVMBAzSByAtpEIYSfOLdvod4efl0svyvYIh3C4SAU0Y3Z5YCE6zW8FiLR9QFem
urWtBbpk/IZOwk6tAkkHkmYgwgwT5qGd/MbpXk4cXiJKek5Bi4RAXslISJC0dWQtYHjP5AQIByLb
ykrPBo5zMtQPYg/t+Fu9lBvrIzft557vIv+8rx6rEYUylYZjXqrS5ZAOMj2zPa3HwPxSL+hY1tkB
K0LQTMww/gmGW7+hZUTAGLSd2weyawWK97y1eyHo92Qo7vDt7BbNlvzIjyrc69Dof+vb+MYEydyW
vAfJZCtsyND5uI8OL40NiYFXEWrQO5mYInqGFecIIJYsAsgNMRm3TgOpkHLVoldYwEXp07OyY1xQ
R04ng2S4A3hxIH5ZH+Klg9Q8ePUJFTVYn58hpj5OBBnNRxFQs2tT0OmB+LDJFdk8dSfZq6tsP12G
S33i/PPH4m5VIiK26zc2DtB2p1g078M7AAx3bOm+SkhIzit7ey6Ns3R6/T5GT4nD/LlhFr2kDRhK
l1xFUfai725Xfqp+3bC1AsxyD7kihPy7bTDRP3SL6Ci8Gz/cOHUgncT2AglJO5MsDYYstg5NhC6S
MnZsKUo4ks95EH5GRwiroGrDGjkMuuIi0BwwE0PxYZKnKc4e9rom8M0We1Z4MKMbSe0qNE2/6bws
7ES/6DwxPcRElfSBjpA7R3wDLO0rnxlW3Tj3fXrk3xY/7NMWM5XcV841446g+GF2HrRvXbtAlCnf
T3RV1bY9iV+5+7KuOJuJpJn6UL4YGzbNBtr7/eXnA9Xtrj/Uh1reSLHTH+bQw3SRfsRknSMEX1W7
aQ5U96tj+s2Hr4jt3vIHEIlFmWPFy2on9w4zmAbBFb9vvMmiK8TLzrSbLfxxfrRgmiCFz4PaLjID
VBwKJkwgO7lhC35/S7f3C0fUwZx94egfbfsi6J8YC/m0TdY/jfJ8VlU5pbqHflLHR6P8GvOw+6me
fjFcM8bXitshdPepJqTtsOCcY3WsrocX0Ciz3HkMgbjSrpWX6tKWobuYwVRlQD1edgvIE+by74vx
eFrLWTFgmvXtrmTEPDwsxsRd97+v/r739yVS+VdLVKkwTDhwWQtpvUSAprT3xK2hdNojY0Oqfdpl
tIElHd/8apDG/32VCwLHRR4otAi1gTSV9avREmOER/MPjprSPsP/97fVEpmupuPA3WqhkSDDSYVr
VUc9/rNUilqDqE4o6DO7+Q/KJu0xUP1bakEdySXI7j2SNrJvcDB91kvridMRvDFeKiUt/pTlGJHu
dJbb1m2LC/YOv7EMoOyIG1q0huWR/AanrQMN36fIYfYKyasjLIi/ypP8nLuU4Red3KoOSezqjSXJ
U88vXbJN/PiwAbKZ29FJqLb4obFTONCQCwTlicvgk2Zy04uwCxwhgWgX8Kaq/tZtiHB15KN+VDaT
BBC3IlkbfBlgVDa8/Pd5mXYYr1KLWrnN36D+vDAGxPTdwQvqQ/6gQXqt+PRvCWigLThtqNvWfnq4
na9+dJvqRtcZDR6o8+PlxrCDTDjTdvm0+0uFcOoDnsJOuunH9kuY3Oi3beeSXP0oAmPw5dTl2k+V
nWke40n5t/9JdjSpZXbAuNrV9tD3oA6mj4OGZ5A9fj3954LCg7zCct2uIZMTQ9j8E6D8XtNw+n34
0i2h7vsw9oDgnDqIkW/JD0Uxnd6gO8Tq/Ba3KoK+6CQoo4wA6x9mVCQf25gFf0RgHwCzli2f6yNG
BwzQHqUL2qitYbSx/+2RyzJwph7eQCycqGIfPpebjIAJQbD9DLV9u4w2A5TIt0kCKvKehg0dERat
+DPAHUxsrDzVbZuEI/6XM6cY5bNVYDzn80u81etQuc2VkOy7g9gSwoGNL0OROclkD3605q4sE+f5
lTzmnqq/PDidA6da8L6JYWQdi9eEnDjQyBb64iXa6eYOfd9r/HiphETsKnT1Qfslcwl+eNdKcbA4
f4aoOBvH+oJGLBzbh5fz+yHfOAgH8nnSjVoy4WF/P9A/KytwFGklsbAcEd+pdi+hd3GLwUtMriue
IMaB1C3uFQPq1E8ZZpf6TodPTYXdg828NmMjP6Ggklx1Ga1Uj8jmu4s8fgiqAzTaMva5jUzV5lsY
7CgBQkkWW2sjLtCoj2F3SrZa4RqXasnYHPrutrhh6Fwx63WnH8NR9vfeM7DFO7V37kyi2W3L67+Y
Kypc5cs00FrqsSf/YPxQ0lEJDh0+n6OGC0RJfZQXdTheuBpVYPklKTa2+SGrdnpCaJpv6F66uQgM
45ta+haNQMoaPNtnL6QDxfmeKF7sFrjsBMhkDURxB4YgbM1ZLBaqEniX3Tb+CElePXTAT2ycuQNg
Jkh4lTr34yxL+TQ2tAO5+W9UHUXYaHAN6d2/Kf5oT/WgXMxgGSHO85TU0+hQIP2DGIARQPc9i//Q
ohP9Ckkvcobba33vP2H6wIYg1/LZcBCBXjnwTGmGUCR2n9pXjkATlQWGXUuwEUP27tFx1oldfPE8
LkokJwESYlEKR3wo8fOMnCfOWzzj4GCX5wch4tEr6JiKii7S1fFLgpizYqw04y2N09zmu+hm/oIi
4Nxx5MZIU4wQHAAgLni3BxUQrjTf2hc3yQNTC3sUnOqmvFztq5n2OTyWxCfgIrl2vyxxj48SDjou
bhm12qrfNW8Q5A1ko5dSDpOaRZLjApxY6PtBd0G5kt1wQ9INlKHjuU4Jpl1QK+JkjJm4+JvVXnOb
kPBy0oYNCrEX23fkoAAz/zXgX5mPriG/MUaESJkHArBPFC+HjUUzbbjN1930EcuoG6Wz8zNJC0Gy
NVo76ezXJb9Zh0l7y1NvwOFWcrJsn5ESz8pEVLPDsH/2/Rs2zTjDLPPgLnkb7+y9gEPR+i748lHU
HIach4JFj8YB0AGcoAJDXb8u/a5Y9uH9OLktlxNi7x5Yyxlbj6tb/6R7HpJIORoaW+jmpTB39vMp
yB9Li1ELiaxuc8LlYA9dNA8rGM2nfA9hotqUwxnUi53oru0eFqWCx5ZTfxmegZUeKJZy4dltydHa
lFt9N+0Ky9ZR7LMqrRuKhcImdcxXXO6m+e326Du4jtWwmE7zSoGFwJErzyMnXJifmfuZb88KO3vb
frFrNOiq8P9SEOB3rLyr4pRuhp1xw9zacnBpEX9HNex45HC0+Oo0N1V88RFOj2Ve+iZIaOyPhl1Q
RqALoIoxbNYucMRC+P0731wY1RP3PYuA+eGKovNog9wutBV99j0oCfLxNcmJYQ8hhTPQaixxfM3J
tJc9ieZTbdxqgngXAGGZv2y1xEIQui5kVz1ZsUOxinJjQTUxJFpNu30fDvJvy2U+8rjpupOTTNT7
YHeJ4MqyfyfiY/D4g6qK6pxYFFvgQZGxk7Mfb9Dr6P2ZVGOnCpP/85HbJZOAa8PNeJ1uw4YnjQV7
NrzD9AAZh7TJkpOorVBKZAvSBtxyYqbL7UQcBqsWfq5oCmR/MLxXyFMrYMcaqKgz54Veob/l2Dnf
6rEZQp4LvVhn8PRXyk0bibbBNcEjjbiarZGDavTNfNtxN/7EHu2xz/AP1X+aI5p41yfPqEOybjDn
qTtHxAFmUR7nz8zKUnlgndyONrfYg/8ItS+8TQA/ueD3fvMow8jYpZhWkFrV0FWybZMUBzGGLKnC
gTWayR7j9PlGwdjH8ttsjzUTpk12N2zYNmoiseiT7wTp+tYby689ePq5Z9WihpJXGR65zH9+peZo
mX7T012+iSc2RUBBfEkJEds30aIIEuyMd1wU5aKeon10Un80yv+3Hqs8oE1Y1gh7bfz4MPAA+3Wl
72QXrZrR6YsFqnSeUZUNtrTRi1U2ZAPxVPBgJkBx/PbwS+2FEUzLcMghFtE6qJFTb6WvqfcAJl9f
I6eCcm7fvmMyap6hSg8uRML7nrA+gu1TRCkLrmlSuv5waE76Mv9MD6Kn3yrUl3OGp13/AfrdsJAu
WBD8s+owIrvZJ7DDV54LYfwui7AJIPp8svyq3JYnNkmk2uKRE3vv5me3+aUW7zHgoovDAazcCJ9s
6ekSfv7S3JRXLBKjfxhiTbX/Mk9tO9iJgoI/ALFJuYbOfckg/sm31BlYFYEsOzCd/I2e/2YYTNyo
9mQ0TqVbde5wGrzonPMEUOANbHwYJYWIUvLVU7b1f+QvU5MhJxdR9HjgwOCYkKXk5biW/7HqijBN
Xo6wjVbcZe3x+aN6ROs9a3fkTrDxG9i3GJj9opxgBdfxqQcHSpYvhh/DL9ytZbKrDlHI3frNQeLp
07RrwNIS8TT2y8v7QqV0C+DqyrTtN/NcvaneuIqDzH/COyNBQub2BNTp/rEtW5mDpOBE6UUYOE3J
MltLW+21m2DZg5E7iktxfmCNqpVQlvyMARlmP9pcZtylVWSuHyV9j99i4lGsae36L+uLh3O2PybT
y5F/5Nbl/NmI38/3Jcxj7v7TeJkSlwfK5fT93LL317o+NicWxQT8BPzmPaZM8OSF+vH6si6vJphO
KZHtN/YlTd1iLPKYvtloKP/va+V2r9yHvjK/qU6Eh/PE/CRZPA74iOA7tC8BdI4pylXYGtxua/kd
bnl26cPuN6PvWWbbdIOfz1Wr7WJBGFG+fq5UbKjvzE6wnrJb2OU18xZbXpSetYl20Bwe4ejhAfWk
Ate85Cz7iHXtYh17Smj5z521GsPxMFylwFyjWS1plmAYz5UDfgtU8WT8+FyN2r7LFFIe1cUDddkX
yu/+yBrZzOuGnX1hQj/1cNvQ9dI+gTmbEHHpxlj5qCZLr64wZLBV7MnWWgBfi3HAuxi7NNNi6wHq
Kybxz74Jwts50C4nrOc8zHJyc1FkvnnsMMBfmZguPVHP2ylqtR6inCtvX44ZdsZyUk4lC2sKFgXa
sOwokeUwkzwKRLzvvqVlvWxvw3vfEBXuylfMsVwuOhUzxrkazeGWro/C9ICqSbrBr1kUJzq+FQOB
BY2FccI909pkb0jtMxGPfSSTc6vRfIggrSz6UYjTG/eO8HkPh+v4T+TjFbawqa5C63ff7Rn1lDWE
2Z7EgA7n6Yetnc2V+AVwpfWeehGWtRQ8DuN5qD2t9YEuip+EComjAs3HfKQUw1ZZ6i8fkZscMwAA
3OSCeyVeXQ8iBFAMz8Z05ejI6xZvtw445aY9HHEN7jMdp9da8YzAPJLFB6LECIpiHNZeDhgDTHJQ
01vPJ4oXwzUejhq2SxO59OCFrrwGSf8OGwHMqz38SXdtB4MD5hfd3SYLYwIiZxkJ0W4JP61j/FPO
DD3uhPhEgcaITQrjnfLaSJnbcFs4UedU5qnpAlzGYQk+aIMzVC0I2DgeNmgXOk6I/FbE7+0J89MB
UfwubcmJrohjcM96gUzjYEvyzhxgYY8HCUupO5WGzVNAD/86TFs0sFjE8sDszO+hDvlh+oKM4NvM
Szes2jDqmWZEP5MPl9Bntrir3iBkRjZ8Lb9c5jw8lMpsJNFG88g9+OzO2le7Tsjhzt3oUwRKrufl
N/1XTHb+r/0wSV2LsIeifWiWzQrLOcih/5R3fJHemyUZ5TT8003FfZer57zieTb6wFg41Igxftj9
Ij3chR22OV01zzhf92Ut7l6vN97x0S3H630WCdsMJCUuG8h/Fwh3sr6WaPo0FSGBzZCO1BCMoaUX
tlp2PO9ZJ+kLau7TDCUrYGiJNSVmUGRNCGbwaq7QyaoXQzeHMVFtj13wjII5mGqeicJ47hy0hNVB
pShHG8aM7qr0S6amuJUVo9sIEOKxpnDNT4rj+5s+2bOwfjEsKQiYF9L4ubi9Ct/PjxxsTXBZLZ/W
XtOCODtrYY29uT+ZFDB28o0hy7xluejqPlvQ89rOyBRkGpxtGXAMuOgqTD9DGhdse3gW3xIfZhcR
NjeZdYzq3pOhI4dcPSrgdI//NPY2HMHLtPM9EnPwT6wqcp/tzOs2j22ibRrUGrBWqUExeXGigCX7
jY9LZZxcqZbzcv3EMOZVhNRo1qdxwvD2eU5/It3jVs/XqWN55gdIgGFPLEY3YKZ8P66jN8an7TuW
SyYiXCvo3+nhGShaHzW6PgCT5FKlbzzSQ8En8ITf4dv8YJOTNXfekPrQoti4Ifdm+2aHy3WXxbU/
IlD9zfcVJc7C+C50u/LShz/JmOKsYWXrgXZFmQzxkB2WJyn1mfWPE0Jar63d5+Rz085rNRefsvfd
rWqfaTLzMijM+DB/s4EqDpq4U2F6eFtRphUkPbniGUbqVmA5kplMvahtqgHhr0dki6G4BX0YTxr3
tWA/Toi6j6mJ8s6DBWg+w8ctw+xyV56KIjSEcE7rSj0pAbPDzW0hJbtpOFuJdy+onVkoKDY4FL/7
SsF5Ah14x2UsyL2ues1m2jwXmi2EQEfcC1R22HKdwGXJQJ6pu0djh3WItpWXbI/qGU8ev7ngm1AK
YYFd3UmG0J2A265jQOMUWAqfKmqxY3R+HSXF7pRbbPotB8gYglFWaIKT556Bufxs7ohdMYemL6KH
/0JIDSHlcdPfdK9ZppwpIrevMWSD5FTNxxp/jmR9OXf+r4QThN9px8CcgdHQ+brhAllSbqgMfdU1
w1MsiZy7xxjr2jGmPEk7YZFvq/fswKaOOQfSIhcL0B8GRgn9KDYKCwYOmKaE6VFUt8ly2OotdllO
9nu/iJeJ3pfCe1F9PINkKbsvD1SHaFfTbm/g/+WywCtHcuRVfXt6d09YtKf4yMdRifLwmHIoiwc5
EtjL4/7sPDbRdtw8A3j5zFOSeUKHxpGbhtoue6/feTTHd24yFjy58rWjcjVZuLdjZ0sLi0Aced0X
HyIQxlkHjGmDYfSgfWYjM1nHaF3G3eXvU1nVqWeCCTErY4vm3FPu5GEzhShNMhygUn+6exrLy+Di
ElekywQdU7mZPauNRYdTPsogNXiNzDLQ8xCi5+spd78N45v5wygHJglkTwz5L1k5y5qw0n8jiTvF
JmrJ6IuzZ/zN4xLNxXolNZhH28pH/Rsf86/x6Tx/GQjveXvumPkiLJsHGkOWOie+NKv6txa5RdjS
bWOdnErVNg+mOH86pf+bLAFtVTYjQHi2GNEI71wdPiMGwC/KsIu86lxjo2+hCTniyjwwOyQOwPiB
rYybK/Nux2BQiPolWemr/nP6TiWeQTv5x5xj0b7Vo90S+pYEw3COujdJ8YhwxPTnuY+uPapqkF1j
YwRww48ita3KoDN4da7SuZQbOTO7lm7Wnr7iC03FPQ9qlEpMdBieeN0S91/eXP4yVyXe2fvylOU2
UpgFq4OIHwtWfWurgH4aItGRPB6Dyq0UamB1F/1Kh4l587eJjb0DLeJELgTobQEs4coX/l7v89nB
rDbNRQyVEyNFwS2Owod+GD+iJJQWsha0jvyNaj/+QQ5+BrjTTkK0QJkVMFs8GVPAktEc6+UDfe0l
OrIo6OJMRNMwM+vmJuXN3AwhcwaCcyx8nCQHo5SdFAzf6a5l+CbsOtHmji9PyofKkCc+Zqpbnswv
5Jca4M+qe2d48sJNFEuQwIzt6Z33aPf1XvxSV+kW3ZlM5DYDzj8+ynh+3epAieZRawPQAC56ZMis
2drdg/0mX2U3Pz5u3HbRUQRsdswtI59ycvP15ydtdQrCEI5BSg32awx2e6oAhRxoyVuOMT6qLHjH
5PQ6wg3AoKljBScErlugnEZbWX1Z/I61/pdxQq11FkROxMIJd4HZ6DG/u4yVGdzCm/Ky3+mo+499
s5or5JGNFyKADYXkBGC5at/yrf4muFzS5FbyYK1ivz6Ue2uh7VK32o2B+oXbrTLY0EJWcqjtTMtr
r/GFR/exxMpsn70NLtNFiNFi7MF7AZan7Ny7hCsFce8QTgGlwwjh4QGzAMwfFBaPcv4Q3aW99W86
n5bx7c8M2eKgvWZK+XIfKwEDHs4z7frDfp7UMDvokbfW/lWPFc8X+TEFWN2C6/wDFvMg77YJOs2G
3gHRjdsX4g2oA0NEY/naK/JC31JiptW7tRRXOcsnW0+15r4sl9mpiF3jU//iex2WoL8sEdwo0kcC
nYbK/lJvZFeiYoupiNxK3g2tlzCpmdAvwqdDh23zCdUoUOhsKwfYGSMVbhHxvd7D+xQYudFRY6eT
fFK9l8p7T5H08iQ5wJvW0mzxu1rzTpBlTcWZ/S3OwxHvAN4nxsi7Yd6pru4PF9PQ9/wdtQTAy9Mu
OlsA2YaIeWw3wjJ97xawqPS/KT9d40FePyZ3WFCplyx9HCI7Jg3iIzQvjLCxrXhupA9w3d+Rqmod
nZ/rmSIWuXhU3aeFta0+HwserRd46hVOCHMbLOA6O1sLbPfQ57zS2t5hxMKHO9dXzK9QD8BhZ90e
r6RHvkCnltEZRoew1vegAi0A/I2d7p08PXMPsWwPzXXfflQX0a2pozO//GTFxjQGAYzC7aNs2UHY
afQlrCG1goYGEO5QaEoVAYYOfvfI/XbS5Iy4oFMe1/vpvTlqu2FVk2WwiEmhobI91wELzLZTfWFl
vWfRQn8TIZCwMwN/vL4FdC0upJhVgq0P5DUfziMwC1Xv9MClJZgCy2UluNaGO56Zddfn5GzhHgKp
F8Tftk5YsZiUX17kdstrdt88H65BXQtizHctZEo2I9XpX2w51jV5p2EgplSLgoymyat29VtCzUFb
UzkILQuZStnLf9pPOtW4D5I363Y/1pTa6NLrRZu7DzHEeYR68j6snqSRiqH+rX+nuMdzqjiJa8PA
qClkjB5f6am6K9LAcfJ0Blfi1qDYJR9iN6AyCotjEj7fFB7MzjE+hR07Xa5s8+ijgsOicHOp9FND
iO1RO4TW8xBn+4FElAe2MdCTnP63Yv53oYbAOYQyowDGcolGbk/R95h68h2Yw+HxYaXOTC8vwqH0
KskZ06DDoBbjLlo9Fb8Im9SStg+5y+oCdJm5K+AVsyakqxCiNsWqDZzsxnvhvjfxfZaW3tP1pfGR
S14ZDF/xc4GxNITslaZjSTI31MqTUcK8IL/wkdb4zF7OZo1MA9ux4xS2v2OAKoonqJ9nC9p7c0mh
qEbho1gjuMHH9EH8rBJi4oo6CxoVKx+G+gUkPoOmzZG+p+UDnYYTv+YSlu4G3DJyyJh4sFdVEGUS
QPPhPLZbY2EyNu1DZNv5uGafZiztRyw4mP9Ph+jlKuOyggShL+XOpyLhgPPsKt2hjJaEsFKI9gsU
fRKbCsMIamt5Pv2V7KVb7OhzYdWPezKS4pRI7E1ehpjKSyMOAO6L1JlhMfS754RDk5MzgywYTCzH
fqNkX5O+VE3IYmfC0m3xGVKWUJdRC1EkqFxewBBKdspu2SOkj7WSy/FK4OqtLWx2IdVNjoxyiJBW
3YV2l13Vg7WDntTh6t86LQPrIhQEm8KIYBup+IxIHxvX2giH48zCHOuL/qR/9bu/wX43j/j/O+f/
+098MCG/5LiV/vcfHmY0oyM1fDh+AdU2Pjx5fR+Iw3ss/r433XXVN1pjRyqAtTBN0cs7gLGk4Uko
BUA5/XVvl3E0dEApvDJKGPXDJGmLql7js0Gv+Petv3+Uccd2mxZo++970uvJP+NW1/3n16waQ4Oq
sgKkbUAGidx44hj/EHkIEvn3vXr+hyqFav/3ZWqQHvy9+u8//P3cf37FVLvZIjLuWxfZKLPHv7cl
wZsVb37596NYwtKYJHK6xFOn3hIEOZZ04+oEUaW7hwoHK+mxGdRDU/j3qA0mOEBy0hLaPuiTqz+9
+JR206aOpv14b1pEfly1Ile0rf6Mt1n2+LSU/KCowqcs9q2vZioZCYw34nRaxELi1Tyv3X1LvIoS
PAosc8rsehew7MEAfySY9OmkUT8GBLhFfp4UNHkgCBYmfVoGLXZSEtE1BImWxjRokzt4opmSvAlx
es37Ylj0MfUpihO2PmL/MAiIGVw13RjmOpPtePgsxEJeqXdoUThaTabqcVUWyZNzpIm930gmGuMW
aHTY5a0srSyN6QOKiR9TZBZvKn6JenvCpMqspxuqkMbOSL0POuyUcCkMFCGiMMpiRpYx/E4NtkVD
QoE3ddAam4GNMG0AmwdxXGTF49onZHbDTp2FJHfGA51VlqgosaiJE6w1M/oIDTkwlO8K4qWFkTnp
m/gDqwlkur7fRDoODCJ0Zh0ZOnaN/uvFvLx8DKIjv4yfJNc+sZhK3SzW7rh9otg2YCaMJtwXHNsW
CWwK1WC01yuS5EqCx4IniCUSXWF40rFuMQjmca6C6fljjs/EG4jZGOMDKQ5tA1us7mkDyFZyR/U1
uFo1//osuowf57jun4c7kdDkb8h7rBJw3VSIAP4f9s5jOXIszdKvUpbrvjW4F7ptqhd0LeikU5Mb
GEUEtNZ4+vngWZWRGZXdaTPrWYSbO51kgHDgiv8/5zt2kGebLJ2oxNVJuq/Nj2EkVkvsSZdgkMgh
x3HKVzW4ySsZJtOKCKwXTwuKXZF+1yKUD3je2TQNSX81xebepRfQYXoIJTWHCifyKSKmpG3msSbJ
3sMSt4U8RQWwhJ6w0jkZkB15bL9BlGg2yrM+3GAihjyhKOVIlMcadM4QeS3hp2QtU9tUsCLBYgAx
TXJvi2eYRS+32s7W21XeDcOWDFbU3FCgREpPUbfyp5IrcSV7SR0SoI5SiCNjBrPISb6DH60OhTNi
macm4oQjA3TG/eH1gYZOw6DJk7B2td8YAovvRup/RbjKN1nC3BbDrb9SXLLNHC1Siu44OePennTu
kojVgBHVsO+ZCwoqaGVDg6giYwwDqcVgoJJ3Eyj9SlXRix0SrN14aJ3t4l6L2RJ0IqOu3NFV1agb
+hFTW6S7960B8lkvYnNZMZRFRWqCYkLJ3996XEhLr6MYAeZ7WRZATiXY4XX2vReEt8qYkdtQ+tJt
S1bkYRpuLNhn+5YlTeT5w8ab8nhRIrrNlYHOEIT70CTaZiLsnAk175IcU611sDgBXUn1MMWNjx+Y
KrgPpXTrKCT+UxUd25CFSlqz6suK+Nz772E97KWB7ktDZMAQ6xOn6SxGgzZEGPfANjtapKH/QqC2
eZXbibzKVbwZ9bpdhGDRN6o1snUNWoYaGM3/LqP4X01GyAY4fq6m6cmIb4eC1lRDD3GIR8TPLVdw
MLtQBUWsnMZn6IplGo/a2TbIK8sVW5h4+NRs7XUY+KxzEltXYoxXyLI/6py9/d4LAFOQyXjjGJQc
hfGUWZK5+iIBGmm4RBpi2zRDg2tWd0MqjNeYcqPS6VXa1IL9oCMcT+x7FhEKGMCVXTvNPu7CNyAX
0QoT3QEAtY0qcqJr3dEgHXxsCR4qkXAsz65srhxsqIdcp01MgggaKqnD8i7zap2J8UZBK1YWfCPQ
7Wx7Kn3GxmWI36kZ2kNus2QIpzWJNdhv7OAmk746aap9qVT7mMPOylu4lc2gsY23qU8E5BKc0oIN
qEnTfjIxAWsxxXZ2c3ZfFPxexjclvDvh+fQpShHv0SLiYD4EJuuLyKVJ7h49hsjcedFiypReCqLS
wqEgI4LVMN+vhJU8usNsV7Dat8Yh0UuzWQ731kdipd/GxnI35tB3MDuowZN7YtlqGXtIS5RKgyX2
NwmbGam5K3MyLAz2S21PSUv51mby23NY1AFUE/fJyGd0YEKdgtsMpVw9IBRxpqXPVY7Sb1H7+Hvo
OPdZZO0SZ9356A0zrYZwEfZPWns3gjCs87v5EOdEPS6qwBIbffSuIGeaXCfJU+jqwToAcbFXIT2a
imwH2jhoPIB+oy1suBWTnBRSt2UxndH46OAmI4HWSKcbxWIKfG/ddeYNNAPEzaaRr1zCKloZkMVR
J6AJ0nGb0ebpnXpjG2qCVzchbJh6kDMp0IkwTagx2qO5TuMagwi/ZGCH00ZLmWJbJt2B2buGkDmX
qUn4QBDBZ+pqTYotAe2KKOSVVVFcLiaQY2Kk9qU8jSZEYz4nGkWD1DlOjZigM6KeyPu6QbmEIb/o
ItzUOClNP1nl2POhZGHti3yq/IXptVedB9rCYxcGByCkg8YWBuFJj2TBd6ga6mMVr+3qrMtCrAi3
pkkIAH4RGVQ9aou9X8cMe2XTeApsd8SBmNDDJFSe/iFeia67Kq26IE0ZCZ9tmadxoGac790RzE3W
0t8PbQMcRc5nU2GUiUVe45Y2o21Io10OyTr0EMgDxXyWpBpD/RrTVUNBLY/GkE2ieHST2ll6TkqT
E0pp2RjpvcqiJ1FCgR0YkP227qnDsxnRMrVsfUwvWR3hW2IySSv7uY5N9ZQap1EnUAWG3Fa0FDBH
Lcax1QCWrWi6Fg6sPcfsX8bW+fSS9B5MxHRK264+9D5UXvoBygr7g6l8lOYum/oupQpVuc7RzdJ3
0/NmXDxd/Dy6Hcgt2OtT+zhyBXKxsqxhdVf09QZnK6VXOo0RKLdFytoLHdeE94b+U2oZL1CsNq5A
xBbZHhvfkBqWriUJajT5pcfmU16VcjkU2mro4SwRj7Hs2L8szY7wgEIamyxGuhDUd5M9p4QCZQwR
NShZbpwS7F+K0X6p+zjS6x6ScdOsknCgiCWyUwF6xaomDGM0D4pUrV0hxU3L8S8b069gaUFOEsHr
ODjB1upnGvSIp/1sENnjj1STUuVOm9LuVl2F/ker6WwbWgJWuI52XjhBq+hvyyQPN5kebIKQ6pUM
UPET8oYNKWwxK85bIEG0OdxQWXdM06F78ns57uyW6ksV5UsiP9y1VtCkJ3kTNsm1RT7CwvJpr5oW
RkZNfjf75tPRGr7Nv0UGPR5Y33HCikcvnZxdeXSHxriflIXvVl4VKZa0icXJZnoKotBY4wCftq7c
FyHNHMPjqpWTeewDk2YKyCRpoxWChEJkAlX6oVYl+5zbwk8x3I5YSWsTMABEbadICe2YbHRX/fXg
Mkv09H7q0pILd0QN2bdPuq5HuyRJbxEiDArsV4mgvpR81IDE9BXshVWG23fmLtm70S4PxmD4d0VE
UA7Q+rpCqujohrU2yubNdov+mLruYXTZrrhmsemGt8y8VgUEKqzCK2GTxJSNIfto+zmQ5n2TQDZu
OVZOU4SaMPViFpDxw+g7H6SCmFt91N11nTV30Hf9Y2owlGXwpMxYwJXjhJrUSUmS2AVm8Qp00GNN
V7+kKqSvoeWn0CtNRMADwUEEgREjA9274SxAQmVTkmBp0u81guWKsLvxiSC9kpvSd7S1k3cLt2Hl
VGbTsTeDL7tPST3wP7yYyo4Xj+aKxdg6a4oRCp48pQF8KwFVXF9DlkByXFBUa9n1Mvi75Vlz6ag0
YV5vilnZG5XtzrVLsQAJD8kZt+zUUcTwWXvWOERKc4Tel2JWdEIoV1EtV65ZHkotXeW185or5mGC
TjexpHYEdR6lUE3xbRzFbYW14EGjadaH9Ws6RPUi0Ht0k31sb0yE+WQTd4ottOoOls780QQg4uws
5dmIdk7zdcAtIfo0kwiaMESqUYUArbpPjWAQ4ucy/tJzU+KB7rGUBXL0V5aJObTvQmSKox+tPeDB
iMjje+hmIcQuerV8GoQMmvGqS4APyZSOEbto6vmELYVsO3bwem6lXVLvqtexNu4FuokBgi1lyY7l
eUb5lAiHFZMWnIF+x53s3tXFsUrWwdjOFTe0gtw8aJyKFNovmX05mH6voq08Bs2ZmsKjIIiPBECx
1T0+QCEraiBD+xa3WUzMj7NiNS8WdaMdvZFurWamqCApN46IpU3rbLEb2kvz3Gs0xKLxKfLbrRtH
lA4CmaxTn+Ask5tdQVvqn00pjAUpU8hq3dkvWz9h7h4Oao7vuDGyjMTmfNqWidGiiDWDOcnr3HWS
nXfFYsbTI0qhpXPSLWqvvvCviZRisSy5OFmXIsipr7nO06Xju/R33Q+naiuqUdFBiu4WuuU1fzjs
tZoNm+hrPOxdCQyflCI9jjegldNlC28UFDsqQZscvwH1eKc3SEtGzq82f+4eelIdrJDy3ORZs4B4
BQJyZjP7FFOIh8kIlSktxSZpTHp9Gn2XAWgUIJidQUjbwoyr5HqY63w1XLQq+IBpvK/GJj64pLJe
TY5BW6fycfkgaXXYVvijTtN6wm3b6/YuiO7yBBmDHzSfhCR81yuKA2XDpselrz4Y5EbZePuznrNb
UJxZ+y2CHYK6/I3I2VzASMLLPQ7VllkAA3Slo9NFj2iVVn8d5AT5uGY/lzLweCtEcaHyWqJidQSr
k8p2bYW+rjWmjN22seh11OTwQZ1Ni8alQvhI6q+Fqar6PjL0mm4wHtMWemg0VhYiRtRHvWt6S8Pz
+lMdB9uum64nTcWHzEH3N0zFwW2bellUHtpBL1yZkXeOK8TXxCod9Lm9YwJEvTLS+slKbFpw2tLq
nwla1/YAQZ46Q0fM1dWA8D2UQHyewdYQE6oYUnRXmZke9KzFKNWgnR5HrutUrHUTX8P4pCdwaoHU
AOMqUFbVTAc+V30/5RrIt8Bbsgt+RppRaJX6nMr7QIVyNY/6sIxYlrAyDk8KyiTmAdIuEHYUCoVh
MZbbOoZjI4V3r1U4RCb6wvxhiUyeE0tfd3PKGt4KIusPLAvPVEwmxBb9hqTl7wyUX8FUQlHP2N0R
jSi5A1JY9Ia4qhqd9ppKFmbm5CsrdNnQOu4DFCNuQosL1aZZ2LOHv1EMNpiz7M8pDNGEIHxvIdKt
ldW/4qBq+BCr6gjfSZCYBMGiyIa1KCP6HKIJzqP14fh3WBwKalJQ31p3ZffqTWtopvRz92h8sXt2
LolVvxGESwAgUYvGi5fjLcWCtdcadB5JG7w3GkWhCGZAlEfLUPUsq0hEWdVl+cItR4HJA6una8Zr
pbf9ldQRnmpWppC5ax+61d9PFT2NxoJ0miMFqCFRuxCvkj7+CiAh305I9VVOqyyf97EmWzjJGq7o
/aPAOOH0lECGRB69KXTuzYqGSE/zaqT45euhPNm5XOZw2ZZ1h1QzLobsftK1D6eQwQd7my+TiLRU
Wg+Za1LV1Osv5rfX1KL2YjY+q6ybvGyrLeVMc/CHtV+Gr4ZmoMvatT0Tamhg5q1bymoMDccUhcuY
4dsn9ycEBrgxfRYxNqyGSu/XTF20Jox8b/cJRCjZfXiKTFyFUjz3WJ2MXuXhuu5gGSdyTZrarGmR
74nnPmZThH8luQxWNJ+84RQOyasj634zwVc9lgPMMQI85dIiBh1BTvne9QYsJu7yHP7iagSqd3Bd
wiwj1i35VGXrTnrXDHQREZ+uceUTN4cYSj4UbsneMB0EUk9McWb7wuQVnuOhAXnruPcOyQArb/JQ
/Zf1o5NlS2skKm3IS2ypuX5vNIx/mTSqZeKT0SQ0sUGjqgrsT56TpMxz1HgGxr5s0CqoI521Titj
T1i2tbVRHuiJ3W48wSLUwcmpexmjUKrhR2CVpIU5Pnm2el3AiOI0xo5ISxDyfrGIs8jd6qwt9n5u
fIapcG/CqLidNEydvdKHNchU0FoOjpc0YyFvWCsrMtceWDnyFelZuhlc348e4UnKwL9gR1ii7QUx
a9d0HbxnPSOvd9IR6Xf0M4LovSpy+9ahHM2uYbyyOvvJRXyXYvXD82KMK7MQ3zOj3fSk2LNzEzd2
W335FN5WeYVWoi/0aeOixICi7i9Kj2X3XLXPtTRf+zaE2T7w7W3vzbzeAZyeTY/UJJEW0waLA1ug
KPYEGoRRMWJI6lf+VCmkrANorLZ99X3xFOW2SZQou+SgyF7UOKVbZcYHz6u1xdhjP9TbWWTZNGT6
4uMXPQNpDlFsq9e3lXBAMfgpdQ4/MNf1Wws5rapHuklTj6nDquAV1G3NZCXA30m8PFo21UszzOjt
T5QjBma4RSTdZBspzV6VirMqBu3TauckstR8dYHPR05UvEXWQAyROKnKOjLX3vZ8sk+FZ+4HTU8W
AYS/fVRzD6YzrT17GdgVb70KjoxAzZAdCfL49COk72nP4N9gy2IiIWrK6pifrfIz8cmNCKWDvDif
yTt//jQYq3PfzIYq00z3g2vm0c3l2/3SdkYa1fMmouvHJRt/IjUv3zQ//HiZlhZMhMvrX59efvxP
3//x41NXcVw/XtsOHcZ+I0X/nf8ywCMBNfsC6L48uzxcoNzVDAD/8fLy7PK1y7s/vvmnr/308vJ9
HrSZovuUoA2JNLNWF7a3Fxf8NeP8J/769PLVy+tJH3hLpNA+lEsMynwklweuLhy3P16LyfvXa9JZ
qB3Wy/DFTieIq5NYuMDY1MKglLkn7njirxTNzvDSq6SAMOoNBAVeWLZpB6ou0AJzP8HiXroOS5rL
y6ac/vlGPH+LbUF25aLa/viBy7ddXgqKQhurDw6XL4WmYewJo8bJ1moxMbU63J7L913euTzkaUXr
lk3nXRTqGLdhkPJyPozL240yzV2uPkdDmQiG3Q53q4VWIIQidmDhAGVrphXZJc18L2EuLgu6v0bU
3DcRDZquGquFlRMednlQQ4MgIsirCX3jhEIE6oydN1+DQGuROSbVz0gCkWQCNyo6ZkFd0y4ksiMG
NrYNZ4pTNIOisssFPr+8fC1Ne6TbrQ0OtAJXm8sOe8Plnc7P5LTyyDBMeqryP34uIWiXz7219h5w
NLLB599w+d2FL2byiOhIYQVz+uP/+/V/ufzaX7/n8tbQ0EmRfYYr9LeDin87sst3X9743e/+b9/+
8RsKJ6o3blvvfnzv7/7PPHS2YVwdEskCGGYWw5+TAlIggHIZ+O59byBcVBKfnT02x5jSMzgp6Bmd
Q0pOKkJKl++E25KaXXp0BfJgB+k92xGTVx1F29NViunjkyLRBd0qahISHNGtlDkoLxArpIGJ967S
vltGkO67kkZ8lbDUr1i5sOM02WVDKhCWRU2MnqXy2Hm6mT5AgIFB1Ln1xqP3ISxKAXVTUXhzH1iA
5ae4Z0hzSw3prEZObBN7y8LvSsxKNOu7rEL46bAXMQagBjUMjyz91vkEX1cFGijWAss2Hm9bSnRL
7PKoi6z8obFoIJRE4aL0AetClWzJopt+d4Nfkawof1cO8l7Z2Q3L23oxJBpChDDaJkzB245AG2ip
MHgk+zKNjG1gjvi58vY2kTmTWei1p0HSWGrpYEqdNl07q8ETclW7fBiXpHkMGNfQEptTQcQPBknC
qsxruB8jQkmnENVtTm/Ri24Cb0oW6eQioZHNl+nHBD1Gpb1UrjzkQd8iPyVGnujzve9gANFs9zlG
VtnQByFeC9Kr36LoIWCICOv3lgCedZXVH5q9jpOkodFo0tGP41sCp9FEmwUa6gC/rnfBHIfewTDf
bFN/V3GLebammGaMcmtaaMeDHGFAftPFyA3tpHzGZZCSeQfnpGp8/6p0qJPKmDTLSNYTQA7GB2Hk
w6602Tv49GBJeK8Odi9O9AmqrnkoNdbFkp1pk8EwARi9oBl86mN57HXHRD/WRqvGya9FQyBab3o3
QhkfWTnXbTkcwSVMcUSRkhi1IAMzjDGxl323k/CQeD3Gcb8U10FGDY3pDKYQEeVrK1EnH8qIrnVQ
dWvKASUSGLjIapHF8kVr9G9WTKyaj7mCH72mHMANE0y3qbDuO6sabqk9KjDIq9hEAWaZtru14dGU
FEP2wtBGXFNxvJMOu6DMFQfbu4+Nzjw3ifpuKlz8YfJIYgAKMitDt2u8drUGLqWZnoOt8Ilr0yYV
bY141vVazSfNwHnj14uVQ6rVbZNj4tPbZFVEjGp6KieaK6xZ9YyWNhLYOrO1JW0stcpj+9PvquAp
p7zleW6xJCp7XfaA2zzqumsv9fZaHJIIlz6qmchfcoYE2U+UOnPzUebNMUldNHCEpi6NtMdWZ5jb
Tg+cbVN413VA0IlhZIwjOXkYAwZzTFhD3b2WSfWmFRxBWiCCTb1zkcvbOhjY+nG+O7HqTJaCejt+
ydgSRBngE1A1JTwRSNQ06LBikvuWkem9BCGi6inTYOqA+l9AVV40gXedTxa1Xu4P6BHik+0aigpt
l0FBvvLbg4HCrsfYU1cglRjO13oPja8QqY+mNi0/UouyQQ0hcalbwPcM9G2S0h7il7he25PR36dN
hcowQijDuUXA3ATixJoegJ9EdDtmh8YO/Vu7ZU72aQsZRuivB12+OSQioobJ0F+q+HE0wnZTx3Nc
TGCbpy7wPhtKaC1xkSfCGvrD0HJcZRvdhk0BPpCkhzVdE+7uoeuQxYxXbkdlCo69vQL+uzYnUNyF
3fQPbd7TtuwfyrrW0JYG35ROdm9JsWDdmGh+B6kka3h+KV1iNC7ERKPZcd1FNQPS67SBdxKplehu
OES1VDUReFVL6cMY6nKTwaikjY8SlvzHQ+b3Deg81KQIOTaTAE7cR5gqoAGlMUpjqzbTndIBC5ki
uIEs2qPRmkkIdO/WHpD1XUNSezmhC6NZ9UjyGqam7tzX9bRQDrWPsSBW1dN8Y0940mcEKZVCW/Y1
RCAJ+4qE46LTnoRW1px1ePrChJRZNuNBMx2Mba297qKWEn6uU+DR7RkDmmG2KIf7oVHowY2QarFY
TqqYDg3imsT00+tZZMaVa+ddeIyLKV1VaXqkTkoY8UWAHkLMjiA8j6VdbdoG/X8/TPF+rPig3akG
Vx4Cpyk6jzLC8GrHaECSYbiJqdvv+4LGCokyQDOI1hM6oH5tIBMBwSu8/NfEopmuWdF1Own00SNW
C0thYdIqfeGbSOHHbjy2VZTsy/XYp2dyqxhTM/cdbDDF/AaLr1U9xY4Wopkp7i2aWtkUQhG1mJlT
YX9Z861qKVo4cXqsem4ganas9qbhw9PKU6+NBdAc/voIx7vUsGQ7KRbkMnggmcuUSHXJn0SXk5YI
EaCA8usAelvA7WgzY4Oav3Z5YyJndl3axkNeNz455uZLmEA2jIje2bczwaafH2QfY6bws8dABME+
SCt3PxrDSyAAVdSZPu4lqz3kJTxUwvRXZoqcIEIHRepyJnelS+LSXD0ksHAzzHE9ms3moGQf6dS5
3JAqy5fmB/Xbs8vLXw9x/oE6DGnMrS5f6BrFcm6Yj9zp5YOIEyA/dq8tHbzl6CKf06E5QBrPNiwf
JwpOY9zsHeXwlEY64TNWpi+lKwCQVO4mg4mYVq+6j/Zfuug8L0v6y4PhcCmo+eHyEiw7FXQ2bEuj
qdp97L35Rgti+3JQel33xAuO9TmYr/DYYD5ooni6suacQnPeRJQKdEk+P1ye/fQ1svCYNy0MRpWK
KE5eoo1EwZLW11vUlzHBE23Lhi6bP8sfD/W8Rm1D019odJwXRkmzcytnMusFkerHPnuWTNsMdQMr
YX6IbBMp0+V1OENZp5JqjJvoW0t0Mbp6uytQvEBmTau7rnHkzrIhFjnzw5Qg5BVNmSx6crwgVQGL
3bcFrrMqN68DO2eAsJTaj22u7y/PKk2ofdFbOcUMSrH+zIgtoYWzFjPZcvDqcgyXZxZb3aVlIOEK
wiPZ3HLf1I7co2PvAsvbmSU0ExUj+vUJ2VaUK41xF+h3tEXyfSadchNEDlC2+nXqWeex10sXtA1K
PsJcW3q+wLJj1/q+UFLf1zrE+5Y5FAw86gNbMVTO6GRYl64Nrn/miSUeNIUCQWlBt26sDXIyOvYy
9DFvC88LN5JoUUrcbHlXZI1+7+d9zOWhnZ/J3kNMP+kUhv6FybWz0CFIk4LIhSOfdRL7kmBCg+pV
uAhxoxCFMw/UV3d5M8nNQH90P80Pl/N/ealTUkxSijmcbh+A3vwZsHL754M7wFBx0AosJpeoNjth
Q6QCHVFpv8lbFC8lC153Bgn/uAAvL8cIT3k+Tt6yrZ17Xe9fiwJPXTfNWsloiup1oA0fOvZ4xn17
1w/F4T9So6sDoxHDSQEjnNwdxR3gmz4zLzVr4JPxhhCKeGXjDtPepq+ADUREmXCFvBqe48p9KD/E
Q36gNaUhUkWpPa8FYS5HLIgXOJrsY/A4vYIX+xpu6Fh4j8FDitZjY48QThfpdyCK8005bCh70kEs
8CXRCiBh1yCghoU7zXJqrOvmJZuBYyBI1gzq0z086aoH9LputQ1Ux6DbanfTTfOZ83JENkjg2YrA
pZIe4Kvi9pXEii6bF/4ri14c8q/qSrvDjEaTMMUNjvDGOoYfkl0M9lSXH5qQM+A3Fge8U020YuVc
DRscIcogOOATMQywmgLQ6IN8PQOwWoW3hExaV9iMEVo8CCqlYo3tPJpBU85x/PRv1RF1GuCCFf5Y
iAQJrdevgumMhLt768s8qXvxpu+9e+rxrPVq7Fg67F1y146sGRhW1Gv0PN54XwPe8OceBnaz8Y8y
3BkY+NtFz6BtsZFcGyWBzwtw/f0R+OxUsOm+yl+4DnDAT3Qn6Bodk0P0geOyIFhkJY01wRoGHKUE
vQXGXgAPrbgiRtFGgUJFjZiUW1ZijBtI4t3zEbXFZvjwyyvz7pvbrJsRqfxxxOftlEyGW6Pcuva9
SDa/w7Xf/so6/1vWprd5mDX1P35RDjx31oWjn2e7r3/8gvBEMzWWE6btIE2Vpmnx/uf7XYh05h+/
yP8oyqGPEl1i1NT2hUCysoq/i0O+jT/avX8H5TRBt7DWvNvQXo7phrKifXSup0+uENa1aPSSme0y
WktiAT2WTeSTzZzUyN8Ezs7LbmF29gUM1aUuNsIloNZh3bBRSP5eIJqgDHyavkP3W6fr9BUKxzUe
0G3x1J2ju/SheGqoOCzUsvoWkbHkvCTvBgaXTXdK9sz96DA1LliM9Vt9M9KR2NhnBjO0BqRfMM8y
BFzh29cxNo0bIoGNJXfHAswbytLJwB3VPNnXYJgHqtlHq1u57fpb1X1ZD+kRHG/wHWMChgb7Ow4o
gj2sA7u0JcC01+gDMaRGoBzS4qv+nsbCQ8mHjtUGVjHvcFfDaxDI+pGS7TDMekfzzCXb0H68Q2xW
PiOxcE75+oRRAq8uteGE87dHEvVqhyyyt8kHWv21OOtPUDDX7sr/Nn0QrLbSN+FDMnMa1YtD0Oex
3WnbYGOc8IWSMVwssE+tsN43ZzCACJ7T5xyyCK4XlE0r5M6YI7lPbdwAH9FqEe4yE1zrFXfYeDMj
AB50bfENMFlor1gdLJtFuNwCswT2SQc7wEB4aGfjxQGfAjj1lSTZE5APK50jJXLo4jO9gcsWGd9p
XLLKWIpyC5Fhx5/or/Vb+UW+fLkd3tmCc6hM4BtzX76OB/eVfeWGlduatflW4BhazqCF06v5hpIQ
hehqH22c1V9c+dqfXfiW0qRh2ZbrKuOPFz4g+xpFl+pPyulOeJYIj2aM4fJ6tN0XNStMSQBZZm/Y
ZlA2YTR6xJFUz8TvWav8FwdDEMK/3YXSMFA8awbZBz/fhWbUDFbldv0pVNQK+UfIaJCtRk4RiDYc
NswfS3x2ZFmzr/JviubGp4GLzfIR/0h4czmc/5938Rd5F7rpGHwy/+u//vfn8J8gGJfvzfvfvmVN
2Iyn9/TbP355fmfrn/lNnv0+9OKfP/Zb6IX1d1ciprDonhFUYdi//BZ6oYy/2zrpPY5UPyVeKMOx
JTB/yaPzy9/+lXhh/t00iFt2dalsgxQN+X+TeCHnsfzHWG84ZGc40iXs1ZIaqVgG/9Hvx/qJjPJW
sJg+xxrxClmFL4LtzbyJ7RH8EWSLl2JhOOiBG1fGVNfZImtavs7npXVdOOXarVyC1lrtek6h/N2Z
/LOp6I8z0eXoXNQftqa5hsUJmtM6fjcT+eZgJHbQGGeLXVI55cZ14gpgSI4wd2Eiz7nh3ZkS0WCW
UxUZcyYa25Jy2yICXdgpY1DsS5poNO0Cx4zoHyOp0UYKpExvwU3rYQaC3k+BpVvouffxF4c/n7yf
Tq7r6mSXOA4DCp//Hw+fcnzcV7k0zpM7oOCa8uhUUtlcxHYBV2gyFIDWwL2l5tKyhhx9rbltpDqk
lh0c9cAIj8pnX9w4GR3uZOEI0iidRj66Bdq4XDjLLPXSdajKatd19d0lNolIrqsc/fFSJxjomIrk
/Bd/0x8DUuaPxFYGhR/Hdfjb5M9/k9JDP3NZHpy50IH91Cw+aW/5aw39JgUeQC1I345EP8t1ETv0
eHL6tSYV6ONg4G0KnfLRGUZYvdR63KiUJ8N5QHgBKCeKjTsLZwHRoBIim9/8xfA+3zQ/fRwcOveO
wR3FXaX/dDVlReYR/+RiACkc1AkiuhtxUs/JlUkaeqRhdMEhIxsEFTpw1DYZ3oqasb1fm6botlEo
Xdq6dEUGfxrWekstmKjmcEOyCQ62MDyISF0LqvKL0QZnrijZ3jj0P6lhaqQkuTUoJhr7RIm4ew+t
P4B9XIn0EViPODA2dYmerEHhuSpDBGm0PPEmWsiZRA+By9ZvTD/XFomR+9sJafiZjRWBeQgUWlJA
KWf6pzCw3OvLQxwtbUxAG9MKcN/G2vU4lOHODMH3SNIODU8D2+Hn45tLewpBePjciby9jgSreYaK
YVNrng5mT5IKrjXdzeVZH3e3cUQDWdNFfacrlZ+00tuhNUL4Sk237ykcWfGDNUEAqIZYQuAwsNFE
VcmEr1HfEsXXaA3ujkStF0WpDTmNY5wDWWzNlO7v/8Olauk2C1hlSk035un+d6OH0zt6O9iBOgvV
HjsbfETiVPC+sWMQmWPsHFudet0AyTTWj0GI0SeeC1m5T39jUp5ET1VsWlfAYaimY9LKcy+WPlm9
V7o7Tsupcq9dM3Of/+Kw/7gK+fUOs+ZQI2Z+jtz9adSwhGZHg1nJ80TTkYE7uPNj60a3Y0pSFjuq
MlNQaD2fjYntZNcGYUKhiO9r950MJUXMSfjdIT5o2zuGvqtTqty0qlY6ak/MuG34F9sF+ScDgi4d
3bGplDEs/DxGd66bxeTmyHPqOeWtxjKTTNS3sE+OZDeyv3aychllzp5ItiOmw/go/egxpJa6+5/P
mz6vzv442tq6ZKVkYH5DLXa5/X/3cXuj3TA18Sm1WXdfxtI4Vs8omK1jHuo0k0X7lHavcZ4Z9+EU
X/tqcKkSK3VzOZVj3azDsU9OVQY/hTLCAu6vFsEdK6H2VDVVyTDC+C3YRgRZtu2GlCCgsLvrYiM/
ZXAeew8IkO9J7KZ2qR2FwKkqouQlIqTwr9aGf3KJ6IipWFJIWlP/NpIhB8npFXpzEANA+7aPDj0K
TShSuk0qgAmqPv5u5c5ZoARbFd6QoL/Qr+XYWSsVEqtZRE27GZ2p2gW2Oqgm1Tr0Ygi0XdhGpcj8
q//5s7H+fSK3/w9h59nkKNNl219EBD7ha8l7lWv3hWgLJC7xCb9+FuqZt9557p2Z6AhFSaWqLkmQ
nDxn77UFxQXXDP4J75+VtaWkmRrOYD83bYfXvsALziK9m0X/k6RwcQs8+uB1jvW6F5m36Uk/PRWN
xGbrYDXIvLuVzNaG2dpPLxiCs5VkuAeD6ptrYhrkAjyyhDrZIbHlDSA5lnt/cA6B+xkTTrA3E6dh
05Dgd+R/2Pc0tpJwERLgmtk2plMDNRHFuS+m4sxMxQnpxgpbv2SIXs9oPqEjycbaGxpYXAaQc2Z3
UAfDgatCcJN6RrNZ2veyjb0/DOZWeFesZ6PHmyD7+FhJ69UKY/AgetmI2pV7RDG/9OP1JfIdg/iJ
ZuMuL8puoH3+7++7u6wV/zgnhM0pwZbGQ18Z/GMJlHkc0QgNrecwXFLgxTy8ECiPHH+RC/iGr18M
thgI1qv8TAoVooNxOvjVRB/RKJp9YbrRtm/d4/xwIxrXvndIc3E1QYeEeB9kneBtQf+v4nc8HKCC
ggUV06u177ARjjpqw3JyX+PSDxlcyFtmlP5bEEBRLu3T7PT2JagUVBCiL4nidAGx4PUPqvx1qNFh
hZ27LZK+3GqugyQow90jETw82Li4/o8j1KLY/n/eKcd1A5R9vF80QP77xcLQNq7ZyLWetSo/u3WM
HLhPvmSEjp9aApbXgY9Kg8BBlB5pUZw8/KFJX4y0r+nuTdGiY1PQnRwxrf/3z9D/Z9nimx5rGhsH
06I3w/j/v/9lRRfb0sxolyMnq05yzNp76MHACrN34lShHArjrA2AHMwYmrXl5yUgUWiwgc9E7HH4
Kicb9t5Eb6mzDefSBAtopB/M8xSFF9LdEetHfr5zbbo9iJxRJaCwpiWSTJvSYbrumi+j85nONGvi
OCOCUb67z0T33SjJorCQKxtzuityr95ULkIsnavdVGOuTGqc6i5SNK9dDn7k7nDB6DwWqVrrKEHJ
lYbwBETVrEo3g75C7PXWKUy9Hj2HBBlrumbZd0mkLcSrjcpZmqk9Kmp1+1PGeHQ7BJChBrqv2zAe
m1USIhFrY7vFqOxCjUqreE0nOf+/1l9SB/9xuLBdMjmh8D+4tiv84B+tgjnIMDmkU/xM0G91LYx5
2LoGuQtemYhVZZw9r/6VRrpjwjoFh06mx9Apk7duNprD6GVI3sSPQDfZ1VtcS9D153ntqpqy0TIP
QjRk5owdJjovZiwrsQm25EAIyQhuCkfziuxs23eIGkyLGKXaeski/d4Nvnnpq7sMs5s5GPGaN8yk
09/8TEn7KBiM4Qb0CBIeB9tn6gtjxYnhtUkY7SWU0gGbUsApDS0j7S/lxEsaXItaVRIxEsao/yJT
nnpJ0pfOX0S6OKYSqqTBD/c+mhKJCPyoEiZOfsBIyWwUEaOaWQBT+vHM9FkT1b58Zfew+t2jQP+1
iVPAbyQnbkwGCTevHmFrLHh2oxE7ATJREY2K5YckMRVoax9n9ks4j9HztHL8/lz6I9KQWn62RjDC
khENg6pqM2dIe5p54kjLZ/xgjP/yWqQ0SAKySqUadnT9BY4B0yEKTbbAzCI2Yz3GyszTkgwtsNma
ovda51+mxrIOOOYZE7QmnhBto/sxpnOoiO0iKL4NqQfgNujnKAAGYcmeZldQQZ+PSPh2dPETsy6W
xibhdXruVbv92fD4axC9kOp6c9IExE7Wghh0RqbQgpCVwuyqDerKVeENv6U95idzbK8FJpOdH0Q4
V/oJUxS2Snfk6OHjzXeqEL8saUTwrybjMi/Ws8gcrnIInfvQyW+tM38vgzLZyiz3n1EDPXHNsA5D
4N/dhhwkieYjrcatS3jyurE4IKRrbA3VVvuaqf7Wq9pfbm7bB71YFJshAAYEmqBqzfnEx4ZENyDT
MEQ743gQpPIWNqDBzE8ycH4ys5wU3sm/K06VvVZhd1GMu6toF5bJOaj634FVBfQSWnlhcMY02Qc9
lERte8W00l7zJlzPwC9QCAXFycaxTDujXuW4bldhjX1kbsfiEqn20qcCEbEb6GeBqXKtbAPvHy/L
p6NzC3LC/YoggbqdJvQ8vQqn2VjgxkcMtx4idmHxfBCmlV3H/E+1qIZ0juDFYpIc8jdHlFxV3OrL
hNVm3XuujxaeFFOa+DQvcWMsnWz/1PkDmuAGczUPNbdkjtubm88gBh2bt3UJXm5yFW8qz0WmAl5d
B6b+5PJTZywRSACYlZMozesnz0K1CD+y2TXvedeRczdP410evBKJQtrxJrUYHmA2OZAcoXmsMmxE
V0b1x65yvXORLPm6GU4MMe/xvPk3Kx/qXV4B64o8A5ZMwODCFw6k0Cb8OSGWzAfnm44CCIKyjca1
7mjdC478DWGfM37LmLU26X6LTupruNwIhce3DmgKsbcTcJ2ibDfo/NdUxPF97sbuYNjRvYJEY9Qz
4/MSk08TxZfUd6ynPmyGvZU0n4o6I3cktk+JMc3X1NwJeg+gIEj6MDhsf6Tz/GvCBkEGIFxrRHbw
BjDyUowxD7AafVIe2Y/shbIZ1UfBUMANZ3F/1DIQBG6tNtJrJJorEpZkH6si2sUZBgJaGdR3Q+2u
WAj8TdIOBMiQklr7kWDSpEksJu211smrmy2TMr/FUTR/8ZKJAUUtwierr4GKDaJ6G90bgavw6Wvr
xjoFu0zJfWvDVBZJG21FBnrSB1HbET9LnAIenmQwfieY2/HlRHenAgvWhr37bln2u5HMgAaDiE58
6kFMIq+mOf7bl+zeub/TBND/DYAd0r4+si0iMLTHymA/8mAfX6LTubEqz1s3hA2G4WQ2N7Nmrf57
30x8pGLE1D5mm/W/pu7IzC+2aMVW/yuvtv9XkC26BjNV3kEgf2dCziq7EYH9K2KyfnQd6iJfRN06
88SElJYbEc8TalPmIL497GsykGoud8dkHEjPsouDjA38pdPw/e/DTLUTHxKCWjJiH0GxhQPgpk8L
MFMuNvO8LtpjgS5QsKXfp1pPQKkQzB8fN4nltEcDp8exy5OfSEQadHAMZ6KwBR1QmdN2LJGlufF7
4/fQsAZUwPiLc7TqqC2wgHEBSmBoPIbYouRkmZsByt48vdoJC3VhFzml0LHE/HV4KAX+zueXIf0/
7s4jcd2zgVVThAxSRhdcydCWn+wFavLQDjxuPqQEj7vNZLj7oYX3LpOabSQ3XIvV8XH38VU8OvB1
Hvcl8XLNIuF00HI22nqVi7jTWGSeYhF8jov000YDivk7hESKLJTUojdrEYoOi2R0QDtqpkz5MQSc
mroyNsL6baqFXUregmN6PnvahUaLyO8JRXa9cuOawBvXNzddjZwkR70aLDLWPHzrFllrLBC4Gihd
RxSv8yJ9Za2EuzNk/prk3K3wI1CrxNb0i2S2XcSz7SKjHRdBrViktSMaWwOtbYjmNjWwtscJO9wM
1Q/ElUV/udeLUDceCAtdpLvBIuL1UPMGi6w3XwS+afm9RO87LsLfbpEAtx64ZrTzZ4yBj706gNnc
ePU9oDRJ1NHOjJW3LiyExSA4TrSG9uWiSCCpCYF0ukgVsuWGy9chjJt293hILoLnx/MeXz0e+3ju
35/9H7/98Ru8hOZgNywQ9X/8n8VDrv3x36jaTHchcMJ/+93Z4zl2PeQ7qxRHNU3IYT5+uVqqoiip
f+NatMHYLK+iYnmaVxmApmic2es9fsPjOx8/9/hTHnezWNnU/MQXxJOx9haBeo5SXS6S9WoRr0+L
jD1Azy7RtRvaAbkwIwKzQ3xkT36UwqhabmYb4GS/yOOZcLHgEzNlT+CNF1XKSoeWvQoWYb1cJPbm
IrbPHrL7hwJf2T8TCWwrXRT65eIHyEYPxX7pIUTE7vY6PswEj28/bvrFPRCIMFvZtYL8VDqg6R7f
4SroHScpT42UhNEsz3s89Lh53C280t0bnocH6r++6eXBfz5NAYrACS/D9ccPUMljHWW3DDkOc4OH
y0EudodiMT54iwUierghcnwRaNC8vfwSj9GrV3jBhvYT1onYw6X0+LIsDASDrQqwYT4eeNyMvgmU
AB8s4ihFEdbXTgjylivA4yZc5F8fd5Ml1Bq+Bofux4PBv5798djj5x7P/sev0XGbb8I2YPUZTWLd
emHTRLCXwzNzEQAtNftb3KGztR8Wl4d95OOmrBezzMf9h7Hkf7z7+Ea3SLQ+nhJPCTKuj/v/+A2P
b1AO4JWyMnIIHqKvx4NFUYF8//v9h5Pl4yfbNOt2HpcclJWs8na0j4IUf87jyR9Pe9x93BiLBPDj
7v/veY9p2MfP/tsLf3znHz8yhjUKIOcSOure0D7t3L//OepO2CCrx+9R0dx2r+bDmoOfrNg/3hmV
DeWSQ0qufCG8/eMz+/hEH3fDh+SvqHK2YX+/fjz88dTHV48POq0GlEF/n4RJGylNiXFn58h0P5g2
df84h4zg4fXVbMT7ZZlrphGn4eMI0LMt2y96WUnCx9LhN+yOrBoFgG5bIN1lcchaiqcS48vfG1IB
0Rl93I88JBFGm3hPyvLVRsweOwwOrscvTZaLqWdbMX2J6JQbBbFYBrRvkxSdx7v6+FwaCl/oU9Wb
Yld3wDVMEN/yAc/de552m8cb+I+3//HYv31E6nGY/n3XP778a4hK+/5b0Mc/hZEyxfLS6oSCVT/N
faBgH4jyudfRSUfGuM5nj7iFLCMcTrHjMgMChlrkT1KJnR9F/QoQEmKpbETiJcg4UPjQdkPYl6uK
UvJJ2nNzYQSBtdyuP3t3HCLOOSifI8uLD1k4HWKTnJS5wnbQJ9aP2Wrda12Zbx50goNNHmVmNqew
cJ/roLH3NFp+EIzWetMVHzyBuizBXPOYErV1A+Sq9i8QxN/mxgCbnrtvcqwlMV/Bj4rFikhYfJjp
OCRETXKt12n4rW5K61r12H616wAvmgwcB4rWmG9+C5PA3w4oMfcoIIFXxFhRIe/0dmGsqrhTt2yu
t01PVEtkRprIFjb0hjt9T2f9rYRvc0olHSjTZPPEhMmmNggJVm2xXjiZsIl4xFERWhrXNqGyWL5B
A8RtfAe3kBCoVbrNs4wnsoorEB6l+FVGxbTFEhruI29EW2aGL3UZpy+inesdDJ93iDLdhuEwQnVs
EGtnAhUvi9H7bg80zBxrBqAfEx3ByXCLK7pVaULwSp1Wl1Can73J9bjERuEqLTQIKrO5llOw4LrK
nwa0o8ug4M/mJREQdX+n+QpUZPaTQ57mVyn94ZD72TOCj+KtH2JCJF33h7Yn81OT703Hq06VIQTy
Khy+gT3tULkG1C4DdJcgJkMQMQoD5BBNJj0DPo+fs3CuQ6i8U4rHuYzgjDMd+oMjmymzWfgr7M9k
ctRwIY5wuhLs/EH5KcjYizlvum0C4k6RrcV2b++x9eQ7AQG+0/0581k/PKut73gVAP211i5vrfBc
VwF6OENTZ0fzpq6G2zD1eKksPb2kSbP3enMBFPbPdqdpoQCOWtdFkJ1i/DscapKNHhc6IxDX2Y3i
QykZYsoytlZJjvL8ueux4/aDG5zzQX2KB2Ed3Co9wD7Jt/1ED9H0FLrQCPF+MEzeSY/Gt36fZ+7z
pDOY0UlBwE+RDKfU+mEYBrEpA+OEqY2hGc8YsyK/9g6OT2TLfQgxOATooVN1DWliw3YM2l9FGKdX
GVqfmN9QwbJD31q4nDi7q6uuObAQqeNDacqT1YjXRIGHL77PjJw/deEPW00v8F+iZyt1vzm1q++x
xuJaTdOFEV5x9YRkEQvNgVhKjT+3aj81uvFe7Tq75KDwzq2pf5YNPaq4T/wLUr9xDedrIgO1Q9Jf
9m8BPpzRlHpTFhmRHW31CeOQOrA/PSCKMHepo8+Di49BpMMBUh7737I5DdYcbmxb8tfxBpNp7qLW
neZ3qXL499i0IlvfwbvEftw+B1ANm8o/Gim5Ig2VHSg9QYmU2ys54w1uUtfcMbQBSjUghEqwx52D
xK92Vc78oIaLdQoJ3So9TG8219Um6+CwIj0BkRd+1oOdn912hhdt96C9ZnqEk4nu24lc50ThpVdl
gSHIqp3VqEiGskqiOwrS20f+cnb7xpPXdF+MasRwPoAnNkQJP638kiix5Snl1sFzx+iuV6cafe8L
0oNXu7HpJ3AXK5BymLYYSyzSjzCfrWupgmufZC34H+Orya742ikwUVNir5Tjp8csn4szY9eftlm9
hbp96+IpAHkr9pU3X2ShvlRGc/U9RKsmkk8j1F/NDsB9hZRmI0PSLJfxo+X8JtN+tMLmu/XFjsr5
YiSY95qDEr31lk5kbjjOoRrcb6Pd+/teDi9YW/54mWz2OmduQjyfykHBDexl31om1GRsTs2hmF6C
tDY3gyYvzvXL+XUc6DA6ALFLx4efxq4196XxbtnmXoiznUv7LSGcSDMOOHu13RPDS2zIEpT7NAWD
eZpi81AlzXbwps8zBLSNitvu6g3wNquqDjdITs3Rbc5xCd1Pk6ij5RAQ38IOcDJEvJP0o558TeB1
OhJDm+OpA9rZ9erVbgNaWo66JT2pLUFq9edi/lGNmLID2nW9Pb5SyvkbgGk7gJrTF6fNLo6DmNSR
yWsY+8nOSiTM2bZReN3G5N1wooFIQhphc4j8Z/b752H6mdpu88No4XKpeiZDCioia1cGLF8S5SuE
nlY4pEd6QJl6njquaVAIFFEhDPo4IZp9Pz8PHbabxyOREzcnR5e/M4nN3Qdsg5Ge7GyNxNH1jP3c
UkPZc5pgYeKEUZXcpYr/x5UD4kqpe3x8I+dFDwnWkpl8n8jyaeKKAJ2gkLcu6hsO64KJR9hwo8ub
Lrz82KQETXJMrFqfeIWWC4PwFWSVbvrle911qizEy1P63TAbcYjLZdku6EVPJTmlDUUlpVdDUnin
ad1PiB76bj9TQ92F3+2Ojll5Bx0YYmMONZkNwC5e8wyxuOv+Kad+/KQ8MBom6UhulKcvbY6Ss03j
nVnJGaB/9t1JJpJqBiLAWubUR2LPBUNAv8a7z0K/Y+zCVt4Vu3oqY/rdBdcwuqK2fxgqf3yntcLh
a3TzU+M5q8rBCxX4/lIrjd9pzsNWk2zhg3oML65c4qZn0qZ0pq/N+Byrr/yX82HkXdhO1vwl8aE7
TyawCLhlLZN7B0W4S8s04p1ZqVK8dxWeU9PwmjV0ZYFyM/sc513ERM+eV8lot9vGn2jNmcx2VQQj
xmzhilGpfnHd/B3GBsUrLdYwqrv1lI5k0iX6LfNKoNWxm23HMb7phu6n9PkjpOGgxg/y/ehMRB9i
mx3g8h5N/zvDO+tqAr7gjXSwU391QOQuhKnfccNkrmLO9Ky1QVnZJWcR3nU8+Gu7zF+rmEN5SANM
chbLPyUMR8U036zZkceQvfLYifY2W7BN/Fh/Stk100Ge07fI7y9xDJKh9qZ5N0/hKojcvSPDX2mt
c9T8nK4dAqKNFO3VWMCVegLX0Lris+n+oarL9yGkl3XplRwuvfrNMOfF623zl2OkNJJD/zNXLwU9
W6wtF12VysV7Mhfz9yT2ydOSSzKgU1MzDhnE/8wHtAModhcKCzOrN4aHNj5yCTU/mXX5QyiYMGkL
yS8lvHRyZ6ilwIvOc5yEZ+UXN8uHkTujHoEg2qdwedhpNNTSZ7biPRCyZ6NdKq+IfPeozyCIBc9z
XTZ7YCXpzpxBX9mWqrZ5XqvtqPFQ4EmiLUwcaVKMCCAkMbNRJv2vYZx/CxKwGF7u1+fRGtbjqOOT
2YFhzbKR6LKsDvEBOPegLIK7V44kUdHByMf0xEhwTyubvoo7f63DojrVLAbAK6EEwvkDww47C21b
dKx750WimcGi53f72iCSrPKzHI1vwU9rBnY5xX6SOxq7kn1GlEC/eEHEyXcliBDszA57gzARIoW4
bHQ4HTMbpmsBbzK3uKAIhqqlHs6UCjhHufDtldC/atLbyVPCZ8RaXYjoVGfhHRXozbZotlg1hp5Z
IGku4DgUnrjXsvqqrOyU9srAfmbDz5xFBI/Xx+0JHwu7aCjRRHRg6qziRU7GcAgD0n21Efyh4HFO
RtNGT03ozgf84gefa9vN9sNDU49UFViaaeHq737LAMY1+vTdM7Nb4bZHrSPKJr+dsZDUOGOwR+B6
hIeMpmzV5f61TBysENk3T03id9lG393qKxQH/QJGhphC52uFtPQGtu9zGWYYpGy32Niqnag3SQSo
peftDas/VRkkf8LjwcmVVnHxa3bAXFiQWw4FNlhxTJbfWXgdVIGVX4fW25ADpjceSTNzcMT0z+jL
DF4y1t986olUrTqCRSa0c4gLix0oRXtnuRpXezX/oTdObnXJm1UJPr4WLLzyp/0cW1+rMbpQHrXH
wPGJUYznq5miNsCCPWRnERdfa3e07nYCpcSqsQx7VTXfcF0SoO7A9QgAPUYLGtPqHOhp3X3qgv6Q
edGRmFYfJtvF6jpvpWOrutjJ8JzjPwAFkl7CKJ/wQJRQey11jEOCQUQQJJBrkGfGKf4x1yBVk/V1
Rb+kZcjhNUyDPOLKkkGtm6UYzzA2/Rgc5je9hK0vuIwWCbG3pimu49T+XEAxLgPq8xCQwQDB7dD7
FSG7VjUxAobX7ySwtpdjHJnsGrOWOozp+AcZ4i6xan4WZAMKEsCl2mZcnWpqStM91X3+G+bmvEaG
AyGY0fHRRz3qR4X1goXuUxIYZ6Y01TXW3wyFUDOgCXlHEC3Xcc31/nGTIXa91MX0GZIgduTELs5z
4e2LgCQg5vn4hCVKpByQROJOxZ7tzVsb4G3IvrSNi1QytGJyW1W0ddGNbMaRPchj7FTZw1GOkXOR
Uf3pP1sDoHkPcYabhgd1duZ5w3ZCbjp7KjyX7Efg0OI9zbjY7LMw+MXEf89i0J/qNnuu8ZaeYkko
QCSn0+QIPnDTMy5uOIKqrm0cI9p4ccfpN/vrdm9M3g9bl/laGmUCz6jCpmywcfe8Lwz4gkOQJSGC
XPNXNasRbVCJqcf12lPfJ8RJhWqvBixpSYv9gqlKtDax6NjSJT+4dOkLVfTg3SYPCcwksTsPi/pA
C9g+1B13E6UJoKom82gIArsrN6s2bYk1XzL42LEjBqPEyUXcmMpPZWXKzVTMdz8vjPUitOkbZjdl
WhNkjdd+gz4B9RXw+n7PIML57FW/TCLMxFSN547d2IE6/DPHTHtqnZeOrsZzloVXQ9Gl6Uyz2Pb4
8eDGgd3pSN7gME2f4th1nz2ABfQXnlpXlpe8c7ZlXGDuNMnlY0tITJoKKREiEnFsOq9HWxo9YZGk
1lvIurZxWWAfc0nQoqdI7npJ1kZMQigNLghxiQh3CfTbFTrMcWcI6kxoUvmJXwbPglNsqqe93/qo
3RpAlcbSIIH+9QtcZ3TRChtbPNySNAo/6Q6PZl6a1onrLlnhaol1Y7eINdg+ltDJUDm4xT5EKLjB
Eo5Ozus3TH3ra5FX9a7LsDsZE1HzhiP1msQW3+jsF3eSv6uRGWvclkQ2RV5/Doss3HsMylZlZ/0x
WtO5iLbYzH1T38ZxbCGPpceZo5R8r6DfAxlRTKYZbidRbl2NYp+1FUEijLwQQpqknPumPlYiHO/J
LI8+/RkjGW9j678rZVx8B/CwK6xu3YfmAXHHdOlkCEWliPuLiPObUYNmBrxpHuLak9di7j/PcC/E
kNm/xgE/YRHaT5Hb2+8jS2LY+enb0ACcdQdxrcHGfguLYdu4+U/bDmP24/Zr7RnpPotQUWBihQXs
9MVzD986hGcEY09Fmwq/O5U5FlPEJ3fkl84hajgbSF3bUIy1eMh8uRH0HlaodeQaLeWyZRh7fI5Y
ZklmHMVwsXWNKKqyNyLyo32jYNw6rGkovklF6syJ3fpSlEjLksdYsUdgfMmkXTXEkCG+nFPEjsoZ
3xxv4hUy5mdgENkbTfgL+qxjpJMWtEyAPamPdrK3eiYYWBjazk2Z35nfQyoor254jzP1ZQD3f+w9
W75YDsMQtQncZsLyiiUhCNi8mC7+sUTF5XqI4x+ulw2MGV9ilotrYpR/igkup8OWPMhgHbVwPzfT
gOCy7cG24RQnP5at3oo5irEd8vQYSxxRAjDPmVwBY8KyVFXgw/3EWjzs7wYBA5ssSI0DI3gHNRMA
3y6ysZ1XzOzbwhXHrJso0zKibLsqJQkidrec0SVCSU5Uor66yLjZpWZ01bgbyLr9yQR17yWom/J7
3OnkoJZldpzAQXciUTDy6tcsFwEi8IvDCH+PzhuQS+lu//bXzPZFhlTUDZTc2zSzXWiMXG7nMvo8
KaItYzuI8bmq9uaMd65G6dloxZdHCyYXo7vyEtvaZ1+dKrewgyMIqlYdp9sMX+LkDOa6jTMSTgnj
a8gn1eno3onL+OUV/imE27JppYlSPx/hGmvv1WsJW69B4xyMeqI6qMLnIYTPnKmGPaujyUHL1B9e
9rNTp+9FGdvrlpbpyvFgwpbKozga6KKMi4QjicxvnSWhshMug+yWwKXC0Rw7Senf7N48ppO71XOT
7hQi7rU/l/PWSKJ6b2OYfmIExxzcUURvWfl7MKQvoSb5BuQOCcwDBYhvDsXWDCt3WxXeVbeiPymG
CObVraLp6Cnnd4/E4mwV3lpbsoNZiHoiNRsOt9CHfF4Y+inOuMKlVCrrORVA52CGr/DqUGAMaBxb
hVc+G4qTzKLbWJrbQFTe91Fd7DkJzk5BH6mQuE88Of/KjAY+nNlzPDXzwnRII2ru6vdDDB/p4Eep
/PYz9kYfwroXRDuTF7lJOOFvPsw3z3734LH/IcBiNbFjQhznDvvB+kHBld662abv1+j84gTVfQDY
ec6rHLJrhTw142wmC2FcFWPfXKoxOHuxVb7Qt7VXVkpaJtXUeydrfPALv7FIPYzKvf/VVao51TEe
iV64KXmnkQ3uOO82U932xyIgqG7h5fkRaVFmgSZJ4v8eepPJdshsP4yTt4mRBFJd9CFlZa1kDSoA
VXG/b03rPOfKvUTIojEyj+70OuWJOpANEW9pK3mrR+tRxvUM3PluZ5ouPTEQW7eTX2o2w2fpG5+G
iPlLgObzFGfq1qaLeDE01rbD9BSwQnwcwxclpDg9bnLD5Zhri5dcRA7KTfd3wh6VGBPUc0+jUX6f
JADQtjqXma8/Z6lAd5psSivB3lBCwlJu+JpzIpziNiQLIFzOahBKTzqnxZUl3Q0lXHuz4dWGkZmz
xm/MgLargclGhPmfOhxMMkRmLmStujhZYZ4YsnSHaSYUKKmSDr5niJnDONcERrynWmbPzQ97YcCk
VfbO1dk6lxPWesK9XcOWrybK+k1hkY2BDHS6hISCG3PWAogA5DK0zbx79Bas5oUtCrb9URHMkaIw
BD30ZAZNujd/aUAgp3pgtc8c47XsuGf3HlBjK7xMize6wkVdG019xAD3La37YEOMAWdUUAOQDOjy
pkQljxS1wi31Ho8DPazEJqwZ0gINm3Q/yYJMysSK9ihEkAtNYNGnIghWgw+5k80I2eBR/Wq2jt6N
mHO7xBEvpZh2TodWrwogfJfZt25eFDSDal9KrPrlOAJ2ZK92Ao4UkEhEo9BKq+5UG8kO5p15S8rq
E2+B2rgzJfjkWHcn4eWXTChXiNtBpQQSZnAp3LVDRbxDo9scAzosia6Q7Pn2ecqNH8Y4+LsyABAm
KnilKv3UxYXeJ9FIrlzpDzRW00tUZgS95QOEpiBWT5Hui2uT/Qircp0GdvFdsppi6W7WOH7ii8oI
qyltR2494jdWpZ+SIKoxcRjg4b94IJ5pdXzOqjw65q3x5qhOXduYdUu4VrSrG2ud6HB+bvRQ3iP9
p2QoD1SD3QUtn+nuJwDLdLZAF8ovjanaY4VlDGkeZBnAewMa2bK79CWUscFbkkQJlx8H74LpyLv4
YfaziOv8UAWTcWPY/xrmjD5o1zVXPT4FZvQ00wx65ZoD9LMuxIko2KgFQWLg0twP4Qt97+zVMP7k
U1ftmBmSmLRsdUaVnTWdkUtu5ihx4pSjTabJ2c+cm3Sr6hZaorjm7fvfO/bAcYEke2WkCPZ8txQn
wD3AhsqR4F/X5U1mc/aW2iMHiRUPZ6eD1Db0E6EczSz2D8OFPVJB2S07SkZF1Y44AEZTfnCuB0ZW
AMOq8zjJz/1IJ8+0zHvFwKpNen+Ta+DwQlkNnSh7/9gp8hJQ/UoDOGzH5ytZ7wOvQ2Dri52dzuT5
maQwJrDkLC31HUIcGJDouUksfeMvoEIPpm0+2jDKogome47AiQ+LzMzSWqMOhcs119/nQg5b3SPh
qGMLpn+TfY2X9USIqCSgyHiOW8BR5jDpPTpGY00ZKfbDREq30z/npTNemBsYu3rUCWMOxo6q5bIP
H6INXSJ1y6ViLSmLkcSQ8tVzcaDZBfNoQbGV5GQBAKlOpuHTfOI6XFstmixRbmTUnmoPMHOrkM0N
A34zXhOaxG4g9JeGXKytT0PFtqwm+ycSGTi8KdkCvwbkpRpBggNyfsfunLMarZMy/4O989htpc3W
860YntdB5TDwpCKjSImiKGlSkLS5K+dcV++H6ra7zwEMw3MD3fq1lVis8H1rvesNa3qiT8YZwMCZ
zoxx5MAPnWSCAi/7ttekVwB9DKFzMNaNZkzLK9Zf6XPEkhUt+ASKxnKZOlIHa5EwabjPzlg/yjP8
srEQPwAuIDTC2I94rIW8kHYg4gsJzSLF8quh8E6h8BYqKVOFAsw7mfVdVzJ1K1AXP5VTTVo8AVRC
on8qaBQNfcbKViFVWRrMvfRYPAtDHDYi101oZKetSXESYHe4bZq0GxmD8zwv9iNsPlS0sQZH+iGf
TIAIGWLtqqhJzyN4hqPPQL1dn/a7GroFM039qTb7xF1puA6tLt9C/XOO9P6Ni3VNJhMX6KTFnhz3
amC4mb5TjDEgUeXrqFTfqtxMT6EZyIXV0T/TANUhkSSwOV/WGEHy3AalNtQfsiF4U5FcCnkqPWHQ
+/NaFVu1SXEhjHPndzKX5TzqtTThKydhzKXKuHq3jSw9yWq6N5bXQYWAvlS5xQKZ48IQzxC0MPvW
TIU3aYWuTJSjQKd0yNVvATpuEA3Rw923YdscDOxRo8hZcj3G/4tQe0HKwjeS0zwzRj1SSj1j4mad
vKQlyNaMYDDnqxq53aJgyVEAwfbTfiBm4/waiZ2811TycNI3SqfGhcycsiG3ojfo68YMFUYlgq5s
5bK4QpWe95Y6T/uFSdHcacpumLLm2EJYCSxz/TaUqNyLslLsfz+rNGzaMT58i5q29kOlWneRyoff
z2asgNZZIL04zbujIQBs6whtew2eQCuFhDXK0MbMJII5PVQvE/IhJslc5hLXOQZSlkiWVoleIVul
V8z4W7K9kLG3EZFrmMHPx5bx/a+8DFN2vMLTH4hYJ0wB9Y+OfiW2pI96NoYXJU/qvTER/tbjtFTr
grFXsoeoIAEM7Kr1KI/99KyQP9DnxH2oWaAu+G8n4oD1zb6qu8ElxkImQ/JvlRTY++HXzfgBVBf2
OpvyikXlWGB8nFJ/FQn+TvO7KuKAI8XmjAmuQhNZpF+//Ig5WoCnp6Q5YtlHDkAkwy6fSoBM06wD
Mx5fYyuVD0LMSgkM9TVwIClcPRs2xV+p13CR0XiMW1F/8FX6/aiqb4U0v0DPs9worX4wWCwCKRTc
RSbaSVu1oxoSaIJLKZHEKjlXuGLvLHPct4yL9lZYHOohytypRsarVlTdSj8g17CqHTPja4TufUeZ
pLs9U27QU3aH3ljtX57s2MpPSU0uQvJgKpeCWTMOxKozHwoc6NHRefC7Tb8rQE+SScExFPdL2ahf
h9xsvMhklSjFEOE50ykC60itywbsDokR41EiIoupDv5XY5ulXke2EKO9SnvG3D+Hn6pt0yMcyPCq
dLjsaKz2GEjDSEmMHGy0XL6ghjekHu4iQdCPQFmU/bLgJbhWXs3cuBcNvCj2zaBg8lKQiQDr3SQM
JAXTXTWNfWCpNhCrps0EBaGMAZ6bcaNMorgRim+ELlUwVskpBpC1UZZ0m67TPSIEgmxIjZ9p02Gm
P63T8FLJ7cmMp9ZtNSF3pwH8E2MJndy4UXHjzJKotGXp1Iz9MSXiyy7wHgJSI91BJbhAqmtbxj3R
n0K6PAPSxGKVjbex8h7di27M/hxZM4y+gjSLcviZUwlcMsy2ymJcG4kRSWNkgj2r2LypPW5xff1I
/mVcSSUtu7ppSUcalOcWK/1drbUfkSI+yVVXnHuNhLhkio4Ykp2XISYTVsxDl4WQlNkIQb1YiszD
mD/R/z04j9OToBritl27l189Qa9KrxA8q23fUxepanpJ24pE3VJ/61WD3OUaSyu1Ev5oEztFEWcN
sWSWhdxmQqbH1MnRc0k5lH3/FbVNv0/GBdYMrJ1fXd7/d0T5vziiIOMVkSj+nx1RtjlM7Srp/t0P
5Z+/9E8/FNP4D9XSFcUwrYfC/X+boVjSf2iirnHziKb+a0ry3/8b6pk+/h//XZUf3+LrKmM+jkDF
QuWfjigK5iq6wUSClUz+/Yv/L44omin9Z7GyhlehbCgWElBLfairLV7q330DEj1R01zq4p06XLuK
WfoSjsSsdpgyvC9qS5gY9Q1YKLs3hpmqx5raYVcL5U/Nkj/6XP9dKSc3dNoNuCvpq4ChzpRY56Vj
tYdsYDGOp54W8IasVZyl5G6yi4RCKo/2tZRqb6JD/OdPpEzGZW60A9JsIFckPC9TtxLqWICUoRMM
zxoyMGuW46Bo8t7XG9j6LRTNDVqj0Vc64iTz96mqGyzocHwb5cOcZ6JXtpDEp/RmLRYpg2a0uHle
Y+ynqSyuIu7UxHOyBTGnFmpNO3Rp/mYu0boXFeQepczKsZl6OfVKsNn3CabQwEq6lGV7RowCfZU6
xTDWbRFiyEUORowtK35W0TztpnyQD7RKyrkvzfCpjtnnQxLutGUsgyhBTWul7Q0WDtGoswZVVInF
QKnJXhg0BWfTRPNWI/VMoiqffj/0ugzhv1k8eHgcA2cjlyd/GTDMynDzdUYhVbwixWjMfHhoqwnj
EQssGT5LQPO6Bpo07eu2LeHK44gpraFn6VoFihCx7pHiSYExPErhlDe4AvKpy71FIi1aCqSwDnM0
M68CvZpP6iM8I4dRAOFyPrc5+HQ6CYy+K2zhR4GRfaoGQIsMsFLF2q3QRZLIaxGXenXdvRbwmZih
lXu1JHoBdJ/8J524dWWqwt1qnTB3xFBEuf6GXcDuTQD59U1aFcQC9qvJFcQvUEuLWxJHyNzi0a2i
ej8LxrsYSvts6tRnYQJQw4LwYWEcKmddxs6qNMzPUIsnv2SXlQdEeollJPD6MOMrknRA0DfNjq7X
uSsvQnfM6BJ7RZfdkvjjfk7AIoa+OJSznv/jA29NW2L020mO1SwWoV0LcymqT5FcfpBK4VZzWDia
/ECdTJIuprBmXm4mGxBhphcxMxqwhupcjVijGZ1ogssxZCE3ec4oJyNRejH0lhjctT+ZDOwlRU6O
Gdy1LlIkTx4gnfXC9NoY2KEwfN0KWaZh5VuZ3xmGc3qZHopa7zBIwAEZKDvC2cxlMrAl1jW962Z8
LEPpW40rMtBC2jgBaOEEJnAWGgk/vxJj81UcmCPh+OwMOgijOBOfp1u7skieydWg9h10pAG99GMW
UeEyREHbqWHiPOcbgUafaLYBbzMrKZxVhdywnzunUsHupjCHskfItJOMa+atPR7Hatr62ULHYkrM
8Is8NuFyoLOLHgJiEqWscQf/11tX+QeBwWs19IJviRAX1xbodqnNG+SsjssZAqpidGIi8rTVZsUE
TiptpNqka9XVWWRggzaiIeElsRzoMsy3VLxDF8MImKqRouA1RBRKSeGHc+LoKiosqgOKGNJA6mW6
jlWJXXRbI4rqeIt60uKVP+H0q9SuIU3fslK9yVj72gVjTdxKUWJRMjKHmh8R9033hOPok1I8z00O
IUTk3lZLZ8pQGzWVUoAHf7fxh4GCyL/rBQX1JP8pyUayU2id574vT/nMBDPrmndMLVIvB6t28jWr
fLJ7ABTooWw0V/Rz+Ksz0V3PYglcGE0XrI4bcmJcqrqHwRSkoHDeJdjGYMeLjeOgxN/5DN8gVrPv
Nm+2DGtGW+6nv5j7JPQX1U+f171D4BWBYO2METAGcQpOUPbYkC23JmUwWNApKOPPUYV3ZxpLBPGE
lyLK/44jIplWXbAWkWChrFV7LtcVux/wJOs1NvGujLX1ZqkCIYqUUAvM7ob7bemGJ73urknefJZz
cu7ykHROXYhwdEDsUa+4D4Xm8Fkgnd0xrEf0LUOmHlGnjMyoPFMOcXwgA2AuDQf7IdEtxx34H8mV
MGna+k95j6fonMf5vIOa/KT3Gg/yrOzTwkQROG/jgnRElfy4NNZk18xH5qM1ueOGGOO1aSo3Ocw/
8zxM8FRaGGiK23paPpYax+9mVN6BkmVkZMltFhkxxQN86vdahBjftI9hBugGHRZwUvOQ8iK4vCVV
ug+HcIJzg+qlEclqU7r1spbjXzIImxCdnBKGz5gAEVSI4DeW/1Yr7ANMwM1N3afgX11keHq+YjUb
o9A032VYkYfKeDBsCED257hSbNL1TqL1ZPa96eh4uzC9Kr2xbv8Q6gYtNU1br+e17H7wEpkoODhZ
X0mSHEcJLa4UkvrJ2nKF7nKRJ3bWMO3vqtbuzTYlAMAQfDytTpG2CxtU0XXJyp0ShI7edd1MZRu5
smyGfg4Fk+QuvsfzUWfFuM0WDjL5C5n/Sx2wVY0T9drIPV1l1XmFNcp4/IytY72novqyRI16HGKD
6mKp4GgnF5Yes+Ovw4ekWWPfIJVyX1rrdTEqmeJh8bpFP1mT+YWdyZsuwoNW1LvJDuTLeeZNuCXj
hk+O3PLR0Iq5dbagE5QleOy4RHfYwFNGVNshvRkJ/ppNy65W0ju4iyF/FOEIuFqMtS0qi2sZbByG
BpcFRs2WiB6m8481fBqWq8qD4aJZB/79w6O6bpkUsxerg69ziZdCppRpjMBqpxLhX+VSLe1J/IAA
NJb3Scm3VgNNfUhGgu508R0u5gtu/7T8tfrToMxvFN1ddRSTQ4FFYkIVFXVavB8MRuurbtDLrhHM
YkeKGQCqmC1GgLG5wtKVSvehYCut9YdaGX1A7NUJYkp1MJy4Kb5lKz/1CDeIh/uWe+0z6t7mkXzB
RApKQ/bIOkWoZb6G2Qam0HVEBO8NVgoubWCBSn8r9n5G/bFmxdFoiXiZ2q+VqW/XzGcrV1+kJjri
yvwHzca2w2ZI7rF5XlIyJ+ubtGD5CfV4L+JHYDOB4G70AQDjgIzcMcB7vtwnJYOv4W8fd0NQdThF
QiAu7CivfuZwt2Q/5EMFcUajL0XGe1eSdBBpf4ifljHoMO6IFuppFI6MsiJSZBkk5Zr1gUo2pKvj
jCG1BqzWNpMmADqZ5Xmhv3SE0PhMynoPBZngjKE/IqvEsx4+i8NZqphcyadYQd9G6ccN68jj92rl
PjEHz0YbfUdjf4WzvDMfdaXYKLvyj6oQNCtxWycdk4UYr1ETZm/ckS5msJGmsupInbCtWMErQYPm
EvsALkKdnVfGQQXuu4JJV75AcPPKkFjneVr3hH1ciCQB64vEK2AcgErB0jIX4iuc2W1j6ls4hrPT
z7e1wHGG4jTcmDPUH8OQiWjAoXjVNclJeivAD331ZQAZBz4dV5VOwK4rnfrWFIlQeYhfYumWtw/1
yih5jaX+zNkY9Kr8aWV08JHwbcQmbPW1sUtJd4B3YQmvhNso6naEY2B3lblZs4ucCZgd6dqr1Ja1
MzFVDcfuKHepFPQ5l5/Ijk2plts2Y6FTk3LxE1gLSO1ru6hRznYi1q9pFwXcMjj0wOLGGyttdyB5
yLGb6SE1f3yqmYPlqrAJ7fTxbTMSACx+v/P776TB+scE5P7H1/71DZlzLzq///7Xh99f+dc/DRn8
WlqSzX/5+r+9/O8P/x7Yf/mZLEv3GIiU4CWQVLzfn2OHhUr7+ynrPvZu/3op6I4bU5liivVwp1XD
pTKyGntu3tLvBwzF/vnZv76mV92/fw0uUrxjwEv49IIhsPlV/L7G70+p//lH//E1dSdSp9ImI2Xr
ID7thscH7CsgpiVh7OLLgVvE7xd/f+b3A6oGzEv0toDx/VphGeH8l9//1z/HDIvoAWYDTtLUEfa/
voMVZhY0nKHfWLL5oR6MG/zZpYeb+u/XjHGGkQTVCYppEvrd0j3PyiPRCwZkRV7BzLDp99NBiM7l
gy8wMPGID8IRwRm7FbAg/USaXtFM6QCbduixU+/M1Jk/gEIvWPOeKqeZnHFP5QImdy0CeFH1bb1R
kcqpXf3guUDqskMlvUteJaacBI2bOKth4b0z6IKcxE7u6cl6goW13ga4UMZz/mqelXm1f6Ayyajd
F+YQduEg4RJtKIj15A93nl96lQE73MopPknjQpisI0baJF8TC0/hwbKAVQsgR4ZQEfQ/peZkC0mi
DjkF1YjpBdNdO2ZrcZXv7hhWTud0gXJjKWEe6ue4fzuzHb7Vr9megaMUu8gYmE7jei5cUPANbGnH
PCDuWXpV1V2MJT0Zw6qnYxdWRM45P5nnldUCj5mgH3xRIk6FZjY+FbvqJer9iukeYVIHPmqHMq7s
dY23svwOi3omecdc7Fk48lGCCCvY3X0kjVTHpZ0/M85b+h59hwlTgN15J2wwMqdlhWMBHa3Ndqyj
vUmDuVGwOKko65BpZezqjvoaMkN8nV9S8Sp8nYmsghm/bjTMBPb5pfhkgc7PiS1tKie/lJfmOXZQ
4PhhznzbxVfflilybbhYX5b/blinxYG65oQLGUXMV/1icC1914tOgjdxJpO9ZY/osI3EJas3/VJt
nHO85R3jDO+HxjQ6WMd+cpf30nSET2waD5Fsa8+32ZFPuZ0csJOe8cQmBklVXNpD2N7OuZnsdmO6
Z6Kc+bLNLI6PpJRinngO/5jbEfNoghA/wldzixdHoJ+To77V/yCRPNJhJPf2pm/z7+RKgHv4Rxj8
/qamLrdqeI48LPBtyi9OgLKxOu6r2JHDnVTYunsXz+WtcPQzu2KF4cVW8Ga7ohl1k8/w48e6mmfz
TKbWI3bOm9VtGO0sqK2yLWtnQCRI1IYfw9W2A4TIRmTjB3Nt7kziBccXM1dxP6unU/TyrhGz6La5
szckWzoZlQ2pz9WYUToVxMqQCZJtyq7kzA6JFIH0AmkoueIv/nRXXl6QgQnOHY5/+11DY6vc9JR4
WEUYkjNcX1M8bFxpv9o1LS0P3vMcBzkRrtg2QTlwQHO6yYGuNdIcCffouTwtXn+oT1Vjr5vsirwS
pR0rTrDuE1SxvHtobHs8F7bVtQdM+iSv6X99FUDDjyC1eCOWoOXLUPEE+A1DQMiMdrTD/6q58nfT
UxM0oOw297LTbxhhlpjQOPVbd6BDka03NQBnAetx1h9utp9jepj91h19WbOTp+HYnvpLz2Q6we3n
OKvc42/JhkguJ/bv6rbdMJPPLTdBAOb94065Z05gOTk9qm0sbnv7yYJ2g0L/FcyH/RvmSpdyKHDd
kH8wujwKTyQgA43b3DzF43HmYnKXYf/qRLvHyezuWwxs7ekKax1JWHmqyyNaRwOMYxcVe3Gn/WDi
D39tuz4Tdx5uBp0neTM32+QpPuMWgyCrOkKN+gQkwa39hpW6Df/6EzvjHalqyY4+p3qmYOLMVUEN
F6V49qfGNr5xZcCe9bhu43jvV8hoZbd4+qzqs/w8/EVJx1lpBX9w1majx46Of5XFWassp/nqnpIX
jJcIdodh1n7KfzK89KU3Kl2grAbKdQA+ubpSjQ+I7Nd6MK8HQXIs9QsqG6k8/bEh5puxlf350PU5
5t9EPKWK/Y1QSSfNwRWetMbHs86db83AwIevPBKnGZsYNkgUfnq41NgMb2q3uFdBKzjUVsr3dEd9
ssoe0XwsYYmX2IzACJoPOCtetIOYsFzj9+F5CkbjxNlZ9yhjkV/Y7bfpMnGiN5KhpJiIoQASHnc6
XsTq+FEdJS4R5mrv+PKUWsAYGcxrx1MYOdVs5+uBZyTxxPJF2XTBcJVcrAkQpvYkSb2k4DWSH5OA
2uMX6xTBil0Xl366k45sp48d46J8s1myBaKg3pNNzeKARXL12bIOa/yTc9AE0XPCRu/P3wuVKklm
tQv8wwLtPK49UE31VexWe95ItobqxqVZWvVj7I8b9XHvoVl4uJoGI1OZzEso8VL5BeAyf/3s2AW/
ouf8svJEvXCI4r298IYfb/rI0jOHW6wwed62KXkC286fInd96jej/Y//R9N2/cbmfh95fnedRRfy
Bf6xXvZEEp4TPpfn6lpdmTTH6oYgNM5EieQL5lzmIV3Jf8QBZeF9VU8axW6Q+hwBtjPIsijAu8oR
sQWyxwy5VICiZLoWd3YGlpEbkzgJQgFJysQynLjP2d7QytiiRyrihtsq/WP+1TtfI5KxZY/yuYU6
npUmYIPy2Ul5g7NdPEvfpd+pnBX4e3dsMFjOc+vHKBw4rCH4HEER6aW3/FU7JbstHmqlT1wgOmcE
n/ZObwK3gGnthKQSGU9p5PUiHP/ndZvctUF30q4m9OSpJn9rFN/iV4tMFe6Bp+yVxvu7v4lXHtR7
7CKqjHbKvvnEsNdh8WTNINcUPu23sZ9Wm0mwH+2HL31Xb3kM3qOv8FPYK1sm+b7gAgDA4fLZYndV
d25gbVLqneWvaE/EBB7E2G0a3u/C5LI4ubPhk7Gdv53xcyai2G5kZqHjExenu+LeySl0Fu9xEZkq
835T9/VxmzbBCGpk13vzET/qsTo+0nHtnmiXL+RKK2sdUk6/C8zU5clHaLQnu82haRAkwArKobX6
JIOGgueRRFNsluKsjvke1pcrZESXunp4wN5FVnyp2BjDxTCDerqQxGsjF7dFuN1cWh1DM3WfEnTx
AnfYuQem7gibvSsG5GMchAvTvaWFZOr1GGf5K5ccsXJrD5+Yq/mpda43hhfgsEWeR+gT0uZwl78o
LpxswpSe51M4naLmG3vG4qcRXtsc5eofhW5SVqyjQACWuCN4TUhw6I7O0lCT8wRZ/i1dqyfd4V4u
NuYXtGZ4iCTTbHrjCy3Io96r3f7XXf5VrbHN3qJWYLsCppqNCxCnFh5I01C9jJST8kd+hXSN9JPw
MVx60KFA6guP4cYaP1UiRHiA8IqdqTNyvzzBK0eo983axn5CIQ17y2Zp4/EfuHLFM0H0qDspV5pr
xvYL2zfaUqjy4J1YeWJ7infDvXGaKzRwyalrFg6XEpSCuh5ZPF461dVeGpLKWbexwcH1bvR+1v0I
/yxEBWp3mStpAYauGVCyfFV4tNmuPJ1nzO3LZxmTTae9rChEfPWu3oV60zn6fQoUkzLioz7xnBs3
3Oq3YmePWxATGDMLx7PaoCt28SJp3MIOpBRA4rYnrTnIWhBoewaCjggbZ61wqg4DC5uBSjrZgqNf
yGqi3pGnvcYsAiSI+JJyK/O0yvNuVk9AKit69cQXXsIUuY/DsOLTeA8ZCSOIxr8BCPgP5Nt/nA/W
PmRNQ+apHHPAnlBXW842DC4aj32XbusLpcvDSXDaNqrN+K9G/PS4lnBf6DHesl2a+jzPkCYZPLH3
vqrTRosOGvkuDtL9HZpsHEvXQ4WF4B4uZfy4Yn2zK3LiidHnHNLEK0r3MxEdQYLH6o1Q/QLIp5nN
Pr2+k3Q1PLXn5VpN5IH5YvUyNl6TBSjrAFXEa5dAArIHjkCnSMPT4Kh0l0V4C+cPM8F347G45Kld
fPaiTUV46x86RzsjGL5zZBKcZiKGfAOJcONRYCyQiE4UqOuePB/uee0E0GhA4dmucGmC1IVi2hzD
x9njVqqu+UXIXhnq7LAuMaet9t2xE0zn3F8q5gfcP7ZMSmXtSpux3rTFsx7vZkRz4Su0+pLVoHJK
d2boZlcKqxmmjNCSuur7kcKIOaJBt6WcB+lEOcP+2Nc7Frvpbt6nGcMPb2zddPEt5MWqD/GDevg1
RnAcC36N1jV0REipnJrTI19hDCAnm3gJQJFr/TLbQag1CkjXLhkJ8/CXPgF1tnkBC1GRrJY2QSvM
6GALTRrgt1tiBloHeeaHlrcIh7Kjkvc6NLFRcHrcfhvrVDINQ+pTOBi0az91/JJuS2Mj+bq0q1Nc
le1HEcY+gpOUUy3PUePn8QE4urToWw8ZDk+Etdv58lJkeErSkAiNA7PeoUbkf2lOND21Nhdg/aYa
THDQ22UYanAznIuMkCM3j5klMy7Zx6yD6pdpnFvRbx60D/ymnVr9nj5VsK3vmjxuepk7u5KsOXec
j0iFXiDbnTVPZ/h1UCP2corYud6BfC93FhuR4Fp0jHAZO5vRsYhLMIxj6mXhqvl94cfWRsdX+9bC
4Iz/hMRZ3dmSSDSrtsn8ykGz5kCWVtAVgoWwFVEwsdat+fOMNPqV7YH9ye5PPDfmTmGE7Z8QB1O/
NuDhPnVHfyk24FdOYzdP0Vf21R8+621lf9Z/lM18+1npxEiZd/o/+HtBSpRoSpOvhIVpOXIRbgY1
DbfoG7BAZ7dnetlNciye8SgQwNhBZmnvvoTLw9L2onOSvhR3PM26l/5QdhkOJsSucXit/Vpwie4l
u2Lbfo831tLSbZ4T7j2Jmxj6XzfSGjFNYopMlcrH8lQcsx1vyO4v2uYBHgQt5qos36Du32hlWG7o
9LJdeSrrzfQy/xmgqbUA7aMdwfAnBRcwgru68YruE52tUONQ4lsyuIfpzeTgcmd2jxMKKsG/JrtX
t4l5yJjnnmO3mY6PjWTGW8Tmlejcg+bKMlY9I0C35YzjayI8+zZADRceXp7I3GdWDl7Amj6zBtky
5dO0ieFg2vNWOsTp4y5b7uSZ/oFsRRqSgbzJLXao/WhkneaveJWeedx5lYKm4YyuK/tDVlNxT56L
Z2NfBYZHeacff48HcVv6gw/lwfLZ9qojRX5db/JTOJzK9GM1dp0Mx5XeG3+3AruI9KkCQqAsfgxM
h6tCQWXd0nd6csOXRlvbyHcAJuE788Lix6hdHGg8Kh0WyNI3WTOBVWdc5LnV6FSlG+Wl7vQfiuiS
Aa74J3HLFTeC9gRWkhF8gQbLhy8lUtFychIGUo70A3CUdB21KGA1E/0ciinlJ61FhWoNy6RP+IO1
z1MTsf4ReXekaNKs17sx+pEnX2dcaGfUhx7EdfOjCiSXdL5qS5shZp6SnVr9lBR/Jdu68eL95Fvc
0WzH2NxG+xQvK9L3Ik98FXxiQCjhV+3QnyPDHl6mpzz2ZYRqsU01qyrnKtyIHzrYh36G2drduYG2
YcB7QMCVOCxZxK2s29HNvtpDK9v1qxYHwk+IfQHkRogLoxf5OOQwxFGdEOSlcaODXvq35kcLpsP0
Gu/DW3ud2DBpOid76pzItONnJ+qdS2vcyJCEhPc171J0i+w6he9WiztSQrgkx2Yum31DXutX+He8
VNYBfycSQIC5suQyZXajuzyJlf6aWK7Rg9of6vF9+mI/42U+UUpRC/Uft/pv0TP8AG+iZ1OFv3XH
UNXJPvPLKwbh0aF7phoZPvFFGSoIo3tyFPnNstrAuABm7KljQQe6+9LZscMzS5b3OtriXdkH1gu1
+b7w6DCZi7oDGKb8Qcgb0kOQmafoaZnIuvEXef8wz1kPUEXQqlGQZUF5oRYoPrFuejWYhnGnNg4I
CAAGSA/rtJ2APvsPsOOetkHu5253XDIsQ3xR3sPeS+atwECjO4orWLOHJVCGl9qmMK6IEycVpb6N
0pWsbAM2jD1Th5rdvngzezwoXrjqR5EB8LCHVgruYLVUAvk3ChPOmOikESRWfto4iMs7CF2p70Tj
EJZELX/zPxAZCwrO4z9PSrgn+Mme6qtlPKNi0x91qJ6c0VlsCKN5hftoxn/ywh2FPa8B33UIwr/l
ibv+B2zEUoN5040krHgY4LCgHejxH/iIrY+b0MceSHEJuK823QsOBKbG9UK6bocf4HSU8CWYBxUv
3RKAZb0TQmfLie6h3V8xldVCp7/1N/7zQNw22u1h8PVSgThjdaF/IJSg8Xrivu8pVgJsS+nebiPL
z4rTRczTBT8+8c3yS5xGm63KxIJtwNH8yIrKywBf07XxMMes6pS/iY+xuJ/WRLAScfPGH/umucQh
AQrPgEHYL6ALUTp1CrpNe74JT2xDEGdZYWCcMPihiMJeGV8IUJtAxhYbNjtKhM3jhHxyRN3EQsog
DOXDo4tmR4QdloBhmN7vClgcWW4v9Or1paCr0dOn+ZuzNd6otVjW4sdyFT/uPhY96tLwY7jGP7Qu
1MVguSyQic+yZGzkdE9jsb9jEBF+JOqFEjMF9GMm1DF//GZ1m98LKRj5GX0ARyHktDvWJJVfADV4
tJ6o2nM8O47LAhqzkdilb0jf52+JIbaD4oB5kuRnwZbW3p4TuCKBqLrjjSgxlS5sn+GWnL6Sbp7g
rIUjs+kJT5zkBLdPsEJMEJnhHKer6i27prGpq30eMuW7v8AlOwB4NKA1FKDmB9V9Di4sOaD/tEKU
FBKYFTWCzjV4w8gIQ272AWgsykZKTwOsKRv317+YvlJRZboD5E7+9uRpuJMFlCUwI9LRHkGV7pN2
K+mhYDDv0u27cAETZckIshjLS5vD4gKpwTjdI+CcvyqbYkOQJHloq0NZNaUBZxRiSkaLlO1oksKP
ZToqt/KUeextH5w2Mb2F1Fn03yYIDcaz5CGK32hXP5LPLNqyNHA0xXX+5i+xrGgP/qzNDj8Npxz2
1CvKeXwVKt+sDsq3Ku9lFrhPrE+fkvlxB2ZvYUqT4IXHNDsZWsAfy7sLq5bMmaG3uCib8VK8MUnW
lgPeMW9Iqz75+To61NzU31nkWJd5z4MMWA0T7Mk8AnGCNJlsPlUNouhxQli7CkqszKNRf7QjcDcm
zzLt1GKkFIjZm9beiiVg1MYwlP41e+VnAXbgFauZJ2s+152rMWoMl7wZSIi2uoGLdY6p+BqP35tg
nLvzBoUmncTEaWoD/pRVbiPAUe3GdMbcltZHJfztYccgMAZhSnZg7bP+WVq+Hm1qdUvl3Cn7QrsJ
LP0csxAScRdg0ZK3wSwuj5sneXQeLNm01pBfoEhwV5bMfj2ug+qI/YlkB44oFlyBnYBb5UJhQsqE
8pvKydFzrPxlPlHIu3oCT+fqNgCkzePc8H575coLspJxPmqWlPmV7xat02kuFkKgiXxOy1VdxdmB
+ZwiEUZ3ymC94vGO/9TzH07qMH3w67zOo11BGWD3tOelrew5rbwj3heCM+JjlswVlA2HJDGvZwTG
t1foNY95jjGe2Qs545wv/N84Ryk54JCl6a9sDsYwoTQA9tAX11xFIMpP7k7+pj4/s+/9T/bOq7dy
pN3Of8XwtfmhimQxHMA32jkpS63uG6LDNHMsshh+vR9qzvmSjTF8b2AgjLpb2nuTrPS+az0rso61
+OBTFxQb2/ydsj/f8PaprPfrdkTxVzZ1a2ZKVj6O1BJCCd1MvI4DVU2eEu4Zn5XTYIShcrUxr+s8
VxXCs0VBQ+Lj2XP9+C18AO56bzZ8Kp6tji1ztOXd8x65RcwKPEqRYoaD+fNCCPJh9fpv+EQ/kz36
BFMfhfXbpWx/C+KjpIZm9tRJKFXirlwf2mDnyQ+eFb6l5Gqr9Xf/+cq8AnBn3oLLsRql2x2fjGeS
40njYNPZMVfzRvms+AY4yPJbp+bE5eflWfirl3k5c1n5eTrj6w2NN/wQnz1Lt9xGPg4PvbPjXTGI
+Bv+CbdjPEwJreH1Y/Np7WnDWyv0lkvHJeA9gs/m8y/Nll/HJ+eHeL88BOtNapBtbiuUbXfrDeQM
emcla/uGIK5rdOawEResPeySKLRscFnPt/EbL2xe6BKsBsA9r8vH4b9Fv/ALPco86p7bQ12YaBMK
ey++emBUKPfEkC+dS69OJMNQkL5zaQILmGT0Tbf8snVgpBsGaqu2Q0uz7tW/kKjRB3tuLAOE1+Af
ctv5hHxMlxyZLfbP9im2jxZzw7Jbyicy5vlHYkEGyu53a9ahvJHhscQ5Fu0nurrhVr56xYXiiQXt
sn/hmefFI1TPFlLO3ew/ZlhJxLb2H/k8wMY52zhHf7lyG/i34bIWUCKEKZSf7fWRWqWvVNzZ7vCs
Iut8G/9Q3QHdKFeZd7HSkMxGBoDs7xZKCj7UqVuCYtJ54wcScR3DK/06ng9u5URebXlo5YFXoueO
6Uun58xiqNMEDC/jOvp8jn28K972cqWxwbDIm00/XHjI+sfhmQYpjqV1LGab/pUoeaoeTb9LWrYt
qHQOtNhIsoNfXm2d5LuoDrw7xrFKduwcYUlAmRchODgJheH0vIQYGY/hANLua4ZMjOypujiV7g1J
m7D3gXen7VvPr1/2ZLbU4kRrPHR2KMbI74vVXqgv3GPepoleGXu+fuFbPu6q4IJVDE6DrZs8+uau
s7bS8NzS5lov7IqBvGN+4PCEwnFpID9x+e9KMDCkCt3xTAbtmzud/rzCCLat/oimkuuTV1vOwnm3
wUQXvMPK4EkAmmLtuCWMRa6P0gcGXLV2nTbdo/tODY+roZddnR+lveUpRFPg21uMO1ywSh+Tcs+t
40LRtXaSHVqdAsEnF5YZiO87tVsPUmTM8L4zZOIbcIFcU0kchr0+HAxIfYelZk9N7hefj/vKYxnR
t3PX+iT5LOGP9iniM3Fw4mFMIdohF17fEp9/FQT5iIs2ibeDxkT2cb2eTdFHpu65K9+W5cLLrw+B
oZS5MdzPCZcyipMDcSEVp7I7Ohd2tZvCg99RUgOkP9+tvsYDs+em1dT70QI9p94HgzG8JD9RqZbP
6/NKtBOH1OCEjTKrvnF64CHjgMsZ2OXUVo+vOfye6SqmaNdaXwQaz89hF7h7z6xX2uEKwHZngXxi
zWRrARefuaThGatOqTpgnse8u15w8F10pMKNek84OzCXI++iw4h6ajszKOaLcZ6Q9Lev1NlQcoTY
Pa0KaRQVoie/iA4Mg3X8uJuWEBV72yC/e+yGcz1c+QNudduCNuFQsQ1pnKNhuY/euaKCyM3gSIIP
d5sRUDOHAAvUR0/hfzh2wY/1uXaeuJcUWgUNUdqeLXHYFOoRvVjFnpE16D2CSyq5zEAVZVLkXGW4
Xrd5DvCIU4gKmf054rf3Pvp+ki4BydIjJ1PLPYAAyuMd0zPBbjyGfAoDWM3sLDbqDNBuB7PF+8Zx
t81OYXLfE0hl7UHapM2uzw5YKRhpKDKD7FSP362fKFaYxtw/CH0Ij1PwXIJN4pqyvQk//NVyDCwH
rvkmGU4oy5018HkjbiAZNJdnuTjgFiNwOReTYMTcKvNh+te160UpIcFBzR5hU2DYYvxRciLKDWmy
Q2Fv436njBDSpjk07ZEHk1vBI4vin5JUlR5m6D4bRa2PTZZ/xxCp4jcWI6BePO008cbgwl8xta97
juSkn6wffB8kJ34VlArwJKo5cddYyfFlWsHZyp8LemakDYP4oeHakAi3Kb1tMzC7HqrkkiC29omB
Pa47acY9kJ7uKxURXt7XGGLX0UPHiXW7YDnd1DZPI03/eZ1A1jW7oJJ2YiZBoLwQbFzteWwG9cSw
RJwe6XcIftz3xpxtftWy69Od7n/ywNMDiZwnhi5mYV6IByrJnic+EGIHRoUFYhJQijjIHp4o8j7D
DUMDM1wcdcT0Z4EIpnRO9hZR7TRiVl4jAOgjhRwutwXQmx0XE8vnZMRgbR6LrzwzDCneGTPRYtab
zT/iYWYyYubgFsXiIIoTN42Zp0S0AtaZgcyHTLf6O4IQJijWOzKR+ecED3FuZr9MuhSatXJTywem
sSGF5YvOmL35NhYbtg28GK/K2kexjG+5hmzOGC1i4oz6SAdHhZTt1yYDt5WfKmOMOWjGwWCw2GHJ
ySZM0+67hZZM/Vj3e/wqtiA5XAKEAnACgQMBVaQ6bHj643EjhhNjhnpa4Xx/RhNAS4adGJ/e/8kk
/0htlMM659V1+UZ5QvkTZVGxUavMoIekY59QWlBMZnHuqDBF7Mi7TW9JUOtTCDRRu4TghYLJQ61B
NzGhgWen7Scu5vq91VV0i4zyMn49E2zbLvoM2gqXeUzC2eSN90tQECtf9f5ZEbsWO5nZljlKznmE
39F47lPaTM4ZqIxzDltw7iJDRFW55QnD2resx0ZR9rN9zlcSn2jzkxgTGt0WppbU63CEdzl4S+Gb
czxEMVAWmMzIWxyxMYJJfAopnHWeHM9zlz80qWft5cId0aP7NnpjAfNA+xgrJmau3nWgUry2bsBB
ag2ECJaoBj6kfnVl/H2MWGQa+FpHcJyHwd9l7GviOADuiGj6buxDUAm+fJkCp957609+/njkefM+
yoOHzz/qcoeoJ0e8fP5dWZJhNlG5qVZb0CfDv9Refx7blEs2mGtqo6nM//7FjheEmJ/f94nfngew
LRvZMnA7l+CfOE/+64ujD0rVLCUjkUpCied//IPMy34Gs7cS5yqaQOuXzmCLJz7zv77//D+jefxK
Agc+YzJSH7P9n7EZxDeu9Iy6yQ5VtVysFmWnlXcz2TUTtCTfZ4yk6P1hSrn/+W7BaHfnrsXSjcyO
//38CH/+4PrTKDv5m3/8YZNHJ9NxBusx8W46HyXk55v4/PIZ1ZF/vp3P//38Q9W0X0JBJ3FycCvF
pWg5V7LSNeuF/fwCXxn68L/+2edffP6ZPSRHJ/PSg0OWXgnvbV+ZuEXq0ja7MeMgl8QWM0D73gkb
XlkLJb+nv2HHetwKo9TG9lCZh9chC7ydKvz6oK3mbaQysyAWU8Fa3iakfKym37oQHSe/6EdMZCE7
gvZcR2G/G1tFY2RB05ZRQst8g4DAVPFDZSGUcdyFo99qpEs0Nc8mAO3na5xNhG3NLUQC0hyhYszj
Y9OzIBuhoMQUxK56GKc7Anin1U0YuPlWm2A5hoCbSv3SKQqCili6V0ErJOW4LtJy3McBwQUKqucd
LbTJ7byn2ZaPrZjrg+MifG1HQKkT25MZzeFBdcSIhhi0OBJQn6vnvZMU4GRdlrTaDM8aXSVpuYcg
ByzelMNJmZNIpUMTrmu3cGfoGgactUJljroYqUM17i7E3LcrJ650PO81ruNtN4Ad6fwr2fMdJ/L2
1zRYLNAx2yCPalvc0EzPrJxuPYsQ3kN/Q1ch2cqMU6FFVwZukwafU3JRQamMhvpoKByQrShCsOyb
TVmn77UggyjYpN5Igzbj/Fz7fnqSCxqkmiozdAYKiXlEm2j4ZmouWteOLpXXdyfk7FBN7DZF6LGT
msBm4miDjzkqwvSgdDQjeclO8gFWAWD3kICaGmqX0LgM5k4DVidXxwl+86ZZ4Y9JRQMGbP/Gi+hH
LdR2RLqMaNpWDih0rFsJeM9eT11YIU4BJUSkXjhofZRH4cNEajg4bnLdRDJ+rQfesWWRXq4JNh36
Sd0L1i7yMs4Vqets7BF7Nkn+1e/ZjQr1I8xCdY0HFjig2cmmSeMv0uNkiI55IHYOgkRipm0rquoS
OgajhCAu1AemXsh1ey/raBcTBXbDDjbWo7nqzjg3cM9POPBRSNHoxYKyXEhh/mhtBymBsQ7NkNYM
oGDbBofCjuOnsXrQjhd+SdcSotqFIPkv5VSdMoBJp6FRd/kalaGs7ub7ajzmbf/Ni5WEHN2iVWHw
blrLfxpkyrqXzrAEIBysDxHnnNQ3VHMItQCqeEecUkYoo/urtdjOxaWz7z32I5apqs0aYbNzS13B
PSNtnvC804iSFmJ/iVJpxLyXDV/zlHjIcunzPWQImGLuLz/2ARV0GPuwfdw7kBXPDkFFcV2w+5+j
78rxsHPkI7DvOD7Mr7BU98YlB6Jr2it+mv6Cb4UoEPnbmTUGmobCGUsAvQYESb26KBhMByszNsN1
15eyPYvlufcwz2rdAa9EHIHN7xQYHxWbPXNIarJi0xWePuOQGjYiUr9EWZeHEuZ6JAtWgk6/gVH8
NnoFlraBDGmnuF+fdJy6odjBSrCvfjL/CPIm3dppAvcEy9uIRQXizmFi/+2GR8sB3JM2WJo9rDYV
uMRtR0rZJWMdgQUJJibC7D1yKl5Fi8hA/BYHbKv8E7nOyLPtWuzt2D+XwLhx+UTzNh/gG2EaPklh
QSd3qvnJTZJj1qgLj0j5A7TbLagQr/f19CZLznEDNjdvpLM2asqGSffV1dPRJVvjsqTINKzVINlM
S7x3oCbOophOjnCuLbeGkiPqb7DYm3lw/lAj5xscVyM1AXZFa2buRH93jDMOQqlaHpTrfIGKoal8
LOmpSx32hKApw454WYLZYT01OXqzzkynWnroBiHr5dYeI6yzrWGtb0Trvcz4X89z7I4HiKTwxeyq
Oi9sZLyivg5p4zwNbfZKAnq7ZzLOT3b25sW1uO+jBnL14lxs+llentqv/Wxo6iDF0p0lL6P/bZrD
X9MM0Lsc099zUoIycpK3ehtjOQWU9Y0MGgMKqr5F7VwcMkzHuAfE92KVSIiIflbQdMR2N+k1l8k7
zDDOeXQy5kLepLUwbQZm3FvAgnaybN55SgF3Ws3NK3uO54bwOitUBXwPgtf6WL24VremfaycquaP
bIqumbYd5LQE/i0N2856TOGQrdicnLZL69IGCnLpXYbIvPaZrU8xDh0aD2uJBO9wDLfoluYtoNPy
t/Yl/gD5M8Kkjgl0HE/aSfOdAkfUl/G4S1wFos003r70zQkGIUuta3t7NXI88oHClaJ4l8ZBo6Hn
J9IWaIo5ZtlBs9yGdV1hfAx7wu0c9rZMLYNLms4o7OFqN+XjOC5fp7p/6EpNjSCfnOMizNVNm/jQ
p4mhBj2+uFQNHzIffJCsDxYx7XekT/tb31MEi+YzEhfLwRltRyd7MgVHC6s79wpDkvYoKrS9Xbxi
/3kY5+lK8Mq9lXkhqU6EG7hs6NumbVlR0c7LjAoKUOJfVVbvyKvfsX93vxMuTKEuAEDnSkrlfnBK
2aEfyxhZh5cQjTqHzxIbclwRBmuJoELAvbVqTdKO0W+hJ5naLaqK0uOwtcTBz3Rht1kT34QwgzpV
Z8cnT1DSzCtfnYDEzeEe6iE1NYPUpE9QmtY9tbmgZcwIORxcQg3wlpkbrscpr35j3AfU6KnvzfLR
dibYkF0MTcnw+T0cL8sSprc5Icu+RNswfJ2JSb+TcCQt+zIv2aVvu+naWZNAN/wrVh4b87jr3xPr
eVTo0fMQlgzss18wOaOXkM6SqNMBnEAQQPE3P2Ptk6t3clRzbBtatwTsUAZY6lNbsqXPZXlJOvKf
VA5sG3RYR6oepRSK4F2wfKQRQgyiHuDczQzjb77WOzde+p2ShnazjFiClvxersm2cOOGhhZqkDn7
UZJzNPoccjiG9zUxf0ueOJuJqFKskv7XLg1PJJZ8ZcF59gKyWmHD5PCIRsbprokidW3C4jLJpcdt
vtaYRP0yhWl9ytDBzcXEh7Qx+CoK9A4h3BjTHPzPXrvr2qtK7eXBT4f2BpiAsv7MhoUKAagjvZNT
8+DI3rvmIa3XCSNOnmQ4SbMlYm7KfwR1lF07wM13XpYfPE9Rcp0UhIdRgO/xt4m95YykLvCy9d6f
5RfSqR+WYfRusujesa2zTgaoNzMM6faKc55mintzFT7mHrcSUASqJhs8OLjIfSRGWKjyiYpZX0Aw
Svu2BBNQ3SpXZ1TAe2p1XqN2RazPmTHtu0a2uG/or0N3ePa8jvKFSyZ1V7ChM4IufSsrSsOdW2He
q1/6jJQwrTDc4eg6pQMZzG4YPmoQwschI9eSzTeVM1+bV46mzUFjw0YOzLeEXPW7Ilff5hC5W+J2
lxGTMUVL+a1z24eydkIUUEu/WQePR2ANh0curvLcVZPLltQq95U3gdvpiahoU7YRFjNTMXTbkcwA
Npfut5q9784pxR+EItGzF2OJJKRLLimpUCGDtLFjpjGHBzyiXVuMgzxFBnadU5f43ZgmKwKNENHg
lY30K6yg4NYaKru1DUcpXW0ICD4rqSTcKoj4wsgj2C115DztjMu6K0C6nsdiP7kLckYEYRyozzLv
8qchDbNDMtBcJ1emO9a1n6Kfn52rIKJYluRrwICKNqGaTt6I/SjwybINoCGci4L0My/PqUmRo+nK
xWF7cgicYsb6PcfvgQIVuOQwBrNafsQfAE/7Tcamfuv5S37VIeWUdqxY82wR3c9+vvoFaJ8QEfMm
iDsixFbKxybADOuytblz43KBmhbglCcmhEEf75EBZgdiAKtj0pMioeQf7eyn53Cpyc6d9LfBa06L
VWlKDsW4X8BtRR3K7dDXxPRRRiPz7G4RQfzQO9xcvTA/i4WDoYLdPK60xnJGm2FlQu2JZP6wrHRm
6TUhe5asO3UzcnROEZScUlT//dKfF/wvRAFZtolvgcgebHe0XjnuOqydP5dOkwqrIfOlVGwCeo2D
9VxX/imqOCj4A11NEbF8Fz1d9Mq/5zC0rXLn55gnpBDkKbEWblnRdljQb/UfJpreKTuQ9pAHzHJK
H2u/azFQhM01GpyRhkRxyjncn/2mY25pk7Om02915AXkLYGQUALvAizNB2spq7uemFBOocKcZ+0g
nIzpGQ5snasCZah0cJ/IsTz5Ze88uqM5GcojJo7SG0nqSNvDtr3n+WQ6zRySBhTJc+zT2G571i8b
Z8ElkOnHlLKsCuC369PCgGYLi31oqiAo1nuN7FVLptHZg1nXxG7AP+i+1s7o7Pq5+yZG1dFUTBmi
TUPpb/mQqXhLMlqFi6EtH4RjhPyfVn80zwsN6vZbkrZy55DQydjFhw+vbp+0dD+SxHDsAhY8pc4L
1HlzEAAw6Xssd8GPMUZ+PScNUg3LK9k8dMWuS56KZX5flhkLWUgBeKjL+0rrtyWpjhYZJCB5v2hj
QISFiGgTjpINZY4tbxfEGLVbW4uznkrcIShIZD2hVwjOJshvSXcl7eRbt4BkKJ3w4kMbuAuVF6C9
Nc8aOvtTLsY/nBEbSaBwhZg0VHfaz/MXlRYfHjlEda1+Le5LleZP5QSIbqgW2kDZtDad6QTpkHJr
7t4mFiQgav1vAwP42If08uDWGFb6JTxAUMqpLKJohN/y3VroLEhv3JkZ75mFhm8n8y9MWGY/ZBFK
yYr5vTHpz7QufjV+3FLVbR+hDg7EM2AcYVX1l+BXCGB5561okLRf3r8PgZzuxWDtwpKLBLeiPrRO
hA4AqHNqP8rOHP285Ewz9vuKGXwzSILaTAw8MXbY8Ce3pawNtQSf1kWzHCfoGptphkaXDYAjUu9U
2mvNZTUmjh1FjLlvKIgPhJ6OC5spu3nA40vromXsJq37UYXhH05pkUo06B+Vxx2306g5kJH14BSS
inTm7/UKw/c52zUBVhrXwg04VC0WfQTjkwsJJMS3xV1n+LjEW00+Wo8cCtxkEpsJG6uAlc/RGj/4
K6VN2fflbxWNMQp5PKgdAmZmmigU360SOZEkAHw3F/SRU5pxluvRpel+VBIXVBTsZ93Wp84lDATn
PPVvk3wZNOmiZlkeCvVIMEF/lw9WcYD5UaFdBKpEYhmnSGrpIb/DKvRTn3fJPhn1cPf/QW9Vn/bz
/w30BkXA+yvQ2/H7CN/kXzBvf/7If2LepHL/FghPKttxHf8fmDfpib/ZLiucK4lI84Uj/455s+2/
2Y70behrvut64Nz+jnmTwd9CEVJ+tB3hS/5G/r9g3qTjQnGrizmuq9MveHLQMwOyjzlbeSKAkx3w
/v6Z8iY84v8yFdsvooE8TOb7wGxHOEZWyVue5taXokKS2owkPfaD+xYsAgYlh+ZzXjYhssLlXWv8
JEVUjfQ/AdaSkDyde4EnPG8tKk1DfedRASTkVUebqZflmvl6GgdSi6pWxc9jYFVXJ9evaRPsRZ+i
3e8tkBxJdGapHLeWR9sjRPbt2xFNShlbx8iw9lAwOM4SmVMQoqQvpO9virBZeymjA0lfNNhrR//o
VFHFhKKXx2WCLyK8ut8CQsr3eTA8tfG6fxG9jbKoyO9g9ga3noMSeNy3tkpI7dYvbU09wouaHTwa
Bf8d2O4QHxfWwGMY472uwExOMGUltLw9D0a3EWkU76LOz9GGGwFrbHQfOGL/hLRGwbdxD13WDAjH
RppUlvejV/OXAJDy/Rj7T7bbNQ+m75A2zJi24G4+zWQunQLtE4625oLUNG2fxybbuq3ff9FB9Ltt
BsO2NSz3k4OJjSALFjb8OW0pt/mY66MdDvNOSA0zBslnZsbhXrnxrZwic8p8IrkKzz3X9fS7hqv9
MA7Wh5UKTPD2QuATOYFDrmMWn27f+yi3mVebm+li4HtNQe27Er9HPuMlTcTPrA+9+84vkMVPGQ01
0eM7WJbXdvIpOPRJdWhqv30sY6A0/zTmHv98Yv9bNZSPdQo7+X/+d8/+3x9k0vF8BgfEwkAGjKZ/
fpDLBUSmFWnvpYIznItoOCpnULtkYrMawTs/KUmTm9elhpF9E4qeaFPWZGW42ZnkCv1gqOpykJY+
atX6QAavfPIrApb0YpxHDsVeGL/KusE7OAcxGy7zlOYCvEySzVRJhr3N0nNgX39fyLw5NS7laqtn
c49EirXTPwTdwsagxfTvWDiiTDhKRtlOWFrf16U+sMuagDMNkMX6Au1+/t03i/6ie1LuF//dFIN6
Thq5M8v4DcJgzLrPo0ogJB1cp37I5Pys2ZBtnAGVuR+PWO2wyKPhxBDg9WX48tcX3BbMgv86dbgC
RJEvg0AI11UuOMx/vuJN4AUgHZvqxW/zYZvM9Av7ZN6NJnFuTowQLUJEGgPiK67U2c2FULTHqTHf
ekEfIKeHuAWYH981Q/dTDVVHk9NURwfs/3Vmb0Bz6ZbKFM1xsLpW1y9xG+M/YPMGJHyUZzqv0IzJ
lLaGzHmUeG2GRKNPmn7ElZufi8Z80fkqiyjSxzbJcbGlfrJdgvK9ozQyxlP6Zje1JKisra4WWz5q
JP656EZ02GCHyMZ4j93JPnRtlZ69Ro7IYUb2PcTSEO3VfB2FvoKMrA7lsFgHPNG6WQ8HkDwB20zZ
xgTN11To4NEjPDH0ghLjrvOr8obr2NlohZjcZkdj8DcSUyBFoPc5Hq8umgpVCn/Xu1YPRK2+A3eF
Wp4E7Y2TCYhjcR1eiDfYDCPHxnRFdhGJ6iJykzRgvfuCkD8KLircwqs/JPZ4KlN/I8mc3HcNfX2d
oaFQw896oVaYONG1cd9KXcPIcsFs9SgRCk0jOHaQCtbJM4G6AaURMjysMQt3YsCWU4bDIXMpHPZV
d62ExolWWPcm0fj2skVdGk++kcL6MLgjvUxNc2WeMOIWOsXOkQQ5hCbEpmHilzzN84UQK+RF6RBs
G2QXLTnG9/SY/G4eL1ZCUa83DGlOAPOl5YTkNPR5iQEl5yAeTq6FuSokDN0UYoLWi6iicuhVx5LD
36Jc9RIAo2+g9p/nOb4ZoxB21c2v3gNB0dn07AY7JF8uyH9WiabOVlCQT9Eu9r248VyxJUepZ3Oa
bVW3TTLRXAYmE7tZqts4zhVBfHIftXG8bzlckimI3qGEuDGk1aaK1GGi9rwbZtUcvNCn3rp+8QFq
Eovdnmc+2V1c5c2xKqFShqq/uQVl9GUMvkF0jPdi6PK9bEBcUlU6EjW0DWdUX1ZUYdUe7emYCSfc
mCzO8QZi1mMbTaqYq0mB9Vme8viajKyOdtA89p7+OXTJePzraUA6/zrxKiECm6qicBzphA4ioJUj
+/P7c1rFTNPyf9ixiaLY+NAACqojY7IWz6s25AiehVujltMSkhKQt8F5nmgXdT7SHcIMEotGHYOF
9BKC3S9TuqDTqhheZWXe444oWsnyfjLx9GuJhXpJy3OEQXUYpqtG9FGo9hxUlkegEDWlsmkQovRE
gCVOf98GzQel1HxLjvJAVAtPshXP6WZElUAdHvob1LHkQfS+jyi0QwpkyytVRrA8Wvc7KGvWznWq
PwifHy5JTJ+WZCMIB00Ezsfm+NnZlDzi6tpCbdzXXYGMLEGIM054x5XACEk1xY5+TKWD3UG45aXD
ajys7EsnDM6i8G2KO8z9owWhUTlI0BteHoeaZe9mBtbVaag49iJK8VfTZ6+9wj30ll9uhwm3Ye+Q
vOFUlrq0s3g3ZfLNNOkPz4rDA1UJuqRefCmpdjQmxkugCAjXHLqT3lv2VUhryncVmpq0Gs+dxljc
YANcGMAXL7RtPNCIndMVWpvK3r2NldMA3SkFkL2ZfRnB9pc05vb2UwbacioyJoAciix31E4Bd4dN
fusnEHddTbW7jsf8GsT5L1Jl0LiSjm6FCV0AKpHCsfSzTW7VtWi9VwcFnFuXV1kFh7ptyuuw4EL/
/HKczPD7r59a79/gxjy0DptnH8CyZysV+P8GN167YFa8dNGzjqZwG5o4vJBdGF6W3tZH4drvTUfE
obVMz0b9zJZwvrkKufWqoU0J0RARBdoKMKAlCnbB9kRMqF0D9snt6VqOHNOs5dmadXaeaE5i6w6e
LFXMX4OK8gjw5uR5FQIg4kVQ46K6S1sC5lRgI/VWHcq2oDNbtyqnW1szlzl+t+yXdCqudjyEd6U3
RqjOlx+00SU65HytmaHd0s7NTE9V5AfXKfKoiFQD2rXeFc8qKpAIgQ/ovU68h6QDLD4Y39Gh5slO
0LtSEyYPp3/Myqnc1lHhH3xgJi14wf1fX3h3PU/847yxzhaOu55tJCU/x+e0/q+zRUVwUCeT2H8G
nNjv4K1P923D7PlBgzl6rMicwS2DcKwO1H7EABSSFASya7g2ivb2zPEcMSChp8ratX0x7+c093BY
Nu+CDMiLaWOyEVxD6iFyftYVEEiBVPdVJyxIC8VFsjM4RXVcbAKmDPyemgRzu+BMoExzKWYnf5VC
PdDV+grbFFyZSRKq/lFFiExAFVDolx79EXXtgmYhSE/Lhaj219cIuNr/4SL5ri+lbQMBdP/9Io1l
l3bkG6hn9oismFluP6TyScPcPVOhEQde88OzV7GBmYazGJaJ40pGZc5I5OmGqY5uHmw4PfTsfScK
blHJtpZAhG3jY8kgZUqihpGoFcPlJkKKQk5UdszbFV1oohcJn0tvfpt9wdPmHmt9TUpzFT65wbpJ
JL0O2FNBDCPKo4cbav8HHUu8p9W8vPohDuPJCSnhwvAMdEqBp9zKJsABLlAcN+wYt3ZAN0wG2Xxf
uExyeQrvE/DE3hIzJxyi1M4taOxrSe/nTkfjcJqrGeFhDoMkTT4sSWhtlX4x1tBd08GFdJ0nN99z
MI7Pifsq5IywL1+8S6mRC7KRYCI5E9hGFkRacr4CW3qXmHE82NPetQRoao1sj6Y70vNWUXJjWI6c
dXbTSPejCxLcsbWG9116ktxcbID1yZaIeOIQRwtBSvpRuiNEqbCDCkr34zaCubCTVZlYe9d6KIbn
dBF7q8crSzCod7/UkY8bQiTXUKUfg6OZNvRENyD/YU9T/z3IbUpqVCtbFQVHIgK3lPP9x8g4cEE3
87RWc+eIjkAJoVgOnXv4XIGQoTwGTFDXWrRkS1gPxSiDh661un2QFPUO1e5CfOO9qwA6EMJzJhx4
U/tUzYGB1MRCwqbzrXOTeCdRdfE76WHo/+d0fkqpLaMaBqo1iy9lH8i3cSJevegoH5NRwqkTeeJs
p3pnDNX43gqqSxb4j33zVtokvLctpxy7x6CrQjwjmpmHzBZs3s5Fg0AoWzNcRjcNYaWMf/iSBBdR
ezFRWB3gBrvMX530nKRWggw6rveNhn31+W0Q64NfZj/po9SneWIXx5Di2GvDpw9CPO85l91FDcFu
qYB32b84zoxhf0YS5fcxRJUpFjcubvBnvezn9B/xH4C3P0so/3wgZTL791EcOi7HURko9Vmw+bcT
aUCO8qBz0z4r0nY3E/3JbaMGLN1UVO5ZlJ4Xj6mfwFT3AYz0i51ECgYETJ1inNrDHLU0F5H+7RSn
u8mBb+pkpM6m0aNVVk+unVWvOBE9u1+ehJ0lx9SZQ4oNif0WBhqFcAC2KzAYI2q7oScfqIPQrNuf
86zT0eeBiDmeEiKS0UQOIxzx6JcJzLMonPA1jitAM31wb3LsmLaEwB1RQNmwZlK7bBAq24ZgPna4
ONVCa0BcKAskmiBTfIuwz0g2yWaCjM0ETjm5GMHyWHNwsZYguI/aOj4OcMkJk2krXjiuHtTgXEBx
0hsNQ1S9VTx8JcPulGX58urJ/8XeeS3JjaRZ+olQBuFwALehVWrBTN7AMskktHYIx9PPh2Bvs6ts
d8fmfm7QEdFkMTICCfzinO8A3sojM942E8iGsn4YSgUD36jiF2dumkOW8O/mxpQ+F+GTDJY/zZLn
hnhfiLiiy1EDBaCAQq5uphc9sHw3bxjJzpsCLUkaStAlPlpTKsVvHXuEdczy9CIb6vwhFsUm0gTz
Br33o6ii8jHqTUxREK7PnmNgQa4wkTnj2VrKmShFEZyjstvUA2tvtrXGo7LQqTJD2HcBFs3E5c6V
lP3RQdC0ZiVMNc+OizynYV9S7BH8VIS3dlMFK4OQiHVspopcG2C1ShnlbTdlzDVG4zUZGJSXYW3u
W400z5M9bQZFB5oW91za6APj5uxWCwg47IlFrtAX9BKsoxNDrStG0Nx9QNorSExWhbLl1EEssfXr
PjvkwcIRidJvcYo8t5lMZ5P30LTLyEJglwf0sB04o1TqBz6HjdtlP9hOWk+VVNnerZzolNRld0c6
Fag9hX1nbIofFnTDWoUfSBX0JlT8RkbWyPaqSlDhB+E5FGxrEthw1ZJKmFvuJwMb6+aaUaia4Ix+
5rFpcudEULz9jHou20aWwKCRvBadYd91S55CSKjfum7ZK/udWaI+LkDSxUH26Nse4KCK9ltkv8J2
/JSNLx9SdtxGdIq7ccaIrFKnekiMnwkiiLVqW/8c55ASI6909npw/Y1lVv4LQX8ANCvMkEZK6AGZ
Au6a28Cr0bGVZ0fZIXiEshwi8Hdi7r9TBwbCnovkOdfYU9RUpsfILV/qqCKvdkmBqc3nwcH/UFVO
8u4PxaFpIQ1HFVh81yf8Vf20nNQ/68Jud57SRAhlyS4imeLWZMD9MEbqCLRa7iJhlFxea/2ahZx2
FEdxrNBoTJqTh0DCTeHiM9FcxS9FXmYHUZLvVECLIlbkYKfuZQlOvPcm7DHGMOX3tWifeoWVJw8a
aAtukN/MfTNgwmM8OSQTNZnRaUTcKV5hG/kKNRQ+vQCZGstszhaoEK5txbipPYS044Alza2ZOeAd
IhDlNo7qYDMlSGZINpwh2eRyLwYU5yqxdkmk/GcQvq5DEmNwNIiduPgifmE5ZeDSPeSpgmKox5Qx
mFucJQlpG7j/NtBbER4Kw+92FpFXGye1hkerRjNEnoWpEJjmMOuhL7Xh/eQyOBVDiREM2DLyYyc8
iawAYO6SRuZZZMGVXYK3cxrRNDTjE6qzHAy1nvbOoE9FAffhWjZr90PldXukeX+aQ52ttWblXhID
fss2Mw/Q8fTpjzwd8x2LffNiNyaepEXV6hGBXcEiiqQOL8bYzLfjgJUsqBuc7UJQzJoWwGPLefcW
mk7XvXvWbB/MQk9HHAhLqNYCoE288dZKm+8zw+KtiQxhRcD8IzuEgA8tgGCbtRgyewgZNdyQpnR+
5Q075myy9DehS/RZ7LIQpHNNE1n7mLVyFwSvVtCVbz6zcwQd+BwRk7KWo3b/faf83wih/26zxPaF
vvP/EyGE1+lve6Xff+Ffe6XA/MtyPY9Mob+tlQL5l0QNR3/lWYFnX5dX/yc9yFnSgyzfE44fSP4e
y6CONIwlWMj8Cw3rUqZI1kCot+T/aK3kBX/fK7kkvzgoKiU7r8C0Pcf5R5+nC6WG0kv8U+Nk31j7
rFRLTuES6tw3BEOTLf/q2zq5+EZ36ZK5g9rE1cPT9gd+IirpReWIXvgmStE91v73eNFBOhtStZMX
ItpWfZ3/0otekl+1n5P3nbh79rkIKkntI0Fz0ViCZsfb4zvn2qRNGIhw6MeXsDWzI0mv7bLyebZN
03nQXk2S9UQK0VgSPpcwgC+NcS/LMDhlo/8kakTSrfIAT0JAiVr/EpE3GS5KUXfRjDq9UeNDEmoX
tc7WqDCa1RbDLRJkOxJp5Dci6cy7yoZGmDs4odJovnU9GgkJ1yKshfPQlPLLk8jIu3j4Stj3kFzi
XpJATUeB7JWkhGjn5ax06dJiWhHHOAuhD/2o3sfEgbSBEmkYSaNwmQyEpTW9ZFA1akfc2KIvPp1A
Lj30Iapm/TBxZzpavToi42mYtmVQkyo73YfaP6GYM3fM8gAwI/L1F7VvbpDpYdV3I6ZAAqHWTLaT
zeDD+9Fucm5rD+EnBh6GY3o+45U5iPyokRdPV52xe2DIiy4KAXKwKJF9JMly0SbrRaXsLXplxCG3
YlEwE56zZkX3XSBtppHot30o9l0eL3F87s9m0UF3iyI6XLTR41Ulveil9aKcBi+nFiV1v2iqrfmx
XzTWHWy8RdhsuX66zxNSCyHw2QhjA+aQW0/BBqiF+OU45dkJR3UujfaSTkZwCUd/J18zBd2MfPib
nPwg3AjxJ9PsYdPa5kksCnFksvRRFdIwN5kOSfVl8PbWjMfZLU6FsTcRP5aL5jxZ1OcDMnSLchmU
NXpfpPjHzsOTnjptSZ3MAGJ2oTkmVHzDgNC9QqnjCfSxZhT+tBj0HFiR4mtfNPHZoo5Xi06+RjDv
Lsr5YdHQu4ua3pfD99KMp0Mu1E0WzURl01Y41aiO6CCOrseka7blFiCbX1Xht0rfodeOHmR6cAY8
5XFbnaiTCHi1oCPW/ptrOPNZtz6MGwSvOGwf2sUdMCw+gdT6JVqQMbHRh0uijLlms4KnpMR25SGz
w8RVnvmNmzaI4c+FqIFFBi2mQpV8Q7jFLiOTYs0aQF7M6ocxddAthuI90kwfPR/Mrt0Cncf5aQee
e2vaIcJRNp9R0hBRQ5aK4xeYDxSbGcM17sbFTVFgq/CxPaWxeSx8c9MP6GZygf/CAtfFOHCkXJc7
WQuAQhqADSsznBsRE9ss69dKd+7BVc1u8nIEIwN+j57WOBnzaM8c5k3lYsVWF7IiLhH9PcmTALdL
xi7Df2yJAt5aWmOH5v5u+wnRCgsKLuSswXVszW5yGFPUynGBbdYmp9esugfCsn6JEAYFDgImFKRi
TP4mcc0vXyLUJcYB0naNgUU3bG+LH7xviOOZd2RiDLkDLxYccBSYXlVBpYcXieoYZmoX71XyPtEC
ZmFnbLuCYmOY4TyYMf24I2jqFVbWvEIvr0h7YN6u149tBahgDjG4u3JCuPwYATMm7Cxh35HfiW5E
HeTKH8zE5nWOUWcb0r/t3MXcobOeCBYFAIbSHoxDCtxbIuXJMzCEI+5zRXRq4frrUS4rOXEnA0yy
KWL19VBhxexDYio1gRUB+UNrVbzVM6sPblTES6YJi3t0TEQ2XTobEHZezci/9E83wuI5ZSG0SUaI
hdDkO8r2u5w4f8TET9kor8ZC6X0rvrDY5PusbOcjve8mQx8QJ5W+BAkyOpY1P6oJfgG5wrcIbDQM
A2WgXGfjEAK0j3nL1TBGK9FWwbEsbKY4FNq73viaA5TpyURTVU0m5eb4hZYIS8LEGKxLnOiVe+4O
tf793AZEJSlroTbqS5rGXJPK4hP13Ithhmdr7KAaALuTEVNgZQzfmqlnvIw1ykphyLfWgkq0aUnY
xaMZe2yG0t3NE9ZqR7gZmM3GIb9ngIoPd1VjQgKNg5bJ60z7Do7G8KodPzz1qcJzQDO0GTXEwq5G
Yx52org1iVQn4pNdiuhYAdL0dNtKzPdhxjozgGNhhZCKJtdE+5x6+h6ldcXJjmg3Af2lqDJWYeQF
J1+AA0R1qlZTjVSLWJh27TXMhtAP2mwjQVsBTGXbcTQ0wWCs8oGAdVhjyxjaQdARVTxgJpAsjm4d
WTebQRbY4Kv+nDAH3F53oYGRv/jaJ2ZraNCRaghyURdvvaXl7vQ0bHoTAby02fKqmc+tna1s5Q5V
fou0iotvSB6obG+Svr4UMhJnp22ZbNjdRXb8mrhTld6RDbGXkXM718F4stFI0uhm5zIhKs1ODkMI
8lgaBG9MAWE63NmbE6PCvaixU1K1GDvfAteejpI78qIrruKHxPRYmLI0zQw8/J4qDgFKYgBRhHH5
rUd2Sg9bPDfgJJSEYzVpTVsXcwNOwEeyzeJE8EHNxbZ/09fCPrRPBgO+Q+ywn9FJ9Bx6MYIL5Mh7
xCrDeiRg/tD2A7fcjGWZtC5u2NDVpymJtvUAg7LeNbXB2NFFppYP0Ewy4t7kyOaBd1ncdQllQACj
24DPHeXGk0+m3pH8BHYKhgRh1s/5pQdzpFl+blhumOhxG48LkEXcRhouEY952j8p3MleVNuHaKZ1
YU3btqsogoUR1hIHOx3qbyts3/o/baXBYdpEsGKL/eN/FZ1uYFcvAehTSYTJ8DR54UwwjoZ4ja2L
s4xRZm1LkNLo31kCEvEra+d7SkoTGosBugVz4JaL2MFU5sE12QZfD3PeWyBdgo+sGJEUucMPYw4X
X/EQVSezWL7tnNAJ7CHVqXDn/hC6BksvmD7sKHKkAMFEKZox6mTFuledD5waM4yDvdPjPpC57PcY
D6/NyNBbS6lPRQ0OF7FCCrq8yakcQSDZUq2rEAjG1LtMzQakCk730hZyF0aoSkmFewmzxa625AT7
rl+f6MwuaaWj/fVZVPsXex4MyJWciIgnmtP1kd0a/3p0fXo9FHAnnDoJDr01EnezHLp/P9KMQ45L
HuMQJmfClyvmw49OaCL1DwnFJUaSxEPfWrtlhmM7laCwXJPhAvXrzhL1/fXtjh4AiDgD9rQ4qq+u
7OvBGVUKuntxaV8PMoo9MkHlt0nPIOWXmJihjvLywCIOAHLSwlKhl+He2iJTWrzFndHwBweUVWR7
8LATfLwZnjBsNJxvpvXNQkpx9PFAn4bBMvT6+jBnQAXUAn7G9WvNfAeqiduDD/x9vL5giep+lmbO
smd6v3rmOT+r3+7569PrwVkc9K3NByNQuEkUmMSTjIz6vQFjNvOTk7scrk9bnX2Zddds/7yUMZpC
SE2kEFlI9e+Pwb1+LNfPqrPdi4tAdWc/l62aT7HbilM4IxIlzg8aTGLH5+uBoUR87vxfTQ/7IR7R
+2SmqGEd06NUZQM+BcqkT7FzuNrs/xyCxXrP/rnaZWSfFUa9zPpj45SPyzmX8PvZGLhXjb47XQ84
EtutKbsv5qmjuZ4ZUJC37B2uRvBw8YVfD1eH+O9HpcA8YM622E6Ger963q8Hz1pyinzIthSOXPv6
ruGqzqg3JbjzJJP+NmzbaI97AbdK2LWPgTfq3fX/HJZfdqeZcKYx/0X/sljq+5xhqknw5+Z6nZDL
JaJdHPbXR5b2a5DUy/NBRa8JUpHd9Uu5fhfXL2pYfP2y9J46BxcO0EEuOY0EBk0K4f73Cfr387cb
R3qqjiSsPye2B2GIsvlo9005o1TmRJ64auQroRu4KxQEKPv4QLiP/+ujun5KATKonED5Pj7STvz+
CK4/5fXnFTh+Tn9+ci7bsFvb+FhgFqiHFgeL6fysSHdcxVMpDp6yHiw6Yk8glXHtdkEeBCA8Z/He
LZJye5BbpcB06+rFKJGXpWwmmEjOcH599YWA2/e7heo+6rcWrwe5kaxFypINSwaJeoNBMrv5c5iC
FqSSlZw7Fxm7wIsq5yBbtcDGPACfNurEIfZjAC03jdHc2lF430p6NyPmRi/6U5RawJtteRSdeKxU
9QS+mjsmLk8Bs8bLKN6tItvNQXkzDTdpWf5gmfxqRtBtc4PAz3FMvhXmaxoTWpQj9IiG8s32QtII
HH4FyCC8beMyP1RiejDbtVs1cJun4pKgwVsVTMQoLRxU1XSeLdX7impn13vkF5mzm+0i5K9jqCl9
vOE5re36jDftRjmjf4jy+KWxtLdZClVTYGUhWc/D6Mr9FZ3jsfe9co96BtnKhFLbf04Zw0HNSs7+
p8GcYKsLYgF6xnIuQqdR+8OpE+Imb39MNmCex5o86V0YGwRAFNkldqdPGhKCVQzj1iBhfmUL4hUj
Qbfu+w2TCLJhZOhFzBwMvrH2KY3cuzK/1372k8BL+KgaCwSM/4+up1gxNNQSs0eL4U6EKOOndtP6
0W+PwdLqsd+G7AXX3q3UfYYChzPLIXejyEFvFjd91aClSocbc3oNPbB2KpI3miKDITm/EhbUcCRg
MTXzxqtr8uG51zkYhsyUusrPkuOsqoL0GiWyj84dnjvpfx/4EGZWDitUbJyI0n1q8+zkF+YjGc4N
0wVnW7fzj8ympx5SoPjp2D0I1qephE2ERwylSp689pOzmQb7RYdhxTYWgmfhfrWt0256B5+EHYMv
6vp7HMrbuNohTT4rJrP8wv/qFuRhoIJ4AzYB2YZ7adJ827ngBvuYHD1iN4EWkZxSm91jUcMy0QzJ
8bQwc/+c7ewxDRZzQiZvck1ykZ+VFy+c0Bvrkyr0OSOzMVtGuYOYfpSoQuOifZlb7ymzgvdA9uHa
5vdormb3aDq4ErGM3+c1KWFmfjtmUHaoSfet7N+qqnjkXa6sIdCo2lIfLBCNl8jJS3FK7CYkNDIp
gYlQ0bkjTmQBvcg/76dcUDiSgwP6j6wIh9DTXQLM1BGDRvXhIicsgvtk6t5mHZ48N9QAgbq3NooR
R2JeVlgS1wXqufXcMvNVUzac7aRJ9phPEEdkwSa0Km4FxMOysUVIsQt9OGJxM3xgtuXiZ/Rb1w4w
585cDmRPRoSXQ3brfH8dGps4I2MvjqiVjTw5y9J67nzkX34z5sjsiMWyW9xxLbk1fGoNdTIxlsUw
njFE6A2hsAeNFXDVCTWt29Fs9j7UnD4tGWy7yXqQ9ZsvWLfUQ7CtLOtL6aDbxBVUB0osDGEh8TB5
kK/7mpShaGg2eDs0c/RHhOfgEooBBeGwd7KJGVEB3d3MZEneoQHxoDEupo2wzgQ5G41mes/KTK+D
lgWf6z0GMRlV1WAPG8+BMJljSEq1/EVlEW2dfiD/JL/37MjiPoELO3mgL54vlkguVVBQWcv+l9ND
NAsA+POf/Jjc1twTY/wOb6Yi4Vice8+2IMWSvOTHYLCcnyJvve2czhMAqJGIi3o9AQBKHP8GgTMJ
N0D3xSyBEqZILlP+27VJTLEXli942u67kmlskTkYpJSwThSwr9w1Ok4pBoG6vHQR6gsMVIgYzEfS
HT+l6ZQ3aKrwy7LpvWUzQFrsgsQ1AJYkyAVaNRyGbIiORcxYQAFBC0P/V5rm05Y2xF3jtwEE6WGQ
Yx+1jd36rWNifeGytkkmvk03an8x9tC7dgEzCcSRZhgiw2/g7QTNrzgf18ohea0o2q+YKcqqGX+h
JKk2+Ah8E6dnJPIHrNwAtgdJ/khhwmDs70SDkUkwQOBCtiso72Wi3vrB/+KWTqjFBIcgcAWZZiZL
55+ZK1EyY4W9yJF7Y0pNxnoIk5ffMb3apR2cnJxbGr9IndwaAJNrD4ZxVs3tKhjYKRag0Pzg3hp6
FqRo3mB1MWZxzNHmMgj+o5mJuuxbl+Bo31mbEhR5mzy2mVvcyhKcjCxkuO77kfUcN8Tcu89prAF0
A9A2xAieX2zb/oYsZeh84ns7eSV1Zj/uK3Q45vyF2xnguBXsgqogKNNSLnBEkLkKYp7N/HyNQejU
VPE7QhE402oTNOyaBxgezoypPnTxjEdFMi/eOvD0CaxF4dyhHQBq3Hj8wDZpbyYr/8GWjx3aZDbo
WXpo3IPjNOPFkCDnAvfGoAtDd1RAvxLPZYZHq0wzoggrLmhRPyx6ljVRy1AoQqAQxXSro0HcOJzV
wFP2czrqi3BGkky13e9gD6PO3UxdjqsWDpQh2VRaORvJuYq+JahAVSfODLzxd/cr4VqPEac+YCA4
CzvXG39kqLuq/qYrfXc1sElgqw09YuhteqagR6EBgDAhkab0FXwHI7nXw54NvXliTEZinxkAi0Hr
QaCOfEjws8XFEjshvmXMt1egQarT9eANeC+yMjxYZf0suLCN7Pk0canKZuLFcKjuIR8yC05A2YZb
FGzc/KNf2DHqczgKc++F9rDqcHBwMYSP7eQ33ObWWdwHt1gDIa1N5VM6fCbqHNqNu1WURCuvBvsd
Os5Li7XUq4nGVV72EYRk1rGLaA86H95na/qkbgIGmX83M/yvWe4/hGm1cQbqljZ5cHLeD1rRn1OM
sSMCX1D4Ylt4OHVD8eG6uj6pspY0ysfZpL1KVP7VC+8RAT2JWR1Qcif9rG3xOTPxgNaJ53UStJoL
p9H3jRvSpNOtqkKywHpAxXwnXIazsmBAQPVu9JKvE62VAU581GgNGJk+Og3i75YkIrfAJWoFx1BW
Iy7QtIEfv4ySRvT8ll1te6+rGWY6R+kUS0Bvf9YTgIBYIq+xlvwIPzVWVRFgd06q+k6RZmIukcN0
A+T0DFDcpzZrLrEMIAEWwMG9mOwd96NE0LQxzR8N6gXk1yQ51DGGIWlh7TeDj7EutymQn2ahMIp5
za84nttlYN5b+uI1t+PM0CJoq+cCeAX9lUYpazndSekcBVkdoVy+PjebSDFqovV6zTuQYu11jlAs
OKzr8z+HpI65XLhc6Y3Sw2Bi1fvYglZUMfjf6OW/YJj8A8m1Z/M53+IkPZEBrcAHlQ/sRKYdBQ//
wvLSnwOCOIQiHl7mavlH08mFYjoIIFxmepPOxbvPKGML7ag/+Xg1+If74VSqEqd26c8u2jrU9F6V
oRlRUTSeerYOp3E58AYusxXBaF1eN+U7ScX6mCBkPREyPy4Rx8ydtUv2dVS1p6npehZubEauTz2p
grVR1XIZljXk0jPkiM2mIHeJciZqkvTIuov8xHIeCdZmPIK4iiY8N//zkCsToI09W0SI0NiLpZOf
QufRUjmVWpI/uyP6CncKx9P1AF1iQv4JHRcC3SFcGucUth2jLQ7XR39eq8zxHncoazPPYii/dOBR
qAdMH1aQ/37+58WyjVGb5tbBTEe+WlSwbSbrg+HSHM0T8so1GgcCoVxif/CSqFO+TIqa0rdXYZMS
pQEqhNAmtluARWqQ2h6UoAXid30klqfXR8ufaGxfoTn3xKZTokWscO87Hn4n1S/YbNBnJ9O2+BFl
K1AaGPapkLaNIIVHQ9oQ1sjmc+h8TPXZKCCPjYGx81BKXV9LI66c10fWRPqm2UP67Mr+ywLoti3d
hmrCiK2TIOn5mDWf1yfXl4Uq1THjG1OL/OV6aP/96B9PKXg7SD/4hK7vz6gmh1N2Y3X8wHgLnd+H
68taqfA4Ee3SzXDOaROyfZ2nt5aIeZovb/b6jjOKhDViURLBlvco9Gyd5HK4Pr0eZKOIqkMHUXMn
LoA1nKC2Xf/9/3gTy4ck/QXIppf3cf1/NCdCElIyxyNGwdB/Fk17FwzIUfsY0YqLw6BBPhnRrMwe
SdKEv0kIkjRe2pPsODBL+9HKaWtxOxeBRU3PSNsYmGZ3obpYNvEKk59+ZFP+SQ0EQRJVLOpISdBI
8uWiKqoUZ0mmYeBUmIrmzOzZ9PSoTTI+rqmEvxXqhVHJ8nBI0JxbDCp2jhZnRUeDNsndk5khNy30
7F/QM+g393MIOM5uI8TCCHsj0kMT66Wyhi8j5yeQgw/INyVQQHuASqkUSXXwThH+Gi6q5pNhWPCB
JBEcVyXE/4pG/jvRCLoN5OL/b9HI+atU/Y9M/0048vsv/Us44lt/BV7AyRIsOg/7jyPZD/5yPduj
CHdgmyCt+uNIdoK/LGEHlokgAsuEZf5xJDvyL3QpgRMgwMfTDBblfyId+aedSPi2iXbFdxGQcHm0
7UUb/x92Ikc6McUrIWzjBPR5OcWyprY2vZwItq/JCgyiE215e8o98VzUOXI4v4wP5oR0L4cxPsLS
VsyOg5ai3QRIssqDCiW3YtbIdgP5hFOIjaoZzuRsWuMsfcpw9m4ZEuUbk6ySPAScNQZJeByb8au1
d4nVz+h0/v2V/F/EwbYw/6EO5ufkk3JNjNzSFpZp/8M9OTE+czPbl+QVzWiwXQXfICsOIRtd4KiM
CxMfizQQB+B7y6A1sngtqnzBOq3bDNmcH0rLfC1D5zS7Zr2vW65yc5aCb1vEnDLcMrzrT31gvUjl
dWuYOE8lERtisaddD7gG5UoGk7kNg3AnJKINzIIJsJsck8BalTiUCjkU1U7PGVa8HIE1U+ED7cPC
l2fVZYYEEQYdGpgpER+Zw9y+zXTA2rJ9vl7u5XIDCBRrCPLF/1ztOzWaWLwr7zgbD39eDryWxKki
oqBSzqYL7PngLLPQ6yFOFKhxK6AQXtYg18Ow1ANOGD5MSYULz1UsigEfkrMaOu/Vofbsr6EiQ0IL
BmjXe2mkm7fKTAIicLipxj2fWRmA+Y+kiRDTgO5XSqrsKiPgZOp9l/qExihy8xkBa6EpXh/ybMpO
8xj7u6TIH2U+hKe6KlAOSrJf3Kzihr88nZUZ/Mfh+ppReyzXtHeoizLeJ053Py1/quP0W/rsgz0R
sJHi/EZlS3hzZut261n84VWV6eiYtd467APMEezrTtdHeubG1X1jp0g+h9Uzm3bZbkYlwP28OdQR
KF+wvfFwCgPqEdhZajMarNL9BIatcOZgFarmw85Yg13rz2slqh3rwVS8NIPGL7hzXgLp4Q6JB/gZ
y6GWbH2cqErOg4EKqK86Ksq6f72+dD1EuGvPQzEbu8B1HoAGMNfM+55Nw3Ko/V/WMrrPS7bkkfhe
Z/kA+PsiXU6qxpw8NDOze4rRAGywwcDCB2ViA/ZOHNKghsY5t1V7yZEbgBK1v/vy3WSiu52Yyaz+
1L91ggcOKctrZTCMrEeZHlUtuJ9j1VrVJVusmbJ4OI/L2D7yaE6rYVludcFrINMCbXQK0oXeRxWz
PLKZjs+ljiSIruQ5SluSz9ycrvEesVFyapPsJu+LZN8E0QZboI/r3oUIxx7MS5m3GDl4rpUZ8E9T
T+JQmJTeYxW55KbRrnujcdYGhtdjGX7vRU+6a4hhJnGHDDwaJbGzrPImk9LaashxrihzrmUsXDGG
tQZWFVl94+97x2uhM0uYYq3bT+Ql5CibNXknMdONFGEpxPbYYnVC9o3d7Pw+FTuBJQPH2DlrKmiR
tXptE/Uh59xgI3mYZh9WFaRo7GTDuR/jnHzO5gmG2nBmw88uud4ZY/nSFPNi4IXJfa01JUWnIKPP
jcZgJfP63Rlj8hNZzXmN2+3DKIazbTjETPERcRbjXcRhuvx85StDMWAGWU44W/Sj0tI7NcshDx65
cOhj5s71OsiRzV4vlNwwm4Mohm3YuIQnT8VD5/Ue2v6sXQmBR74oscJjOO5ihp6qgl2TQUtEij25
a8hvxs5B3WJ0jj5V0MyOQfQSL4BrYHdnFO2/8NHioCpPUFmh7tjDVwr3cpyjdOfbJJNZY8wIM3iL
PbEuAU/uzCh/peupjvGIsRIfx8b3PdIDXJAWfmLMeGzkB249snZYHp3ixrAZ6GXPY4TTsnFeSjs/
wRgw9qpvbqu+Waaw4Zf2nkRUfg8VF986+t3m6bw85Unb7TGXo/oy5bbJI5xOgWD0j/aMOfBCJWrl
myFn3qU9bFNPKM6HvlgNXR5u+ph1LMhSXK3dLurs1zAx2gPXiUfPee1QUG+GHDYcjmlKvTl/HHDB
YVpz0ZDpZs2b2dY0nVsFm44lV3kExnNgxGAST2B6MOJ799ZCFiYKazFOmdVGk9vBlzO60HMT2hYC
Z/ptbjgQtYOZIYS2D43XqqNAx3kuncd8EtOmlOYNzt53gQaL6V2X1F9Sx7fChzwSdSn1KqnxgVW6
N9IljaPom3WnevJ+ffzVNX/DAU5wi0MjRoqI1i7M5pmStiVPAJKIY6MPRzWDpjOzm72pg88prSCP
ZURdR22PBs+k83eHO0BIZ5CWx8bOgl0q8627rAgRK5QHdEmHVmNZrPUhLQBLWAGRgSExf1XSfEMF
j6kliLDtYtJpE8qXeGg/vTaG1xA5emVMEE4KI1VbGEIz/SyW76hG3THqrQ/ga5HHWIcqnG+mlgkS
cK924zabzhkY49fdhBmGNFJ3RjSrkmUTUifgUMAxBtjjhrngbWjjxUPxhMnaMB4kAYh5kErIE/YJ
M/vaN3JQKz+wcvO/NTLEjqx6V/LnLVUjhh8SffBAa/fZIsFwsVd5AdctVHrrsSnhHFCZkaXAL/NK
Vg5gKj+8H6XdPMk6vxFev1XM25GwiHbbOrCcuJTtHIWxyZbFC0GMwAC/yYBuOZP0XIkNenRo2/u5
0s2myk7xPOAoyKKbGf3f6FnEjE/9g2m2+d7owQr3w3dXua9JztoqEpkHRozT0hIZKi6Fo6fGV1pF
AOCSftxWiq8fkrizTZTsd5BeVsJkUdHoDps/Fdu3vLpz48dQqfFujPz3pmS/1c1Fv0VPkjF+Qnn9
Bm1GrQWiUXpxR+xtTa/s+d5bagfsZ3roHjF2wXvd5fZ9EY97UYVvcYJgsa7H52akk2fy9CtHzFDp
BNeIb5LhTUVGTUNETEVCByYYvek8XEtpXUSb7hfzFxYAJWmgKtwr37WOUe9sy5Jd4JyI6qPqnBas
/YBLT6YEZ1TsXNwsRMCTd8hiDErgPkTAEEXq4gUNt5BnYRf2QeK3tqbmxmcrjJ4LHvfcHf3ROlio
5tadGY3ftXkjRl+/+hWY/6kXW9Ubm1Z2nKdks7Fv8c7YQxGm5D87v14X3Vy+CZdk9JosJimqG5Wj
agKNXjJN9iHtZ47eBl4sPwgSauqVN0cYccWptNlFM4ebyKvEFu+BKKT8m1Y92pHC5WDUbXHjIURW
7Mba4tMP/HjtU7un3U++9KfKgafmAj0I8uJeGKCB8oLkdozm6yFYslmsF6zf1HlReshzazNp0nOw
aHzOA3BAK4v3pevsGvYvSMMevNm+m0vPOhSluYQ+G4TaTcFdFJaHaiZ7oJ9SGgY/XHslJFSUJV9T
vbWaSD7Mk48jpbQJZhlvfIngvALrs1ZEFNph/32CAWbH2ZuG+W546YdUHRZ94SCyUTscpOjEpPgv
9s5kOVKkzaKv0tZ7fgNnXvQm5knzlKkNplRKzDgzDk/fB7KqVFX997huK0uKICIkxYDj/n33nkuR
PMdaKuGriiEkE8zrUASXOimT2rHoAkSHMcE6Wr1ERCDbFLV8acefYwHLICyc67HyIS8VCDKTrnoC
4fmslPutKIMHTM+Akdv+B/50dwedtoYx/1wWOL+V5R3MMdgje6Rc30Vruhprtz62HWdwbAKvEEa+
wbLarMyUMPPBsiHZR0bM6dTu7FEk28FQVA/AJKLoOYR8yrvCy4pdOjUAjf1Z2Q3fzybMYsqeq6q8
dgkVD0Jhr3QAaVtkPRcLcsxaFQLuFEXVyPc+ZPc2NOKJ683enAmojt19lgJA8KT4vsY42pppqo/M
OT8BWALFz9F1D3Q/NMe/8mV41tK7iWn2PSYEpoW1syni6d4Q8X1S58HK0cN2E9nvE66oDoUoCITn
mu4G38PhEtrlfUQEr5bpT6AwEcwRIqGLLOTTSF4qHTaT08O/Db3piBE7XY1BvYraHJcBWpgV1c0x
gnIHLuvMdb8k+u0aNHkVpsmFDsmPwUjva8fU93lmspKz4yvU+OPOTp1b0Voknw8V43BlCoaUAnY4
9X6KcyopqsPk+N1ucAE0TlWq9lXZ4XOzgWYHRpKskZ9T9EO+m+L8HLPKAHRiVhtTJ5kzJu3e6bHI
ijDhrdaZSIZe8lRl8s60gTLXxu2QMh+vec12bbp7C2ClX1ukzYCM1Urxc6pINAqpUCKc64jLlius
lNHebcgvD1lyoyHYmFNibMuo+ebK8EYlfPdlQK2cSUwd8aJVbu10yVjYggNFLey/WmYprsBTo6sS
1L8g5mfZTaGqZ5GHdNNtjX5vCCeS9U3GFfODoNPR9Mliwa6x73ogliWJp74+pzf72n0UkN2gqtHb
Y84m/srNynVdW0S3zm8pY6FDmkwTlGhZFH3zoqH6n85ylcK5kRrxTSpjTtw19bXXIWVVHTn3IhZv
IapCsg7FTUHgBN1/41xp9lPmmFd67b0H4XDn0hVbOxmjBPZjaOXpewJAf9PH9nfbIiVTj5C5+LCV
QwM9WcF8F70KtJji0CGCC03QqSVI2Mxy5I61GV0Rq79mcJxCZo44MTde3F5nhclUkPqipj67McYO
Ql8nFMYzTnTCnEh2iYb3EnMactsDfmVYUgP0lLQI1wQvxbgDIKSvTHqIq3TI3tGNX2A3vkuEz2bH
ElFmEmNid+xm8ZOP7Iu3yb8Rhnl2u+RoyM8ha0Zo18w5qCRv4uZohi0z7txBvZDJdzsALZE6461G
35gKgL0FvEHUsG1WOwNsraPAvpDlQg1VxKRdwfevu9ha1QGagTiJj2BwEkywSDgD/G509UyUbemM
n8wrOJx2Gm/TKd23bdTue0W1FF35HfrUp8KMvTWszm2T0l8ryg/T6T4EaxErJ7xTh0EyvvaKvIwm
cTnph9es8x5iUg17Lb0WCQrZOpu7Q9IP6DS+uszg9QFJeaFcHCSB9i1rpgNt4Bstg+Rh1dUDP5hp
E+6ebeOl3/Rm2JYp3gVD1WoDFgNRuUyjXQsc5Szb73E2FPgOx5MxQn3hNC5Y6jKHDiFNwKUpAnCl
jQivO9ZydA3paBaZ3JTRxNUfy9+omzgHqxYPBaO71rO4dLIx4VsyFAh9XMJ/yn4lHLK3pepg4E7l
ox4WyQ459TYyEuJGIrRgGTDh+V9+zPwYCrJKU+LWy3TX2t+pIPJ1VaRgjSVZa0xIxo6wWz36JjVC
nH1NnjOvgorBNbYENNuoOXdOcTowLehWbUafH8wJp//8RqalePEufTnxZrgOCh/oMLYIGmRUZcKi
WzEEmM5K88WrNZFQFKSoswZZnnzUHXPX6TOL0ocy3pVR9qFRC6gU5XQ0rQG4WPsWR5oEQt56K8ee
IBDRxmdu/5xIwGt28OSb9POV7z0WTCLXZh0g/5fBnQai2lQB8VIsi8iFzG4qqKa0ftE63vs94VgJ
vY9RMt0YCvKmEqrzRdoEqxhDKp15WN3tQRe9RNVAnElsvoMso/MvTHdluaimmlSwluc6ESqlULby
vgWDzskmEcE0QUCf0yKGR1SsyEuSpFRFZNvUkRRpJViZBzsK0ef723L2dPpO+QNED7jiKL6Hm09w
ck8NH27FOQIHDDIgonwiuCAlz9B1n7PeIJjTry7loL0PQ8M1tn2N0eHFJdSTtr+qiU1LxyvGkL7T
HmxAJTDS8scxvClhX6u8TWCQ+jxsOIguIJMmoGA3zNlI5mu6pKJO6Th8MrWINDAHSYfDxlY0EavJ
XAdKJyHV8zeNBqrfP9eYrEeTN5BZ/pMyZvkuGgWPCyVXPWuVOHx2dWhmm5ZBdEKKtIpZCWQVyD5P
ovEfIB2GTn9d+ON91RIvm6VBesp9fwPe4tTVzaHx5UVYzOYz2asDcRZPqEYfgia+aT1L30RO9IHh
C/M2euBhtO/trHq2Iusuadam3T1LG06j7qw62seKOYWrsrPlpg+tydnSM+uPcnGPOzgNXNr3eYAA
KnTPPpLUelrnRcKFIQu+B6xutC6mVKXONnbHOGo/jBqf8qAj1jXzYye7A2TAG30+10z5UdXFi3RZ
S0yKFVffvk9SgwxoIBZgVX7bdhAher99rAvxFBgPmmPhQyHwt2lHcl2RksRaR/pdqdQmy1HbhLV6
T2mMuwCU1j1UZKPW3hSUExLjNMWZQV7y7MOJUQd1TfitcuBwdbHLIppGUdvHt01HurbzKcguoJ1L
rcwI3yLTvw1Ycc6tc6ewPjUtf5Dza9aG9smRySbvGMg9xPLINcWq4ZNauwnaFZHJuXl5JfyVoaJh
R7f9p0HgJchheV3qVyokoc5MSlLqMDAWtRfsaqJIdmj9ibzTnF1WQo1TNYUz6vusQDKFgmucsCmM
MSXExJvAWZ9RnaD1MUbsGW1PVb/VjqHmQw27cs1K5yqdPGuBMRF5jGI/pgtcV8EczDh2R1VP5Nri
h8C6p9+ERbnGV0h0mSU3dotWwYvHtQL872ZMmYFVcJbmtO2Crm0ArRvf5UjaPHzqiqDn4oT9ExaH
SKmm6w1QKeipTLEpYU7De47YC+5COlvlZ6gqa3Mn92pKBAmzV6Dd7fVgVc8z8i2uWXgbghQhC8w6
MxqtBzuhyuy6Sn2cOtr0Ay+3tkXXSY5lDw/OYCmx80jFjGMktf6UvjQJKgSoFFWQocLJo+xB4SZQ
ilSPBnLFXH06VFK+yjZ/QqAgd9Eof1rMddfaXeZEV0aJpGksaoDcba8uUCh+tlFI2FFsGXs5KpLo
zdS9CpjkM9ea3kCcqGOQZNa1NfFFqLzxFizndPZB02u5SK7KEshqje1HjFxDGEEhjNxEUcoSA5fy
ygVxs6fPH28zMxzWwWSMh/qQ5aq9jid4TpNBIlPnEn6AiUMfcLd2abk3sk8zQl/qt0QFZSOFSqzG
ZCkTRoQhredlqoT5NOVmf7LEepC4fjsIWFaGaQEPzSrvk9tR8wNWIOpxQDO+kQYpilTHgbDjYWOM
86C187xymHM3EMtOTl/i7/HVJvfsB1/kgP5DExtCcirbYjwzS2b4GjsMrG79I87Vz5KyDF1k++SW
2W1W0BTtp77clVCr9i6uxG2QuD9qm2hlF+5k4ZnXbtj9UNR+zhW23TV9sWanBvLIG3STgeg7hnsz
WXl1k1whgVg7QjEKyuYN00uw6oXq1iwc0bt5+Ucyku0SmFSlhMeKwArI0tLK7A5yr3XlpNTnKF/v
0sTI9ryUQ6uy8n4gsmWFgfAY99VwrWvRMwz7+OSV6q1NqupSz5k5XogezVJ2vnFbfCWart9EwwiH
Zy5WWgQXGSuzFSD+RITREMf0ykxAkoyjeRNX6KULAVfbNlx16FwAkSgtMQti9EkSa7wf5Y3WR3Kd
6GV3Fxf6Vq/FkctEtbH1YwQa4ljUn3WoITfzg59DlZT7RE40MxApxIZ2AXQfn13vG1DeYN+kTPFd
rZquusZ+GgRMHb+8LkyxQcLOPDzf6zrtBMi0/XaQtJpQVyIQ6WvO0JvKy9pTkEHCoXF6oTTb7EwP
sHGjVz/dbrwPx+QevTXUDucbrqEV4t9vqabsfTXwibqsQbFyYyiLP6o2t+5K0T2xXA5O6CL7iQal
SixCo2IcESzpFdIsPD+dRBmGdlObuntLhreUjoY9Q+HK1lrvgbiVYGdP3mPgFxEYMzncNUP8EafF
oWWNhE6JS/yQyuchjih4cUpiGXojasDbz93CTTwoexvr/rfYkY8GeoybQKGDzlouf+YYfgtBWq5g
yt9NMC5pskQ9TTBkCEEcv5R0CXbh+BJO6bkNKaJOpfu9M0x0gNEmQlDO3G4MtkNnm1fMIDqPuWFY
uMjFiuouQR/FGohMHQMRuvDQAfXDBTM2+GY70dalN1irKGhO8O9JJBbIMlFvXalhPNh26G09HDXr
WE7plrAJkCz5dJCpvStb2GZ1NlwPAqqPV13bJw2JzyoJKhTPSM5WwnUv5VVKW+K+IenOdymBO/Nq
MgJPOoWlBenT9bBlNR+Wxt8JcHUn+4TAdd26QmBmbcjheweUuko7LzqYgTwjR/2GFtNbwZJKOuxa
UiOjtTKb6GB1zi2RVJLmEpJ9AceJRh6MsQQQLhPsdIXoE8SLvXLrEVtC8BlIyNguPTujs0bqdel1
MOXvLK6ifQII1HX8N1XiXoBYKygloqAN0T259Uc29AD8Z4qKTuwR56DlXtt4LnLTuqDtvE9TFnjp
SNAyp96N53ev4cymbfDrjZr3UuX9mwQSeknpdm/8hG6nkOnO5N3qc1Jvx6KkuNPqPfVyeZOybN5W
TQCRyIFvA5qyN9vxWNrESMPxX/HhqUfXfoXnch3nVraj/dadDBvtEJcSkRbVzvVHgUjOdg5hTlva
xH+hqXA4thNcuKyUD50WP5fdcPAtWHAUFrNNXzII5JRnElJawN57OBqbyNqlAe16RxXp5rukVP0S
9RbPbrptrSP7jrs8vM71cji3rYUBHchdNDhc6YdqSw7QJZ8tt1MsG5ICKmMDvPJ+SEPnmD4iDZy2
CepyZzDzM5Y/tWt1ouVtAJB3IxBcZ/Sf0sxqSAKtxaYiaAaFqtwLodO50eN3pg0wU7xYYgwzQZ8C
DIwpN69igxlIid95lbj5farhiw5sFNkIjWeXrI1lSaY/QzSjuAxmhE/r8r7AwXShom1RuFNsTFBY
Z3dTbjk3U0w2bjG593bO1cCPp2uLBSGDdrfuLdc9Wa54LwYm6kp5chMIEb6k7U3dfQbMze8mUfjX
jQbXwQyINUH0MKZ6se5Ex9ftTrrqAchNdWgDynJDaDY3nW78yMeRlLBUu2m6vlsz4yeVlstzn7XR
VVWmB/zgG90aSN2c433DTOyHwsCXku5r4V6Ik6G87X+k0dvgguHQOZtKqzIJg4QGIa1DOEMsOmOw
9kSrEcDgYYf1ktzdG8BDIgvPQSvJ1LNgep093dh1L8lUfhZ1xxS5zdZZbX73bVn8NJ38ZOdwd2t5
lUQuWa9mtwd5We1rjeGlrLPzBB0d/2u0m2yXRVHA1HsYV7xTHidAAIYLMp426c6mlyic6lgDYjbc
y4Dhp1XBKrQB6YwNOglM3j/cEdtp2xs4lZPpKtUayvCjn+7isb/YGB13CRakrkvxibBwoL2h6s0Y
ases7PqzkU77rrPTS6e+1USOHHXmRljAiVtyIv2SQh1b5zl1PVzQABwtrz0PPTlt1YD9xx21V0rG
1mnIpzsCAMdNP0w/mG1oOEjeso6Y3xbje9AihQ11sEasuzHMKmufWgkXv9HI78x5fuO06DmaOt6W
Q+JeO5TLg5ELXtKb2Q2RQ3gT+nZfWVuROgd6a+9J3cqtWxsJckWNkhjLDyPAHuN74uQ21hEhM90G
JyFdusju4wYAP66AG8z1ZMm4fJxJNf2gXXnlImj8mFz9yBqPi1m4HbF2bZjgNPfjGJFp12xK23Z/
JA0igM5LSS+TIQD7jmsfHjaWjMY2Sc2dTqnoiqvGil5be0OeFB+fwSmdVld1zO8UjBUNwfcUCexV
Ljp5KyJKJ25McGlWebOruzzQdadpLKhqk9M1I8wJljSK734CoQ7C4KYRGIrb5JIpI31w9dNCZV02
mpbkF9sNWFn0YhOVfBeItSPD2mjoSqYZgYtUCJbY4FqymI9zEdM58sA2kMwkMrK/3NJ5jXGeYVyc
zFtfB5BH7B7sA59OBDlX51bZ38KWEM8sAikBWb2wk/wlz/isMdnQJiV7MyQUSqi50wl+cIv5Tzyl
7ckcb2pahCffY8I1+l7KyNwofrIszp1DCklcPZrd6EJWJ0WdSl3e+Setoejl2WJf2Q4JQT1xI/Gg
rVGfuDBpU3WbCvTOqsVOJNWN4804tEbDumcO24ppIJO4DwW46yCpYw6owLemT/fAATgCiQMeV2kQ
kAuKcSvJf11ZxnBGlzLt/SLfQ0FIrkPNu0eLTdV6InGUayCFu9ai+OW0qHsUiYZEwzVihoSWxHZ1
jjiSMlFdLxvdJdMWV0Bvm/HRKgHzSTPS9yWyZlaitYUuLKlfImZUztiTCI5Ufl1FZNsVXnDdzTQ5
lXXiEqFPTk1KruaCgp3ByJ4L1NqGrWXmLAWKor7FQTRPlk/SYe6kWjogY3jwikLsDPQEYzid8T4/
h5VtXwTkwD2ddsxPevZGOAfK9KzEi+CFcPFGX2zEAHeVxuaYpfq26sVFKQYmWVZH7Tmx0G6UWt7v
qDsPh7jh4i7MgJMMUu0+MxSdtzK4DRUz75DMXNrQ/XRvZi2p05N5CbvUhR4xvXsrvxPWc2kyrS1h
MRclQlKnyy9J60HR4fMxU38fO3l+smL3NmSNUAuv2vpmXq21KtMOtio/Aa3/dCvd21V4hLelW1vk
2hBf2uWARgnlK+HnaFTD7B9Z7iO0wfG6glh6q2suGbNIUYoQzFDq4G6KqS61/lWXT+FDQuMxwRXA
tJiRMXsCJTRcI/4SWKCEHd7QCWFFV3hE5zIfQMA9t2GhPIQFzo+5WEiksXSJg29yUhEFH3rDagHI
AQ01wLpoDkJvJ5Szg7J329Ego3w3Ntq+qZAHFtgsuYpd14MzstpszuEk8GVySej0PtrUETWUsq0t
JnWbzPTEXhvdDHeQ4i8F2yDyEbJSQbOa6YFGZ3dXy3sSEuHbxbF10LECbrSx+O54jyYkt5XepxeJ
WWEVFFQ3qKv7ydE2i/w1zwSrbWpAfjves+QPjm1CN8bwETjUgViX+KXvXY+M2YS0TadHE50MvGfC
Pg1QXTcx7QjWyEiRU328maLMJ7/5TjYFKyUVnSLkfHsfyvnKHJqeLiiLXge9n6fIhjO8dZboI8Eg
7Xcn9bQD8LwNSHvtpsKuvgpsxt0pp2ymk51NaF/02Ds4lbxyurNUE29NM0CFKbEDdDZB9vnkn/Mu
Dg5zyVuVSbyPW+unP7K2z/zi0A/S2BOAckKsNp4InnlODbJUWMCPJ3/eLHvWDG1onZmEOek9nqyA
hqmhGkLvkLAsm0WNgTShh06jK5rQERqj2kywd4vZls+Kg4ZPLJmwRqynUIcVbTVrwbGSzHct9y+b
RlXhrtW8J/50Wr4Jn+jJB9awC4zmNppvLYdCytEVQR6HZFa1xRbCodlbb2UTTSrGjNlx2xLG5Gwn
CepQi2ZbPRs0hQhAEtip8WCy4puNFIuvYtk8Y2IZgdujPiu05NGtOwxnvQPwYj7k++CO/l9LjQv3
v492Ql+MxPkP4e7mrX37F+TTPPP6Lf/4t389vxXNW/NXJfXylN8RfNY/bM8nrlpnnLZ8YaCKHj6a
9t/+VUPR+w/dtgQ8PcujfWYDwPsdw6f/Axm1TpeDsAT/l8z6NwwfWmrf10mv0YXpeIZj/e/SnXT9
P2L4fIpmnmk4NmOR4/xNTQ3qxsuSkI6TEQRUWTP9wpCgs94eMLcgWGFK6OyLkSraCNrzHM/SWotG
DuTW2UODvidCBkp3j2jb7LgcW5S3y94iv/26CeFu3be1fVjuRMgY0+Y/LupKY6Z7LHvmvFd3Hc1w
1rp/HP66bzlGFB+Sza+7wapi5jDTc+2KDDkAxrgdp9vWXnrA8XdEygaY0lUfVBqXZjs/pTrYFdOp
87XXRPysrokLxCV9TOCBjOi3VeWh9vVMX+f6Y0FR9GBY2maIwM1nTGa3juN89gjw9q4BA/hS583B
A7O9mXKbWd+8aQJMIVCIXrCMWqvRVDgedN7vI+q85X3EYrujVqPtmW385kTi9zHM/PWmAlSDLkHf
NpO6cTMu6HbEKi6buqvF8mUAmC8do6G3jyNp2WQ2Dt8C+Bn6RmKYA5c6gm/760QkcD7nDVNfFufL
LqCb8pDxmiWpppugZ4749Wcsfwtg59/+quUmf0e7a/Thzp+NUtVMO/naLMdaCaAFRNKhSCri/UD4
2DMhJ4EI4cgMAgsy5CzaWhp9HdPzkNAujqRlo8PbMmTSHxRkIKS1JXFbbcassY/mTFx1ksqOWY5S
wqsVJl0QHnO9f9EwB1TFxeIGIO58S2gx/IZZIuuBw1ncVDFp8INryoO6CbWe6W41zd3tBFRyR0vO
lNDp9AZRYKpPJ5Dma4NsnBXxiDD9ShKGZOUXtF5B8QwGgLeyMn740rssg30g++K0bESXU3/2ED/M
h2IpPWS00VUCk4PO/IyiWTZB/PueHO3+aGT3sFxe3BHGkcNZFU8R4uzKcLwjlWpcdSDag/hQoLI7
+Em39QPZ0BXLxl9az6GkwZlKyyT0GXNf5CU1skv/069yE48aNKJ81oKXvx6NXmycFZk80mo+VPM9
UKu40c1Dn1ho0/XuzkKEsyM1Td8avXhfLrGC5gjTALejw9wO0FAMTHz5NKLqheiXlyR65bCTV8sF
0BkBzZM4gOt1eRvsFBWlXpYwsHnZX6+9GOBBhZgp921Qazgr8HViCGAQmDfL3nJu2vkARmTZpeKy
0rvCpihMYmbvHy2ozHVfoWDNYXSRuChabI1D49PujGgANpWiJj7qaMvIwV1n2tBgZq7aldNFgKa6
8hE99MhXzHVObt0/ZZoz7tKOJJKooGuTxodaqp0SQX5YrAlgeWHSZHvqu86RUIRyDnkvsdX1NKZF
KMXaQ9Y3f8npJ6i5c1wgRmC9XCP8w/YfJ1G9qXrapi6YoHrmK1kW8Z9ZwUgBrrA+lbkyIIKEb/kf
RkxR+0x6VPiDUFiEXb0/bSnHsiyNvUPax9hWbewNGrjjfZupPV09vA/zJjYxRC57yzF0ez2Si+R9
Ofu9Cj9JVaWMBrik4VA6RkgBhJks6HbEhg1GwIpo3K1uWD0gsiphbTx7Q1N04xVU5GUMWg65vknG
rAbBrs/e8Br8Zt6E2EJeBDVv5nmw2RuJTtTeoGPh41y+C792rZkN1jk9fVk0TEYqX/0iNrfpXHxK
/dtxDAW8DgJtV2gOMeig8aZg6CtMe/11VDJC0LYhdjBkamt6t75Riu3yVlo030ZLnIcYacRoh0+O
oDwGZB3PBONL5G/0jCLrYgddxjc4lWdlOcmvcdmLcCkHUNAoxcbFQTdK8lqQ72hw7IYoZVlallfY
SxoUo/RZ8yBO10wJ6MhQq9uQtUXdWdEzspOaEDEHbmwQdxhwsc0ue2ZijGtXaw+sqEsat3wc9NmZ
/kFHOS03A9H9JBG820YRsbfj/KuIomfYc82PMaW6ITGanIdIT8+UpLEDnOwQ34tKZnPUsrts6Bfx
nHnjiiYBzciwWVNiXiv8s6tojJFwQ7heh3BBkNVQ2Zz0LD+PRpej6nfKrdQk+JQWwY5TtHT0CCc7
qQqZT5BDaIHZhhMiiJJThTgCdMhJp8qK9Et3dlaa3xd0javWxHPqeXfFUB/qiepfLpGHmUkjjy4U
Gl/M14LlGPRBsfEzsunygXEeBMS4N3T76Ba6OtlMqkl95IzfB35J+RBfQ+xkV73S1WEY1HTqtJ4K
G0SLPrACpJ/jtApMO9wixDp6AlxrYIX7ikedEzSCZx/5W6W2xKRvDFUGOwfuiL5ePp+8JlVl2Vs2
EROhvekqDMJ0J4EQNGF3r8Z5JLau27gnuKDCPbVqgbyxOtlkwMFPy4Z+WIKToHjurFSe4tlUks3z
m2VTzHtembO4w1nkBjqril93kC6LEqbNs49aDTe5Ww4XYcSMX/SgUkH1p6mN+0QihoPa84ZkFIHU
HDuQ9S9xKN/GhsmbOdTpetA6JEqjDkMLpBN2gbz0jb1BtAWdcvdE7u02UMNzZlNBCJyOkMThZUyz
Zmt3C1e1X5URMFHguCd6V1RcTe1AQ/KFgPDHNKDLHGnNROF//GETMNmgHqBcbmBwiK9aAr33Imop
z1liT8Me8FLsP+OLubTDNB4c09yVo/kJ6e5ajiBvukBsVU9RGozt9Fz7YYtqG5n+BOrSratnB5Xc
Os6e3Vbl11CIcnPUVkVMRqedUKLJJ/e6SfWLHkuyqsLolZgBJNBU5k3mT2TKpT5u8PyQuMgEHEVV
mxnjIasgfmVuS9iPyjaykfN14K0k2IVmaGUfWyko4lZb46DSVtxWkfOUQ/PhN7sRqTFBDK3Abuer
j8+lZeqdVUEdfQ1g3dkxXe22bkpiO5JLSvBW/hiLWZUYz9ECkzKeG65JxHF8QsMgFCPT3me5067P
sMzVdP+DiXIDtseEMtJPo+f/4J8fDfAWK8zaVIyINm2LHhfF3P7w1eRs8yneStnuEQFx0hnhWZV0
31kfZyGwmljPX1VjfhvHwbjrozxal8DxFU1bB90qbITXypbRWdgwoMYYgY5LMR7e+I1ozOJoDSNv
rx+8oVQ4WS3NG9dNUKrncbYxb+F5JfdpnDfUnhAddLl7NL0RfLOttxStKaCgCJ7b7gozHhJwWmma
bcOpbMMnQRIMivcJh1pB0az1kiNX1V1hkTAoC8fc4figduRSJIiK7z18IFonXPKSaFtQbl7V1Is3
ObWzjaX1r17XonWI9OfBRtyeOPcD0JuDJb3vKTYQFjEWWVHIUanBUlHG8Qa8i4SD4aoDR1uAxwSV
gfTK9FrkiP73DK020Unlqn/swrvUgYJIqXHNSEfXJarJex6jJ4veXVY2+mFiKYnaQt62JiZ6SYzd
yhp4uKJwRTB48+ryb0iQ9uDjs8uIokniPkGPKzfllFxaO2NK2pSQMqB1E4JOK1P0d2MYgW0dIV7V
dF6U7f9swpqB0ELvZUk33Tt9oO81XTkbORxI+rrpE+lzFqMNz3LLAzgJ99QF1IQWGJCPn2KbtPe4
CiPWJ+64iUCyhYOEqBWuhrx/ABnzU9PQHRu8cPIq4aUk29CXL6EqfoQRjYdpwNIOsQaBIB8MrdTo
B/0hHVdI990gb/aH0TpvPbErA8vlnWd032ofPIbj4lfHRrobQ9vdYA2IxjJHNMpE2ydoDGqBw5pp
nJdrvUqSncVlgyWWXQYBDXke8LVZHvR1s1ieKeep5XLwb3f/H4/lcX1F0nA8s4Bak9lROK9qzPmK
a6gZC7rcXjbxfM/XzWEWwv+622HOuINXfVUHRX1C9VOflr3W0ctjqOOhBxmm5awZlsPLJp8f9fXQ
r2PLnuM0zN7+07u/fkwiKSstN8cH4mvzX/vLD9c1OzyO9CmXu78e+Kdf8PVzyPyZp4vWrAxZnr3c
JZk574OsPQJQ8rdTWb0k8zWO8BqscYjsNmltIYxfVtvLwWXz9ZivY3KcV/dft//2GLcnEqyAHpk5
CW7J+ed/bb4eC7KVGebX7eUx0fwnfR0rOvpx61+P/Kd/Wecj8U69Qv32oOWpRHS0u3RI7kqrRgQk
B/fWgK21Kwwm2tjm/rxx5gnXcqwaxwolAPBi+OzMtfpyLqN83f/r9j+/z/rjpyyPJ8Id1pOSrGWt
TcCcnL/OoWXU67BWlqVwBkdpuFl2J8tlUaEqbY3hgrnhbElb9r428Vwi/bqpAyTPGEwPX4eWvUIL
iZRryItbyqlf9y7P/2fHOGNiKBZ//Pivx+i+f1eWctrpmmmciI9jUxcfGoq7bVdq3v7/S5j/kxKm
Sc/rv8wQeRm5Jhfhn2uYvz3ntxom4zOFStPwLCTSiGDmhPjfa5iGwV2u74Fi8CzThRTxewnT/odO
lrzj858+Vz6hG/xWwiRJxPd9F1KEZ1Lj9Azxv8FBzBSEP8dFerrNwnNmSwiL32P+LZ7emEST1vgY
r83qG80Ql0YJWUSFWtl0kfJfQTT/eWTbXxOtZxjDX3/bfP+f2BNVaM4ibH5bcDV+KiBsz5KCCKUF
UhYw1K7sF5mewytzLx/RDVrfyFn/CPd0F3fMNWq59tbRZXg2LmrjHsnLgWIVrSYNaMBWnv9Uh/4n
AAnAGtSW//rWGJ7H5yZMIlbANep/K+2ORmNgQLeMKxeD3mohABUzBsgfTKohCweoB7G8LlvhkRb7
6FLXO2pAZFF+zv2HZfG87CUhwqGQlugmEjCYKqvAo9zBO182mJaSXWDpr0vpEX+BOtG5GsDyI8tZ
jhUB5ivDGctNlVCNIY2NQOUKIgFZ2+WvYs9S5/lViS0mIGCWgYp5qQXHuFsZQgAnnJbb/TyILTdL
vb8t5krvMqo4NuUmiTCWhffvlY9lb/HHj27i7Ei7gN7/OxyChCcDL1V4+DpUG/PAPLkYSXiToDDP
hc+lGNohy+R96eC0tmTV/xrSbHcQh6Iq1+48pjLdpPrzqwa0HNCXwhBmtXWUscYnQo5Y1r7f0RCj
iD43nLQZKrzs+fPecrOpLxJh79GeicW5GcEybtCcnpZNNe8ZeIFRi8csumfwx+JxdxeM8NdtaWU+
qfPBS4VkrK10sUfr357ymReFwO9Kj9tgtxxqJzJqsdiYDjwi8sX0qoHOk356fVJtmaw0p+XQsvm6
aVTJN3uY7ZZVC7lufv3LhSVpQ/T9yytfPhWvDi9uA/bg61Uue4D9AOMvu7qXEr81JQ9fr1DAq/jt
ZdOJQM+qm93PkvUlFn7qI+Sd8yX9erHLngHx9MDpQEjE74CzZS+uZL/vrQlXKj07ckKel6pnFgfh
cU7/7EVDFoDWcHnEWXuCDcyv9kUbUrOVz79umnNHb9wvJaIvdtjy7RC2Lg4DoWTL8eUQnzg+Tp/v
fOinvEW/iuNBRsyeEbXa6t/ZO5PlxrEty/5LzZGGvhnUhAQIdhLVS64JTHK5o+8uenx9LUAvUx7K
lxFV8zKLoLETHQQB3HvP2Xttu0HMOIaSdWyhKlKhblEjRzX1pBV2NgwWd8NiqikB4+Vdi95rsXvQ
LbyWxfzZQFkP268WSz93t/kC9/jjeK0SNOmLmKEi7IYZZROIq3Vryr8W7dfq/Fc1P2gA1KOhNPb9
xEET2CDD1qLM+nC9GZcXvh5+e0umI+QWDYXstYCFYx40Tb7UGI1CWL7plP5a41pfpbj+r5LX10Pc
TbhPHSaNOnpgt8mWPrQWqIq3vsdUZgvLT/fy9fHrvZYmDu64/vNdImo460ZQh0KnVzUsEzPKsvXn
vfW5aZ2DoWDH59LDtV2fnBV8KkbtZN7ny3+8s5V/Sb2UH5Jl0pmuc8nl3qgnlXhZn5zCQkEcuDy7
3tS28RYxZABwkViYf72w/jVxxP/55Nenre+R7FzZZAX2rHXPp0udbN3fpj7g2ZDUuy6qCWllnCWO
YOAXDo3lEqXktbMfZn0zrF9tLfqt33y9UTW6IU4onz5f1c2Z691n6e/z9Ui1vVhoxP5g4zcT7YzN
DEQHJ8bne9d3rY/LZbL79XC9tz73+XF//E0hdUsME+HKaPx8Tcbd/1Wa/PYxXx+tIpxdIAztB4UH
QK9Ou42WRZU9UIAEePq2PkqWp+TleM2imXzF5eGw+CXXe18335/LyVSiCqERqcHeyCUJJvv6nmKO
fk/Ll/+3f7v+2dcr5fp3X4/Xe9//qb9uUtjpkeywGyZiXISs/i65mnn9MuBqNH0sHBx7qZBfiD1G
AreMeuvNsIx6Ne5HK5PUsfJ7sPAGQEiWfSWgzTnGzSkTTgSnmMLyemMb8h3aBrHTlnHo60ZeWhVf
D9d7RVz/gppRedPy78gVhraiSfAVLjP3YmiJd2/R3cP0IUkMGA0ruuVGXaqWXw//eG4Z9VaXPryj
5QinoukVOju5GBpgXVOtbhtj3idDnbMY1g921pE5INpXdkd/oHt+TkxAMrFJLGfB2CLnPTXz/l6/
6Gmafv6b/dKytdYzqNaptY8phGR7xNIZG+weIVIPBrRFEnTceioC8M0K1+/zBivQejdamFnrjQB/
AxQrJK1sKvFRTAE63J/rvjE0qSj3ZUHabKNer+T/dS+tlH8i3C6JMycothoAs4Pxu0u0mhQGsEqj
/VY3UcgiLdw7aYO/lowGpQyPiw4k4eRdgzXGBd+zqM3hD1TBHRVLwqVWpA+Hg6bq2V4QFMNoKM0O
wdrngeShTVNb4KqD9NZUnKeWuS7tkfQYD6dSKCnLzdz0jTA61EaoHpVlgbXezHp3gQ+b7vt22lOE
tq8rcrojdX6o86CHQ02dZajuYoUJDm0+CCISdtugsG4TXZDo246KKy/VmPVmudh+Vle+npMRtJLQ
TGzWmrix3nweAevd2EyZBKdDv7jeGGQt6dqKLHUrN4CcBG30IQBeYqnEb7cQJsioDC9oGpWNMeCp
H5eEZrOzLoBmRr+SDXQ8Sq78bkY591DM0kNfbpSlh2444DvXh4XWK/5sgkUv9Y9qVG6KDKgOoiXY
pMu9mkx7JKE05KKlPJLzDf5VTPnjMRmGJKV81lhSJ6K9urzX5tLRGyjxvp5aqzCfn5GjgOZnW5or
zdJmaZZBqF5uKOxrtEaXu52O5C2I6aNZeseMSB4c1EjrWysyqD7fv94Da1wf13tfL6zv+/yTeYw/
sgQrzfqcVdeObwvsY1UBjXW5kedCZ/ctdznYFdi5BXEQM9219TlL0nm5Eud+gjywPrW+GMEdW6Z2
7RHzAn7Bms3LOgHxxZY9MQQ2nAnjhiqj/lmvwm18gBI8+IMZLqLApcilt+JXaIfCUytm5utTRq5A
XtGchJYR7/h64evhcKGk7eBbyzx8QT36dsnlAACgitzb7q8zH8JSq50Uapu2NzwXv0hzuRpIK2R0
9BvXfMiuWXbcSeDr0PG6fX435QQXUCqms7pRg1NtHmfdncRdM5wFabmskhJ8E8epf+rUtx40MohQ
OBwpjuj0SU8uSuLn0JakEwlQVuK3KucMApATGagbKeD8PhfJdT0i1D6jK8AAmgcnjIb0ok3jNpSh
BpJNd0jzQzqVWzHuaLr3O/MIl3yrw8kg/ffnHLoIPn8jPRCtD1vDkl4FdXe+/z1ifwNmA2o9NMh5
+ozUGIMXNLFHyJv1uyJtyF/s1Ycu8mhA6eDuN1C+IDe30o46qq75loxb6YAYPox3JHDV+sVGQvwo
kptGfs+u5F21ORvH6s3eJNeLinEDz2MLX+8IvPd1Ojdu8nvaaW80AnoPnvoNfXgSFcZXx8d0f1A/
lNvCGw7pi+xWT1CtXEy28ya6oCrYtxtaDjeWZ0ob82bJYN7IB9vNr5R99R6zsGyv6Tu3lZeiuyXn
Qjo06G7PGokm3U5hhk1TRtoE7jtMkUtxwAP9gIFA99Jb6Tr8NX1ET9Xv8lwjhd0YW+HlLwW59Cyz
H9vCNa7Vh+ZFd3+1+/l06F6DA1sV+7Mfb9lg5qTH8uaojXvLxwI26Z5MbBHVb/BUBCP6Re6Z9Uub
7OPobiDvaenH7Mx6TwkapQJZzzmqS0ICzPuZlgNRTh96eRvhhf9BDr0ke6bmopDAVAoOCYQfgQEa
kFZyKigOjIREIuHeznjgFeJqxKs4na1bh69VHCBe3Zvj0SYkz4sP5IVJwfPSAiB0cvK4Qs4cHI8d
ILhztHduVbe4ArP4Cgq5+SA7mzY90kdnH0JNGN3pHtAU4TXtuG8dbwgO2A9LE9/YpnjTqpM8736A
NEnUW2Kfq/J62Mk/K2KUZ8+LGEmX/5EWTO/WB5KmfoBGeQKhZMmngKnwsNUuClSMp3ranowHRJ3S
SdlVbvlsfESMg00CbGtDauZdKLvWj56Iaci0r07rSvRd6FmcdH3fv04PToU7ey+fmXvdZq/KLxlx
q72R37GzZkdCIzgqiZkrt8x+fDw9IN7CA9lOwA6icYtFIVZYKW/UZzDSvQsrzXoy3/vb/MZ+qQ/j
FZJ6NMxVceb0l/qDHbjDPS063BbdR7gVvxxOH8XDxI8EaEQshkxT99lCPh5vDbkDypV21G4LvL6j
5+QkNW7iX/LV8Cb9zG50j67OMX5QX8KP9IG2FXKPrtuaG6QD1+lz/Vye5FuqA+Eu8roTbRT6nHv4
BfNLdtCvn6Y7417aazfJr6Le4MpG82m48u+4cM3juKNl3lLH9sUjCItbda+f5ENKJOOTGrn9G6vj
9NC440b3pBe53BKz4dJodbsHlOtcC5Utq4Jk2vSZi4sJHkTKJZsFxG3/mh8Eeil0vyYJZhv5HLpc
U59JeUCYcV/SNofv4QGCgxPB6nfYqBt1Z++LW+dH6jpP9G/ceZ++5r7hSdU2ti9aQ3vIgz7mZ254
LJrt4Jr6FojamdONmJ1rbQ9n03jmODzTGYO07VGSGDac+Wriz9dgZuxxZ/jj7c9gH55Zee6LPYBh
P0u39g0ghQNdKRyXurNBGoasSXY22Kvu2aeH9gTXBsBRuaV/jrgev1tIFVsmScKvbpwXRAnTuMEp
Qwwi2QUaRz7cnWuLxDawTBuAg5R3/NBLt7Wf/BiuSvHI2gvDIaz5wtkZz0pPEPe2yrfamYDNQ30O
dvnRfNLZZl/aLD3h7YVkX+tU49rdY3Yctjqj+jakHElSQ+L9mi7p2XnTb9LH8Cr0o3dcXMb1mOXD
9mv4QyhEwWcdIjUuGznGqT3Fo6OsW8KPtOBasZnYtMsKJygXTPmyNgK+gncMpoYXq/aLmdjMrfe6
iSRAq6rOXRtU/fIn6721K7XeGwytLfafdx05lr0k6wmmaRJ/bV9l6+rmf/7rtadVN4TQWq0BRoRA
grQtm5Nt/Y7KwmJBFTkdgJn/vEkWJQVpBf1xvbe+0DTVq1TSSpNqm/iRQejHcJ53UZqSFkrlyh6I
hiTWhCvlepdePfxIA2uAZeoAK5qICSeJjWAi7X6ECGphJgWemnDdpQYBYofHgcVLFuSIKU0RGwiS
PjdykVMKtSkVrffaaFkUfD0WFB1pMMsns9czF0AJAqFFlyQvN9Yi3FvvfT2Hj2Lwc9HdBHLvxgoH
vznxA7M8oZxUFyQCTokigbW8rChZAPnMQcxCOSAFa/xV1rbetKlxXU+SslsVr1834bIU/HqoDhF7
qZcvXx2V9Z6obC65X0/qgPywMAmSjZdVoIl3WtZnfb+Wg9ulJLjeW5WXcarKe/RQW8VU7jNZC3a2
Q2kKHw2E3IphAqFcfSJwXtnpGtfj7mlcQrcH8AuSMTr+VwFJtiH2TSmBUWTD4qONlww3hIJ0sVux
WBZqluvwdc2uj93RQJeyPpSHmIAfpkpOHzysaMooX6io0aw8VMKud/QAEN4sN7SPNR+Cz5IayS8s
dOM5nyrb67MRGNmqx9QJrUFJY1euvcgwV1nZ183Xc30PMpTo4FWIqKzpgTpsOXfS6we5aa4tVj0a
AWL7flGfriW6pQuyNfqeq96XIPqzePxVTCZK+hVfGhdWqSSzYgHTF1N7Yu0bcWWt34lNczhHABvs
4PI9r6D89UZGE1HIhJkC5iR98q/9uq+HdlvGR8RtjSQvBobl5129CfhNyOlTasfYVtNgY6a3KfLU
S9H582apIRuV4MkQsVzuRExJAKYsdjgqdGuFdZUGfj625TH3/n8z7v+mGaegX0Pm/z/7CQhJovfx
VkAL/7QZHD7+9//611/9qx1n2/+B7l91sN7YurXw2f+rHefQqAMbzn9w2BVe+erHadp/QBBXZce0
TdVykBf8Vz9O5QMd3abmpKoO9Hbn/9FS8I1bDsBW01VNVwzLUHTLUBfHwR89sngSQ1dSrj4UBmqn
OGqWhej0UM8AJJAEw6EwJa+IcI9NgjCnMR8Ia4EISc9ZjsAvRKm6mywWqI5JGh2ES7+or8a2M25F
kD9i/MEEOihuCdwVHly7xC3Zth9UtYYlMzrkCtMsHScqGB0ud+JHplNiagTVNuJwa7cTwNvEs31p
ojr1LdGQpJO3WGdfMjOed0Wi9Vs8WIekB5jKpQnkVmCdZ2fokGnBAKiWaXVNOJ3dyb5dlA7zejai
zt/qTO/2pi4eRM18V0De2ZYy0/GedT5TSxUdlsHZBXJFoSL6qyX94NDBcM0w/HnWcg2sJBItc4sQ
3yJ7q3I+QFQTEssp3wFqLJnA1ONJsQUi+mPl2MNFTA2C1FIm/1dD0NpjNDJH+Jo/IkVUrmNJ4VZP
TGlrA5zapUtWBHEx5nZQtNAN8Vo7uil2uUI7ooBIs6GUNu87yPB2aCFotPXXKTW0/R9H9L/rTP73
A0TXTVXH+0KwiAoQ468HSDLZoi/7qjpUmvMgt8yr1pvMbgB+mWT0hFMHsDHrLnLHRunED8+x9a+d
+ffb8q1FyrG69IxlTdex4dCS/sbYV6kzQqRNMaFIghlUVfwg9UMXe+Imb0I1f5Sc4ldMBe7v/1Xl
m+lm+WctoMH0vm2DnAXt2x6YyQaam8jMDkSdwWBAhsyBvXijo0Wz36rCn6QkdhMY0lRkUFxLzVD4
wdASjUMgALyXp7/fosXV9GeveN0i3bFkbEBcP2T5Wxs9kdVmyIuGxUjEjoBHrm8bh6iQaWj9sSy1
jdSB3jdB4tAUSE9Dkc0wrcHuJjOEc41gZSjev/qxotJhzorvlJm/fpQZgF3XVKq9QXL/9xu99vb/
6P2vG20QKWHriBNMy/7264WcAYg4EzbaEfMupsDaJjYI/l4CGZuY1CotI3a1of5hKvAp6pDzMA6Y
a+qOXIIO+aiZosEKpZ7aSeWtyVIQcPljFmgeObLYgdHAozDfZnXy3pYVqEXEBkcsRKy2pOmdiNpr
kAzsCDX+GCU8MYFRgl+J1DucsK0HDfXhH77xcmB8+8Y0KPmmliY7tMC/feMxJWQ0T+WYBIvhoEn4
SQVtQz8cHiN7Vs+oNDynAMApq3pyhIsqb4lXCbAKmTGLX2gAlYYhvu9zeCHgK2RhYJDWiNVjDq+O
zkMP6wu7/nUXQLkxKy4CTgUmu8iCN6dSAFx0dXrEyCHvCqN7q8tx3guJBWiJs6IOrG0c6p7eB/90
vjA4ffvaqBdsy9JlC+U8o95frxiZ0liINTXw/MJ5KJ2O+aY6X0SQvUtd0Pn174J0v0JVJG/Ep0vI
uQFE2rOaEFNtA6Ice1sLcGybAxq5/oef5N9tm6IYKokkto1J45vKQtAmZE5LdEA97WWRWsc5K19K
WzAkNOZDJeGQnyXDW4cDtQcEaxIxUIQ4qLWsY+nSexIu403Vqa8Nskl9nlAYgAfmsCS9sa/tbcni
CnO2+G3olEAK9WF2pqNRnFB/3NShIvaSOsheibDXhaRz0yS97kphDMi4yo8gMl9jPTCv/v5r/5tL
mIE/UVEcxTQdC43PX38SmDFDHJpVcphN6iUQGm70ZnbIKWxr1BDEVtaaqxetP1CgdQIezBNgVKWO
7pJcz2nJACD+h036Nq4gcmEzcLfKTGUMVEvfNgkPEMaWyIkPUUBZmUDqixyZui/ygnqHpR+i1k73
YS+fVMc23NYS17EFraChz/oPW7Kchn+cpuuWIEjicLAtmRzBb8drAsZNEhKnaRsHBEB+NBHZNEtO
xi5OBlb7XIdSeL/HGZhJWMluWUbVHqfbeKRLarJGsh4zW4V80M3mzlANryR08O+3UVuOy/+2jXhI
HZORj6vJsjf/mKZ1Zsbqohy5lDTGtdMqDn6r1NWd8klS7eYVCPAcyvnJijHwVdG71WO3IQFNvjbi
/JoJ5Qf5XPHGrj5Sw0nuRwX4Jc6vPrHzG1XKQjeIIeKVjl549pzjslClx46O9bac1OYqG5nt2SRV
S1b1j3t/Gau+fTMFSZrOyGCppvz9jKR/kcY1US8HWUeaXyPnJ3J2OsW2HbptQ+lLa+kpqix1WkJ8
IdhSmwk0el9GQ4lZtcikK/ZWmkj/cM4Y32Yby2GhWoj9TeQizMXtbwdojwm/nAMrPgyJ41stnJMm
KRPG+unBkBFvj0g2t3E639mBpiw7MAJ0FRPMCqAYSyGT0JCBDUac24wUyGlxuWWlWQddnZT9nDW7
mYKDaQ3ZRe5zQEo9iT1IUZSNTVoAWdbdg7ZgH7o5kd7KvAIj0DcA8dqPMdUrT0f2sCUnGAOwClfV
yG878j93U0kZETAtWA+VBFynHMQ5stuPgPCWU9p114WaAvDp+R3bdF8bVftGGP3VqB7Z1ZD0o2zv
LMopJ3R8KZ0BOZcwDlf7X8CG3P79YW39m4vAIlNEYMgKyZG/+5mZrgbDbEnSXmf6sR/oQmd1jshu
5otnnWHeaHl/Gzhkp9pBX+xqyG074oqqnUn7pFRCGkci0zZOOmI1wktpRHlCZrbsTn1ZHURZ/Co1
vd7B2HwOMqehgT3Y29Ahp1VlmkmDZ4gPdqsDo0gDB+xFdal6of+oqGcE8F509Uy0X7YTs/OShJEJ
dkol9bXAfD31Wnmc0SKVEeX2jKY+c6fl+jCeaH5uq274PTRW6xqDsZhhEP4iCaSlBMtR5Vx+Q+xy
mcloJ0OB9YJmEfLQOOG+TSkmxxLayDAQYMnqdq/Y5KJWCNXcAZ62EQKtKsrpwhbTEhKkYEtlctRn
Wg+V4Wz//gdSvo2XnAQ2bgkND7vBXPW/Gc5lp6BEmLGXiJjrEP83lzQoZGAtHdwZZfITo0VQjfup
tmHDEUn3YGYweyybpoqhQOKxVPhJZbbVKFRuoCG1n8WJ/1HkuV6d/3r9sGXGceYbqs3t90VBLKkc
RFKDanOZC9dDf58HIS0hmbEdgOlm4DTD1UGWR4B8ORPMf8K6fJ1ipskWnrhNCdNeny36lDMLsH/Y
f9QLvl3dbNmybJWlg0Gqmv1tvjHZjdHoI+BrW6g6dVrZ2YYdcOrESneBWoVbBKrTSdLb6VTksQaC
a4+2jsr9OuhFUPD+foO0zxX9tx2mAREgxZmlFJv2bVaaiYrgGDLi96OWqa6hNekdPTF4IzQa+kJ6
4aUdkPniHMbQ3/Pql5Op1ZtW/gBIIgPd0cTPDk6JJEV0VcgCP+nlL6Yz3SmwhgLOvpntoli7Iah6
9IaotncE5XBe95wVaE+1bQ85p0OA2Eet15PIfSOsmCUVZ/WBn/IqGZuPEkXLFW6Bat+0802gwshr
QoK5LPbkLgpDezs7veYTQ/gukig6jwa0ybQU9N4SZsGGY2JStG46ZhjHyGE7e/hcdNp/ytSFccgi
jzjqKEb3dRGeEKBpPmTxZmfAeN4kcnjnmLN9AKOHKpb0aXrPeXyskoDWWTmPftQ3v/m5m20NTWun
TvaHJkiNzTLBl8qxyCzY3IKIk72sycQg28apDGPFtSI9eVDtH+zs6EorhrtA1oOdRWnYRcGJVJ8F
NIOcrRAiQIRYkIXDUwCMhoh0/eAUwo19M1RdW63EiQH1lXDG+VYbkSRalCSMGcdWPkTGMVsqF+EE
l0Upsx+WIo2nmGjkzbDEebNsKshB1X/kMHSY6+HzcCy3gsx7RcTFeMqhZm9qRt+905mMWF1GVz8K
Ir8Ugfkyq3DGVF9E/XRoc/U3SXIo27LkzZqngTrQJPl2A5ppJKm7o7rlg9zTXaSnxjUKAucKUDmd
4ja4zhbbGwY4ir/jwC9p9+iKEhUOI1G9IgoIprWcgZi/sabXLkU3lZoTdKAX+0CFVsvqRqWfz1k9
Fx2ICAR9riYFQKFL6ylUwLxNVXHdDCN2M5MGbi2DdwNS+MNucaolIRqlJSPaNQf7Z6TjeSNdKT1T
A1oCqzKaVbB5Hlg25zsTxBJ/iX9LkZBkBphZtlFRtgdTDB+DBbc1lEwF2GRFthl5Yi4dngvFiyvd
aABHWM1JQ+i0d6bhUZ8JjmBSFbrm3Ll9TQu5YdXs9So5AlllnnSnoSw0NAQgNZav6uJKTrIIyCXG
GDVJdySySq6itCnwTiBfOq7zvRnrt8gE251VjMxTO9hSc0mWSzLCvM2CPCSZvr6Zu+WfMK2zlZXy
rVwrp6hn2diq3uekWxQBaTXdTM8xB4psWhaZAorPEkc9lFmV41pRvFACbloJgzmi1amesLSRbOuU
4Dw9ew6UAtpYA3s9pfB+k2VQ2eaG4Uuzn9BIxbdCkejdpuR3B6XcXznKpDxpASdkpD6qUjg+qQtE
S2+wU6pMmJDYRnhk+1DdlWbjp0EYnEFJsh6zYUhrlMTT8b4vJvOKOVCV5Mg5JGMmgEC/OOQFXMn5
z15G0zvrgYHUzAFMt2x03DgX1Igo+0tkmQ0Qz63JKnmXavTn+yisXScizKQiekOLwmt1+mkCFpwg
Sl6l/bxINsocfSotYykpjLNMDiCLQQXXwNw/6GTvRGWSnPtRQ5cgMZQ7crRvG/hLZF6daepdBeaA
ug3P+q00dq6yfHFibwZf6W3hoS4an+yqTcEHz4+pop6ZP0p7UkLExVbZuBT01HPUzk+gDB34t45y
Nds1UCi5x20fG34+zNrTkl1PwnLUn3qNVS6jYRyl2ZbTalc1RnE2NQH+Ok7150INTVfTkuI0qQCP
S6mRf9QBAdoJWSUNgGWfpTv7yaY+oegNbVrAYIqiLqgm+2c5IPgoQh0JQdJCHTatOxEqzr2JOGkj
pkQ9KUbySqYnfldOV6aS15MVe0w0WPrX84suuPTUuDYJ7qE0EfzKe6oGrBo/1LJudrWhdQetkfoL
AVvswty57dPG5OgDVc0ymxVOgX/boeFT0P3htNwbVvSQD6O4yDhpXZ10G9bjZLCkw5UVXPgpM5QZ
BHU5RMWRd18dSImANyD12jVlkheFiUxutM1xiOLoKi+yE+GC/pzVt0bEOVgKDZieY4xc6xvkoEnT
HLMBMnOMx1wMb0jWnlq48FcpLnWX1lS9A4d5jNNkgxlzul4/dWwsREGxHXjpOMBpsLVopyuv+ii4
Vg0G3uZMJn1KNJu+kKuruQGnvkacEhcDkACbpeocSSrgECfvYmMrQ7GrotOcJOK2nuwSvToRogpm
CYzG9yI3k10WavU2dwS+ZiWBjouUpJqEcokoh1sdXlC6FNlxmAG/xJqQD4pTyvsQHzLEkcGThozp
t0luRmZmJ7xwZLxRdA1KLPVdUU9XA813IkaZQ2v9S9a9tTnFG1Ys2kbY6fUYQWpNBD9wjGZyyA2T
gKNM7LheoFbMEvIoiuRSCuNcmGZyHqJcMF0bgLRhWMKFGzGqMQjWeandRyDqdOUkOWRNybVA1116
Q5Hb56bfF4pm7fV6QQPP2YEG5cvsWMo5shBZpNFRthYreM4UkLShhACxsmUZ2bWowOAw2A9OxOrB
mRA4SI2CvoLhVpZNA3SKjY4WE4nXV1iatbwTJ9lcGMoCpVqkKoAVKm2vEEKFgd5SILXbj2RKAZKO
iitHj6ALUeTqkqojeojgiDSYTvPQCF/CNyOncGj7xDBZx3Tb0gzHS6YX9GZxl+f976aVk5t0lu4y
nZZwk9NDmYinc7N02lZWnx5FY4DZHmeigZL5gImk9C16OBu6KdHOzkugS/JQHSAjPtnx8DpIz2Nu
ommK6eB307a2A+M+XRoeXMcPnAWochxmhoYIHqthK2DbFZa1b0BJbtVQV85q7tl2fB/jrFkarg2D
boz7GwQ8bZ0ZcEHlm2n7hpH/ODISj1N+kah/b1j5UXYiM4uQ6d1kI9sZiYqcGvMpHGYEMw2yDuCR
t1btHNMc0oXZShKRE/hKpzHcdW11rVkdbRrmTjuh6NtEN+6ZUoP5NYdzV0h4e3N7N+GqoAyTvU9e
UHTvVUjCak8xZmq0H6FFLskYZHtbTx8EpREavd1LN6BO6RkGDgPExk3fAryF14ebfTKbrRQwbVPB
VMlV7EIp8NN4rrbynNRc3gpnM6Zd4NEVMPaaKseQrT15JASjR1NQPQ9kCDCepii6MoZmXJUPw/yi
EkblpWGHVUIrewLKdA15Wd56Qz19VNiYKN9CDNCrp2QQEQ23BpC9lOwkm+kEGQU7cnY9HK0/YuI3
65RUmgxBQhIbXN9hPyLiKLeROmL2H6XtPEgvOoaf2JzeWNvDkKxtP2pYbmfjwQafhWISlCmxZgLe
RvMYsYBjWmF5vG/X91LphlH1rpjEA5nQASYGOQow0VVfULJLTD/RUNA1dZR7InGOhWMS5Erjbg7x
7o/SJS08B5j4FjDyxrJynLnQJTdA9ICY5OQJBsSt9C3E2TYb3HRWiDWj8r9h9LpooY/oLphEio5Y
R1kJbXgpBjmV+hZ31RWai2zbgn0WUvZTBdHvhOfJXDBaEwl8ilwwU+jSa3jmLcO1kLdR8A7Z5s60
8vvKFHuA/48t9QYYDRQ5aL6DwgESmdJlL6BB4bkYPIeyzCbIOF2A0f+EIeHmQ0FtAto7vXz0dDpK
AwLtsIo4B3Mh2bw2ZV7c5razj7gUuMinufQt1UC5V3tfVNF9JchrnwIDZ7rG7jXqUXKnWbwyOWLI
7g1kf5HzaMYyQ6dS+KtEv1m0+6t63sZos43RywD8Rs29vrC+ZX34ebOauC2Kp2B0Fj/3EPRei6tl
fZ+5mqzXNzqrEn99z/p4quV4uQqd1kefb8T14+ycUT5/Pvzjn1o+ekjtEF10FAR7BX5LVw6JX9U5
P8Xikvn6ZLWt1Nn782OnZoHFYBJan/x65+dffv5jf3xK6Kj3JH6AH1+Bb+tmyIQDMpFP0Dgv27J+
0LftW5/742O+3vNtx33fNZ+fs3xs2BWPTkMxakIDZrBc11s5x+vX9Be6wvs+QR0wWOObkyEV7cPO
H4n12lZ2NB8lYUHx7qnsw+IGqcsVbZc0ekY+WD/caDYT/CQfXvKoQz4Vv/VpcZUJyqBNZWDTb3cC
QYyL9PtpaEeTQ72zPblFBRxjI/GUsX8Oo8K5skhKrGUUok0bFQxtOgyoHNBwkVbNRtH6G3lOYfcE
mKBEEMHlqYpzSe/dtKqzaef5jeYcRtNOoYazBGMBEnlgy5SNqcq/m8gJ7xL5XQzQlNQU9U4hkKAG
jj7u7MNcMD+XxvkNy/htOkYefNqtIiMCNwGl11T7XM3mappk4xVRAMMhU0gfFYNMoLl2K6alDwES
DQnhuSXesYozeV/2s7Wtp4yllN12vmkhotNNwNAZOWzTiF8YZGyjg8a1pRvI5jUCycLFMoAwp7Jo
kKNYNCTpLvQEKza0gHqwrSXit2py7bwmkOhudpDydTI75PuYUrcrZuun3XeorjUHej0+B3M4mBwq
G0v9yJizqQDAzJakG3AaNXm7WUjLrb1COKFhfZBifyw6cUVhgnlPT1ZULl3nY+1cJPtQ58MVdY03
Wen9Uu7cMAXHmjesg6IBtp7VPiZaYJ8jJ9/Fgr2nOdOPSnFuDLpJvkgUKrm5tOuHtgPPJxYYWQIi
pk1vK+IKEJ46FryQ6UbPuKDqQGAI/931prgeCiMjeXqgj6U9qz14IWRx0bG20pKtpZwOweksWFFf
bGKQQmSVckBE46QZyPUJuBlLu/aDHN1W2ODTQQjG3zqkDlJ9jasx2GqT/JiCxt3asxTvZyLlI+Av
B/o33THNpo1C7QFyGyYOfCizOYnDAtTTIjqZE64aq0DCmneMgVg+CS+XiTtc54umZPag9xU4TEDb
sTuE8b5S4g9CaotdLmsfwZRE/ggCZ6+0pn0dwWRVerYYnQmxDAj9CJ6rbvhqzVW+IIboK19LCcFV
sfWryRC4SAG6QTXulG1iGN2+Q3mIXLioIEkFEmgUra4PSjySBcGBZddhcm+NH7rcyAf+KILLQPRu
vmR5lOZr39cDBMv3ZL6HQpztyRqjgK81V5O9rfpYeDNwb+jj85uhM5Ms4uGSFcFDGmJskV1dWJAv
rYn4a+kYRC0bmWfBvrdsaRvpqAKrEFC9ExgamQBO5THYvYwdOfM2OjrmzCYp92190RI0glSOiJJM
03OglF4k6AjAAWAgBtuymWpxUvUSqPr8bsuUzgp8SjkiBkF+A+5T61ltGkDD5DAxbuoPTZPeLu2B
qRtGRm0z3mlx85A24dkw3mUN1yVVnhsxo2uJckI9rSVBNJtILJLlkbzjsL+Qzj1tM7LB+WkrZV/X
xith41w09DDcKEaYb6wYzYg6QDTXqv9D2pk1N65k2/mvOPyOa8xDxHU/EOAkihQ1V+kFUapSYR4z
E9Ov9weebre7fH3tCEecwyhJlCiBQGLn3mt9S34jpfUkPQPksrX80nMANdX8bLbjPvut4sRAwe3e
DSoQEGiM35yAYzhOJTVEbr8ZHhBf6nyI+DYBAZo37wIL55sEUxVbJicgUpS0LENSEYId22RCjmaD
9pxZVtvykxpjkkl2IlHlbnFL4r0kYN91+JyY/VNQAyxhwQCyBWqqyN4C3dq0Jso9wp1Q3ebGGW7O
fljMO9MO6KLaw9GZsxeN0O2QmWISeR0wfV+zq31Pmi0ktsanCHVotNQ52metsrytqoaXnLaF1eW/
K81/9KXOiRbb0yqk3WZPouq6XdkJrpG5fKyK6jzjl9syLLA845e0LHMrpLyvku49mMkEyhPUAGqs
XtqFCKq8ImCBPHcEWrF0gWy2GNy0cuc1C/UMRszepplgyK1r8DLFLJorirXkrOmXTCd3rhVMJ6zx
R4xsAugeYKRZzYyul+QtL+wvs5vjnVhbT8viAnvmxk9AsvdkIZP0UHyDX9hi6rPuBVdA2mufImd9
GL1vWl+zYSEG7DxIYF+O8+YZuJ46kon1LiQGEE8Z7O1EaFe9y7q9b8BpLdZ0ucUjqdxjdpbGvdpr
tf+WJlN26vTqu0uh10ndhN/tUcKTcBSNk/tC9ujBiEkjFFyhxUIesguhqckamyRabDyY+S5Ok08H
PYcvVgIgz1T8I8X5uSksOWBRbs6Zcj4UDdwdGltGH96epui3wZDZCQrdlzvxXEWE49KwScxiXB1t
3lF/0xf2M87MNHBI/jbxCyDIaw+VuXNr9ht+NpM9r0S9G7CXxx38edjkEWV+57e087JixmS3oLkf
G1KoO/lkuvQ0Ort8EWqnuRgeMOjmbFUh55dDf8RTZpz6dN3iCWHeyUa+tAH7el8VRDC3zrC13EHf
ZzYVP7cqvLgEZefZzH6wB7+a116Eb7M8ODL5HcPFR6ji7SlFWJZHJtsL9DoiCdYoKLqJm7VDNdpx
Re4pN049nU9TXmF5GY5tPWxsXDQsnC6pFVFdIMQj3fMV6nsR1uZELEc2XU17JsJxoClsIUtGWH62
Wb5Hwua0Dhmzl1jQwrH+DlNz6N1Abp0K8jve72hYL1KIZuWWVyTZggTxIMnot2Gl8oFE5GnFgc0J
QDEIT/Bn0hkII8bz6dABoVnRM4bZ1Izp7rvkCxQdKODe87e52RLj4BdPuar9vTLaOSI5ZWms+hd9
8bJLwQwa5MwuDGjfkyJ5VzYZSzDbKY6M7qStwXI13LbFoQbCaugQavFAmsqmQ7N94iL65TTEHkGi
tO5m2IjAOs2LNlYpaWVwgaYBS4qR7Xxk9ZV9YLdDow7NfSVwsZhNe8kCB8ua5x57OJqwFoNxJzwd
9xE+CT8/yHbI7yI2boSqVTpphmZ+ntMqOMz6/DTFe9RzGjrlfu/m/cB2JuUm8UFUDgEp26ydOTyG
ajdYB58qGQxRb6kWNpr91gUj+V3irUsZZ0PSeyeFzdxpy4OyYyiFpjzrKSWJXckzEr6TnlhXTfQc
gdEjwDx9cLn8Qwbul9wZKi72Lo78td8pxHusXIwesxfZEx44VhI9wg3pcI6QfiCnZesIRGueUQ93
RnLfTPKFOUEe+lpQRfT9nxbjKnu4JLaB4qmTAWmKcxyR9ISlh9CsRQPQQaLidpgGSq5gWUvx7hLr
bXqGUfukjIHeZ0M/ksm7oT1MMniucIHe3aI9aN3SlK4zN9mCRyn4V67u6KsxXu8RB5lew2CpJOgT
S3rLLba1XhOTGZVKNLx2IjeZyBBDI5cGL7HdwJ4hajY/uKm3bVZK8e0B08GE/I7SacX03h7ceGmi
1LMgMStcGN76QDDGnbfA/CXwut40irz0hhgoMr7NuxFGLgzLFsfQKLLT6L6CHGVOoJXLd9S5YFmV
dzBW/Go79SjQrOb+5qi+PWg6turbv7hdQUGkIRTePkf2sDN1+V1hwjaVqw49W/9FZgZDVGNM5L7B
fGqv5JOEthQ+9vUv/OfHlqo8cnF8Jq6VZ2GkUjlRdq206PzgW785susbcsoaCdQAHpi8m0UZg9ff
znlLRML6mvUNqvLPl8/ovgniOg955Y7YXEWOWa9eyOZetGd75diK7wyacYqvX789acKHsp1M0uMX
K2aBlkIjTLjAq+DWTui27D8ST2+35cqo9usUOpBNN6If5pkkdIewkKwO6w4MIBnjKqz1AQZgTVnB
GYA7X18fClGRFnXxV/1/ZRObuFkgPGdtnB0DMH172kGHv7647t95IxkUTp+Lb7XMwFa3CLTVhGNQ
8Zcw7H6c1v3n7SHnVhFNtK025orKmVfuSUXGNmrfS+5WaFBbmUdUcYQdJ7jTb3b0Qlspc4zL5aHP
l6iSswnElGp71Hzze+Es8uhnxQEtNxmGRfKjcztta9Wcv1JWO7XyQm4P9LMjQ3mUyiPE37mMsfWt
cIvbF2//KtcPe79lkiIDIj8VQ89Um7mJr701vDxvomwZ5XSkXK8dHDOFHKleG9eaaaWRnFzM31kB
ibbaIIBCRDOU8M+B3nImrjFF+u+k4dPLMD6W/qmI9TeCeplmxgNdXv1tYV+La9a8mpP1bpjGmzOA
W5WkgQaV+4RXezcvE5HKpjpSE381CXXzR+Kob6SWYxgt+dEwXB88bXxEgfkmyH1HrvM6uVQgEFr1
IeC1jQ77Y/fp2fYPxJePU++y2Wz1KUSzdKz8+qTR5A/9kZa5aYLiJSVxYEfJ9WvD0R0qSkZWpYY0
0fmeMDU2deun/vkg6EcxdFDpEc/J5vb5ElP4HsTQ3e1rfzw1K9eT7/Yjb1/WlfS2/WS///G8IVgh
R7dP3p63CMff6Z19boqKqVBdkUw+W2XIqOE3WSBnoDy02oPsGznBWdTTbaraWXv1qAA2XhXANOn1
yNdOVR77p15pyE5LMl/jyg2ZCz5qwn+IexeWA9GqooMvPSa8IdUIV3OIn2xrnYQ52i4poMlZBEo5
Fl8SPqONISPAfZKt98wlZ+i/FfFEOMrDrJ7GrdP0Z4PF49717uwRZqlfpNEcDPkTIZg5FT3FTd0U
+R1c8NMkqunipFxW/dq7S0pg51orPztknvsGySehLgcaCSZ5Lt0L236Pmq7bO47Ncif1nYlGOQLC
tmxdZTwbeTcdbJVQdMfci31qjJnb9d5yL1YfHKa0E9dpKfed0OVdGpvH3klJ6/aDfp/70yFly0Kp
iOI6RWS+pxPJXl8avz2PeM+CrGhRMEnKrfwb/BdaNPay9bjnz+O7jmn+jrzeH0ZWyh1ZED9F6Z89
VzwScnJ1ZfLLdmr9pKdalCREQqfD61iYe70QzhFDVTjqFL+z2EvHH45sZ1+r3jeZDTOoM6r5VyP8
t860kl23DgJE4124Ol6zIEVvYAAqqSx/58uUmK7xG6s9f2JztC2TvUSavtjBdPXwKynm/UsJQaoq
uM7k2O6GphuZuSxqj+TrS/vFPmuEt+++GG4ybhGhehHeiRccJ/LOsecl1GSZhm7i/W6bkVjPhSAg
gWytx7z71laBhi64JxqzWJ5tNiuVY8JArt4t1/7p1dCWHPqCYNmyebtqoSXT2Mnj97HibNVSQRdT
DJEUUWD7rK+utHqpctmcW+l21MyDEuq+npZm52jETGv2ENp6dgXA8eFZ6XVMhmuOGAAsvNqMNuTx
OE5Iggs6WtcFtA19S/ocO81tV7inuSXBz2J4VaAkMYEw00CaXhKDIXDdp780a8Hf2WknHKMIk9R5
qqbvNmlYm9Qar0XjPfYuvQrpPOnj8J6Ww7c6TQlTmw45PXsnb/H9ztWH76E/I2l2Y2lcFvbY3Dd1
/YN3H4iwnTwSSP6TWmsJnTo9mnNxz0KvM1f65YrmXrnj12TYX4qRPAv0j6lE0CackdmJuoKX6Mle
EmvKhnnvVfNnJfzfWLApiB1MMz1AD2lcLfELDcznYLgf5gtZ1jntHRbKpWt+zrrL0U+/Jh+3sxc7
Y0gy5SWtrO/FsrYCTGYWYnibA3NiT5QjFvAxcpeSDgVZDgjcv3NeZttcx7ROwX2ZE/1N+i7uO3TC
9OH1Xbf+HPQiPUU9jvl5Kk6W3z8bPq4HwTSR1kkVOrHQyQkdVxmgR62nh4GOd5ghO8p6c7m3PIsh
Pb94IQhOJdzwJe9ku6+XmlF/d0qV/C5LvWb0/575RUGmm7GpDNzLcEyDU088eNGvFDznIZ2sbm/U
Jm3Qjh4FGnKjBhkBUOhiDS5dsNXIrYr90Hf37sRgg831Q5qY3NUf2tU2ZHevPU1eN3Hu5UzvylvX
LNMRmyROj3oK54yZFK01++eoI8Mx8y6afSONzERR++rqxRf50wh5oaPzOrWMTxTI91qj9YuTh9WK
EzA3KGD5ww5aT+4ACdvohIEAiEdlaT/iwH/iCM9UItzbh+ucsPRU7Vab3Uil8Z2m5IMq4rsmcQ7Q
tNkwmMSOjG80mCxP/434uVYBEwKveGqa+XmQy3s7QhIPDAgAWXXflwxANN6ewUH/aNDAMrKfCEOK
0nq0Ciwqngw+DUcXYTYAz0hHaycyHUWNM4RtnYl9bTWoXAVSkh8JWroNTtOPZdSHLRT9quSqTKFa
ELJL/geCGuaVyvqkNXFaHHxKdtz+lHJ6t+nr5K1w2WV8tQoZWu/GzK48Z69J8ZZm7itTC5poig5y
Vo5fxKFwzzT8R/IV96r7Husx2WOeftEr7ZwbpK0BQ58IX/CZFCKI28akG1A01G8aMQubJmh/rszn
gdqPG0/f7QY/NnZYp51wDtie2uIbwyQ7HHO/PWBVwOY1DOjaTJ3qYcLcag6/Ysn+pVDLtXd1ErrS
SgeUApx8qn/rtEW5uQ6PZPVyUaImAJxPvFb6soifWobtSBU9Z4uUJwOc/obJPf2j6rnqDYxjHaI2
zNIKKwMlMGmxc+Jl5yzo3yGhiQ2RisFDQjd1wyz502AocMD9lG2zqqmOKWuJrTGIQJhQRRpOt2jR
OJ45SeyoQWmBLqZ13yz0WXVv7qIh1S/BKqPX2/gu8Z2LP7n2czeTRFqg1GuQVxio8aDg5cwpXDAo
Orqftb1EKvjPmKLm1C0QSwBDa1sFpGZRSXew2IjBZs/I1LEA1sct8vXGZX9JRpPB+Fn8LozxUAbI
nrKiYn01zTby0DJCIUBaVatK3mXSt3fA07vQMYKX2C/bZ5kXtFBsMewpN7NtoAgVB/WXnWpnfuyY
590HtvTu3awzd3hLUoRiTnNvVEEbJYZ5DszyMxm85T7GR3GcmImNgdfdq/XBbyBaTQZvL949985c
fSfzVJ6aiRa53i71KbPYIELKorOEWvKuL1WwW22Yc1kZB/pnD26Oeu724CtCpM0qqjon2BeON99l
2JFTTvRN4o6EcStuooaNjXssBP0xbiWX24Mxo9zTApTm9nL1GdwTEzmurkREn4TTQ/wgEXtXutOa
80Fs+IDq1+wa+37iZkg+nSJJs5ngaSihP1OrDs8ewWv68uw7xGqUumOeXNWYm1gy/RqIgXiRxlTt
cEVQJea5ufdzTrlEOtqj1bwmqiGHcP3ATYx5Z6wzfBIrNoPtjDaXAZIC20TRXQixXNIl5b7qUs20
OtGNgeTwuGZt36dD/SVsme0ts3fvywVnldFnB5cJXeh2ArRlivjHi61L4EF8QHeqbV1885eSTnBo
e6O9XUZT7k2T7Z7MF3czDnBT50BjuF5JftrAYHhpmPLPOj0XGVwmfz9aLURuU4/MXB5mbuoPRQ6s
wx6MBhneMIXu6PIz96RrG/fkbKDzMwvEjCYg0KKYQOoAjzppKbGTs9IPwDWPWoDFKKWcKHMjPylg
tU3vHvKge5KLldIINHbp6rPERMcQY9HOU++oyE+p3V2F8g55jIy4zGyW1PigTfnCSdrNCEa3suPO
lAm+2dKTncsh27cujXitpa8ohPSjcUB9gXgAE6VN1A+CSmEJakXvjnCRazPkR4PGHxWUJnAvvfk6
e4+boVe1dhbqCeSQhZ3faCn8edxAt7afbyHCzkfsB+dk6rxzmk/lfpH9Q7vY94uo6t3k9d+LQfsV
2KONlrTaqGSVtzRgVkTFgUCvw9Y1Lk7gyQIG03EFLI4VZlGf9jxflqF+buqBaOuA+F5CH/wopYaz
Gm6bNaaWzNO2Tp9kW7+akzUr8ncRk2Ii6eYhcZouXh6f1v8Xh7tv7o0QboPuPUUkxlgz7cEf+rH5
0s7Z/ADJgt0n67/V+htg8t/JWnxqhLaZjCRGyALJrZihOGSUKTazM8KhWarthtBMBFAh8ZCgj6Ra
E8eTzzIXCGqtmdbA3CznPPtZ1k5wZLNPA9UVgkWKBBC7RoaZAXgNNdc5FzXcUa/Hkp0ENMH64o7G
q0CrlZPgGjPjcWKdGZn7jksmv8pk/NbFlB+pUoc6YcO2jPl9kAvSgiqbpAi1WqaDCcMxzCaD6NWk
sBKqGZkerImddV4R+0Da9s7sxvjOckuuSr2UT9BaD7n9KwafRg2O4npitHqK8/SqnEE7xsykZWJ0
IdIEfEqpcQJJ6EeND5KlKIdqW9EjXM9xfassWsNLUHSnWRq7ruaGAX7vmKq2P+qYr3LHZtgzLI+l
UV7TrnIPdSDAHngkkNROq22KyXvgfviqT+13LiH9mGpoPf2lD47eGojU0MkzzebNZAq1d5X8rPOc
8Csne0JVvLpNpvs5t8+uyuBnYqmCizW+9UVPWCYUnpmZx+TSnHXBEqWNHEI3Z0KyLB/d0Cvais69
0LEP2C07KlNxfTNFjrFS5necX8Bz0/bq9Es4dQrzj9fiPq/to1qQ0iSPdTvY+Medk09Qq4NomamE
816iiLCcwcdhMmDoru1PYzFA0RQ+PXQmEsCn2igO5OfNGn87YlUtCYbKHlKMSbHAFrq8ts5B1+na
tb53EhzaqO4bETU2JWJptAmgEc1BYY77M/OYh/c0KXw7vxeB8zgoyCw3C8XN7KeP0jm5nOBh7Exr
8Ab0RwdF/6W1n27P6mWPQjPA0wqmALF3TQ0ypAIFVNoFvOkw/x2JEMH0997oBntsGFQFuX8xLNFE
QUe2ql3nZ09nbtIR3tQWvhEGiOPOTSAsvhe8gOx2N2umnmifyVy9sNdnZrbAz0rjU2EUFJu4aZri
Mx0T/WC4NIMFbK7CyT5rGxErkpb0L6+9Mdi7cWSAW1dImGKuAEJt2Hcust6n2zVJFv41KAEM4Jg0
kelptoNn4cNqR2zeyEa3zbzGATLg9GvMc4n3vaQZF7LDfMltfmRptUOYdPGxtDji6KLuKoxWhP0E
L8pFM5uVL3Y38dIFVmN6Jge7Ha7KouIqBd+exqgl454cniBWm9szPeJK/lpSC6erwsSOv+dwVhI5
s9IxQ1o5JSyacxmNgfYbUDUBRx0pu8PChKbAQN1jDUFnFS5IjLSO9NkOh47Ii6vR0oszx9raGD6v
UXR5lKZIIUazibJ8uM8c64dnsB4Ven9pUipqndDuxGSdT5kfI2fkWnAetBFgkm46Tx0nCdSSyBfa
y1TiKW/z+btU7MXclqmPlvFm2yTCp3NOYaShMhMiWo8Mw0ggjT7FnZhIhp9QeNDg3HuIC62q9KFv
pp+3+8nSeccyqY9zfh1M52fasnUg2Bp2+Nq+I9SBDWH6OVFLTvXwLV147wxgrzg1a+zQiFAIiS0u
Zv5gG1a9d9upOuUBscQ9BgKh5LSrUja5QLXZppaj9uqmcrobDfvQ6fplEa44952S54aZe8XM9OgV
9XRca2C3HLtrabFoZrP9XSWjfR0oI/XJ7DH8lVvNModrIdcJzxIxa6ujcZzyQ63c76TAlKfbgzao
jzTVEqKJWmdbNtm9liidZK8ZebXBJuRUL957OhJxhWzEPM+Tnh3iBSc46+gTw/Zhv5j6U+tId8da
4pwsBcewGqiHyNNt2eIfoDV9BKVhhp0wHlPFKSpnbTu63CTXk0pfsQ6psr9pHsPEXK7Hj/banTPj
TFsDBm2aoPyV91NwZNgTEIrGbnaS3gaBk36U/sHrymBPk9/doEVgcNfpUTnq/XEucDzdZLeGGqzQ
ICtGU7x7FAbDhvTy7bju1MzeTLaCAYxsGP1xISbHRs++5QNK0MLDzUD9+OgU7cWbEixlS9Tj7hGE
a60WIM6lUbs0VDJIHCiaSrd4tqVTI8P5wmHnRy4pQdwNJ/xeaIf43do5bPqOTHP3TbZ+zzaIcilB
3VOL7q2nMg67iTXothDRXiFOmuDXTSu4Hcel5nCxfy71uhtVHnv/LHuQHVe/x1yC2T3FbbfppozN
LcFLlcfUn87asPWqh0oHWTLGc3fQoURQKaIXMW0UHUBMeTVWYyWGd0PDcE3wKPVvQP+b7aEhQU2W
pAwaCrXtwE31dpxc95s2ok2zDTzzJo6h2y/cLtMC/b/c62PyulAIRpSu3OthoBiAhzKG6LuUUwBh
ivE1z+kUcU1GMI9wYynEEv4YU7RONDJx1dFR4FrNyIuGcJ7TM2DBMg2WmgK5j5SDouph6JC2zEy9
Iwl9XpS16V3vpZ+r+V+K8rOqOZsQ0iL2hiFqzqvt3B+eE0O+zZxWeJQgqfz9FNR7ht45nu/EVi9G
NBSsWIC2qVd2fd1dSGTi/ugfMyP9hoteRPWIEQ0qBGUJT2qkt58rh61v3AchvbUvHQM73TI/0nuW
/PgC04o12R3PtK5J8QMHE2YoPx3ASiH6ALFZ296hj9XFqJ7Yx1+0BIOgR0D5bSUfxG5AFIFmn5Vc
zGz4Cp5u95R8GERoVZr5ZyDm862ljo2EZDN28cgkGlpw+RxptnvvrX1KlvZlFxOIEHZFdW09dQYH
R5e6+pSG6rAR89e0UHJhwDLrXw5VLNLIoX2+0db38a81UY13mlGMu2DMPwE7p2FnYZYpyVM0B+tU
5ggonDEIIWwJKMkP7EnSS8cUiuRPNb8PQ9rhFmkSItSS+b3Cc6iP4IUbS31lNHQOHelfV7/Rv6bp
OQka84NGBYrnelnuM9vND4619FDcPCvSaFA1ul7eNV1zhOWsztY0HKuBzV9g2OZ5oMapygWddTPH
ezJIuE5iCCk18k20/ZzOLciDTeeV/MCxjLJedMx360+nXunIJdfjeob0hvopg/mVEL0zTIHL2IAD
ifsBsCP3Xb23j/S+2eQog7EefeZxPXscvWORokrU15VgCgpusywqVqlZXFJccXbifywEUXolPmfX
Lt7X9ZDrBNUBzPo0+0y9+KUpusd6sb/JOf1Vlu4hHWtWtZz0EroaIaIZKMqu99xRXlsjHUIrWzv7
JeWuvV5E3cQLiYbG3uKsVkjS55IWsiOKn03RUnbguyWBbqb5prMiB2WfRaV3uN2wY/a2unnCNAc7
NiErLWfgofLTcDJ7/7PV/WNhB7gDzWNqZNizZPszFj7nLCeXrpyXyWdObgM6jKM6qOZN3bFEz5hZ
lpqbrz9watsMUrj55Z8uZupNsgSH9do1c7HsKn6dSfNfJsly1+tExmmavCidWlGt5cQEdc7ucCv7
zUPccjHoNW5pQavbSexLgw5vc/vN+wGXdu7OD52vPavB1hjHY3+jimiX4GKu3uB54UZgedg3ZcAi
l+K1mrxLV3D630BUt8slyYMNBomzhnaa3iLvb4IJQSk4u07LshQjjsew8eaun+Z6ANjbWxHGElYH
/LURgY1dYwThPNsXSH8cBUCNLGB6/Duzl3q/fl6fkVpRuvpROSAVQjLUxx3vpM3EdD7bY6yINOO1
1ucKFjjwSIAqW5g563an9XQzNC2uJJWdcUStXXpuOmktio1vgdE0aYfUGtMSl8W2VZwUPp6m0u15
8yruYaoqP83KIrHVxz62crJyUhJKj45inKwCO5c/ewnyGSryyfHhU6Xr3r7SlnPROD+dlp1KDB8c
PDp6h7QN9qWmu1sqn7chiLdaz+aOs5+4SiwDN2uuL2MG6ObaKQSkHxfQiQVb8aqkRPD8IPKAHzHc
wZChjdZzZzrATDlluYv3a7siReDGVmC9bXJyNHjSlz0WDW27dLjPClwbdffR8M5t8yJ4FRhrjEx7
zAQApawKmJraii0j5K24t/W90WX8oUI826N6k+suq+y9kxysGQcFt2mf/IQ8Ha853u6oXLLP0eSi
7213r4KFHVtBWdvh4sCA1B8SJP5oLBckJUtAy3g9H8cbH6kZbH7b37e1Gy8djQYDBfvUwFqvZ+pG
3rLJsp79rs0v3mx/ldUnGLPpG2NQffbucdEhxC/R9OJkPlpFNt91Rl/gfraDyPFySIN9Vjzk9B7C
MicTm3cbdFEVMANv/GfGOWE9pmbEj9hhFEYehPvO4Ao62nm5HYPptVBzGgV9gQhnFoz4dZmFNA/H
CEnPVh+N+KwtrFimN7/4FpooLn7cGgOjlS5YDoMQV4Pf8QTJ/0c6Oz2Zy2O36+cHQcdrQbfk5/Fb
UBv9scWWgw7H3RNSiX6thacBM8LIsgKradDvpKW4xyYUQJgbwMGnNQmYnbyCPcLUQuLok2GhvGlY
vjHSDIj6TJWfBTv40KKJV2t6fZ3YLT4tCDgVepK/kD7/7V8IAOJv/87HPxtsaeR/yj8+/NtLU/Hf
v6/f8z+f86/f8bdz9pO9bvNb/qfP2n81lx/Vl/jzSf/yk3n1v/920Q/5418+2N64go/qq5+fvgQ7
/9tvkXw16zP/X7/4d5jgy9x+/ff/+uMXo2bac7JnMvKvnEHfhibwf6YTnn9k9dd/8B1/JxO67r8F
luvYrmWCdrCcAL7J34PCPOPfyM7ycZp7runCCYA/9o+kMO/fbMcHteDB0GcurwM8+EdSGNBCx/MA
DelGAJIBaOE//vrrX/yBv942jsbfP/4v9NqvTVZLATbxD3gWLB4CqEFi2MBhAtdw/8CvSC/XNTlp
EO5meOprXWgw04hQOps/jbv+Q71oxySC2+4csRf9LwfqP3rxPwBrvDjURsfxDcgksBmNP168qZ2m
g9ex0BCbNji7Fnkqxws6d/q6mPsxpfvuF/r8/8+X/YPrhpjOGfqMl+2/Kfys1YPS9oDJQtJ1YgGH
Ghz8/+Ul/2Qf/fmH/sE+wlrexz7Z5AdEWWp5NDx0o9sEGX0WyfztP//zEDT8by/nG8DfEO+Yuocg
70/apCi1Ft1id1uZ4zvEEXuoLavmjpKMbDDK4CLdWg3FhkuIcDSzczsH1UhYsedUG0aQGF4QZuRa
7COJCIKwnpnMjh3RZUtfOTAsLNyaQoez7unvgISNTYOnbDdXeCLpXXJD30y88Rtr9Gqao6vFxqrk
vmBCTGsGhlM+PsR0S6gUUMO4BsXlIvIIGx5w75spbhgiRK04wPSj3ZhPxJXZOHymzTTN2E4Wth+W
W11i9Hcgn/uotvv3IuDmr2XTq+WzTwT4+jx5Zfx8VpnJZqXNDuO46NvY08E80nsyaKOBPf4h5okz
z2L9xoLd1PMr2dzhWCuJ2cNZZUFeSDPt7I1NaDrOXZ0qAkfkT6uhoooXxiS19eVU7C3a7oM+xOtI
opsQ4qw54/tsjl7oSY7skjMWFHQ2CoO5+kjn3RVTEi5IhUv3EwBqyw4LDt0y2B0y4vF1Ety92rb/
0JOON2ZFeGfabp41emgNAA0XjERkNYeu+Mlw/MvS+D6M4ly9WCFdkx9lJkUb+n4VGvXy2BjNvh3L
edurMd5y2A5aN3+rtTsXjRJ4RWKCEKGydcVpmxnEHDTZ1rabD4+2cp4xCVTzV7FMrynkfidBMNRP
r/OYpWGJ6GOoEZcW3vKFhfo1aX9Bkf6hRAda2l+rq5wYMaWBPs6rrTe2HzH2R81zd2bNeNByh1fS
h7/0kYQaKcto/TmVNb3qs/MwN1e3o7IuhM2OcgFW6tAAo/phnP6EU6wFlIDTutZ4StNsbVPcL1lc
h/i1xkiRT73Bh0tmuEWLpxIcNR/H+OhiukL2ujlOPmLTqrG/NAAue1TmoV3pxabQgKGMBg7J7LdY
68NKMPEh8f6eXHlcYxaABrPsv9F/RNXdiF9Bg/hSS71pq4jhqQqerS3Wl16Sd1gmnHPm4oYBCc+G
0cB09flFOhva0lIvVagPqF713DyXGI3QB5IS0/E7ewKkvNE/gRyiuDGM+yYPcOFptLssHf1nqaVH
FBRbBLw0XTvOn66Q4yYt2VzSibghHdOi6zll+Iah29/e6MBn0eniHzB0rvwsYGSSNT7mYIwANlum
Bry6jIx0PFNrP8IR+Ov0rU3CDmPkJ0buDqgky0fIJzklvVg20vafClyxmFv462LNQNq8FKD8nAUL
ilsc1/NmmuuXohovs+lA8i/lh9G5SQh1gFQJJva2R9KAFgAUH0xsvRPScWCKX6WGq31O9cOg0JmP
y8kzvfyodEZqLdF8Q9FfUa5B0FDiDNDhVat7vOSKw3c783TY96y79TphYGPNZVhmXbXP85g4rzjZ
OusV1yDsDr09TYxdMOAJwfeEO84288NAP0aZpG8kiMBBmnB1FgmR1pr+VRny2RzzS2ECYgeLEhrr
g4WBJRSKNd4mDiNwx9fB4xgLp//wVqu7FygseeSS5MEMJjfpNlzOczi8xUNvUrUh464g3tHhnuyQ
9TM0EgxXsaqO6+nkN8CpZpPFLJEZ4vrstbTe+s60d7oP1d2p3EeH4O/c5YJMC0bUzUzjDW1RrHOJ
0+2A4sKSf1uOkBPMYnWZICVXjio26n/wdB7LcSNLFP0iRMCbbcO1bza9uEGQogjvCh5f/w44EW8x
E5JmJLUpVFVm3ntugUW+jHhTYMhlk78ki/V/KHj13bjwjQAjJsxhAigZPdo0v3YZX6q+qv8EaIad
5jj7VTMfE41ZKC+sn/nFyqnvqQ6SBAb8IKoXSc1FQC8Y+0Aqfn//vPaBYdVvjjq9tOPyIpytkR3d
mNDh/05Ry8TZ/LLNyFBPPA1r67OpIg+fcMTUvE7EsuwxovwQqfHSVv4YNxYiKg1QEg0Mg9XIXsao
S7tPenFX5PJeOu2Ps1reiKE/VrfnWOcbXWc+rk7KA31ESSMzy3QZBtBvR1CsS+UxWrvLIPNREK+N
j4VRTsLHikSVxEKJPQgOFx9rgk4OJMUunswNLrZYrljmiygkTk0HRRvt13/MS9k7s/S56G9AbdqV
9lyOp5X9U3J4a7FNBsksLYfOEYzBlpcFRDQvktYBVgXybYoF8sv6+wYVCQVvOyTH3wUPY+4D9xL2
cPq1zuoDnqTRoXCOprURWl3/hxM5dks18UXGF+5ES+TLXXm39O7C0f6RaPG7yHGvp5aOJ3TNz+CV
d4MFicRJaSiRDef1quYPovhaFbNxs21XYyZa7yYlR9sgVgD2DJ936ZT60SaAmab8bk9i2dcNSoG+
iRARWt09WyoaBQ6sG1uYoZIYuCQrHqFELK4ylXdR8VCo8/Sg1wn4nO7SVmTqbGr4Yjv5kr64MJO9
61I9oFlNnjijT3yFRHOMNQU9wk57emmw+we6oa67PKsrpFfOTx9XhBFwAqCAaVCRyWhieQtQuHAB
GOixVtpMEk/s0Uazi856eXGshCgVQiDYZaWwaUrAUGkCcQg/1tKdxPS8olCSrfzWqxjRCrMlK222
30UL4nRQHW1HgpraWiOWD+yzFoWX28dd4csGfxSH6jeBb35T6g9INxQOwPmc80/dI+Feon7fqKP6
hvzKs40yLEauNVE2nKasH07Q8lmlRjAyxD6vEigofQCskqYwWibjj2mxlNt64q+a1Y9JQa9fYwlK
mo6u/DocRrMFKRc7t1XMd5Qf2KwHZNdRP6Ibiyt3nDpQJAW5IbbGm0oqm4+zMEsARvnzuNJ9V3EW
MHKGN1vnAyfyylmBMn6XDJLMpg02otWBQdSlhq411jdnBRSOqT9kbaW5DqNkBnx3yNpf+kKWSd5L
H1IP2xrRJJ/GMu5Ty63pMDFd24D9qvoojfZBOPTsM5U5EkovVHhzYAFhYq3FjVcKXCDysNp7SRdn
dW1v2mRWp27NX2OJzWdEG+Jra+Y3jOyMUd7bjgJ7ihgKZHCIC0GCci0jf6pVSrisDLj2pK39Xa2G
3EpN0Mcz4EgZtrv04zPWaZ1+3qYLHmsWkWzv+Oe4aJzpQp9ozHTf7HYTYRnzOdaYmPYz5iZ7GlAL
DjUt8egTj/i8++9FpIRbjQsJJctNldazM6cfqJ7SzXaOH14rYAElCXeDGjO3Bj4EY10cZJL8JsUR
+oS+2ZuALPdrg6/OkZttRpegZewRY1OE7vJEf1609FFLrNKz+jE+ClWvcL5DxtKcqPKUmusPkl0R
zrN91WkkVintMc7ejCCRQ5oxfTCsA7yRr4hUbK+QSjWExqWs8/do8VBFidJcUsDTbMBcCnpCV+0e
s1sSN/K+V+vHqkC2J7Xd345Hky7RN2o3DLVj8lfHI0tnEjhgRkwdqtbVc7jxetnSRz4T+dyYv1d5
VPy5KrDIoRWgv5fztLDltpKTcsHjxf+uKDaK1LJTnpfokjIO8BwCxSyBAYvdI17OytSYiAkqmuO6
CtGUltdWSSi7RAHslsU4tGcpeiiM77jgy+7MOvMxLlyQRhc+tpfU7TBLzbWR+osdtb6Wpl95Pxb+
XKZUIBnCQwfukmOszJpa5HK6nUe7qOohHrdw5Qnw4KRXEBJIqvySalC2YzX3ybvJXadoYZ9MxmdZ
jh6XrQPu3/GB3Dy2AQPJbRyFEUd4kG1TDG3qf2bBQTzN+RdVEdpUlaZc0+rchUu4NxrtyqaJOdHR
f7OMgYxqTbVxoINKVl83RaTbK8x/fynMSn0FVSW5xG3yWf1ORpL8sZGxVm+tehAbSegoLYHdiANB
h7V44DP2o151HcIJ8MGNhN0Y2llPEQpUzB3a9cDgrnSHrf8/6/rVrI3vgYKV0SBTTObm25SfQ1+3
vstY/an0FdKOwdUWLCFZUSrfq6kTlDCb7QGpWe528hb0lg9vhTk+Wg09bKUmXMhAxhvbgJQLNerv
Ilm80VImP7EyBkvDjyHmyDeajsJ2yV40uUgAZU/TgTvq1aCPrhYgaFJbqwNFHdtTx9UCtYwktz3F
Zk4sVoXVImo6vOzdQLGhsaTNAe+CnAfmgno2tqJAEzPqhM5+73PF8IQuPaWN9ag2ZGnlUtmFhbaJ
3mCNI1rh1sx8D7kYl9ilIWMp2zujkV40I3qKLuiUjMcOyiJqBewX+PGyTEcwXxu03Ud+bwb1pYYz
h7eoOvCzL2vtE0+RzGBy0LyQSt56aADYbcZQ09+QsvVo0J0njED9gZsVg8DZjBAzbaBVx2ILn4wz
F+EyHGeea2dybiD2qchpGSTDBHG1ExVTFNsO8Pw+I3cAujB/6aLAtMmseyjia4ZD8lDRmY0Kk8Cf
Zv7aQJ1sijxnCiIewtVIn59t5mt8uiz3fvIhuJmepcfOoZ/wU9u6YCZhzlRxXX+eAQj6eiamvYmt
FVayvfudaVJtsjwdXEBzLLBYG1I4TttKK3QMVIYcaq2KYNgIpoSKUSgOnWh2SxquCFdTSTui+Tus
End9kJlLwFeV1LFHB2Jf2TIeNQsgT0e/ocqJQ6vZazILCIC87h07P9VTc+kLjNWOSew1M0crhT2U
6MR0yknQYH/zzEr7Q6yRLxSwUSMzBktKPqYMAdFfIa9HnVvNrjHaz1oHgtrNhIop+rGVge7BfFrt
GVxVC5AnL+/y2v7LlwXaFJ+hI3D/J5m8sP+zfukX7s2u+iMvkAFq4pKWurnXqfTZ4ABklk3xVWLv
HhfdrUaFM41rDgNZ57EHqundlNpEcSDEtzzlMEzgJhGUAwYHrHWwAg8CRzk75Ho9DgaVbNTXibvJ
fzItJsqs0id30ZHQ89c8VTqdw3yDAET+CAneM5ldnyML11IlI0d/lWarImfUSIJIKa+qTQssRbIM
ebLwy4owXzT9xL+sgd4M/8queRzL5MmqotffqaVZtJTsSUVmeMGmakknTTYkr0x0wQS0foPfqXow
/+ogsn2VftSunRg7MlclZtdeTw0c1CLmFfDpnmeh3btUv2imAOIkw5jOGiUYCm0+EPLJHMa097qh
n50VERaDlIsU0UnJ+Nq41WoPDSbPALHlNjAjWmmR9FCnQvGsvAzKon2RK/onMyqxaFOFYjfSSdsr
H8xNC6HQTSI2m/Kuh+nkDVzs4Z+wCUbkCZrt+NBrs6A7tM37ZPPV5JIEuE1ySc4SLhGoJgYM+YBl
hpH+fkE1Azlz+DETs/Wy8He+XjUMedUu5o60ja7hfqLjK8Boi5IBZatExwJV1Q6xdVHm1d6sa8ul
+/yC8tIJtvoO9ZPwl/ZNpYOBDg+XQMX2BpYtBB7JmH/Tm7bNdbB4HJOlSM5FxvVn0aVjLauPxdS9
W1UPbmPBKDSWyzW3hMOGAvFFS81wsXKCuXAnDIpSuVPXLd6SsoVtyNq80gGcJTlDpXkk02bGZJYm
mA1oCe6XcgOeKvW8lzThIujEvl402tuQWecBkX2A8bgKdbTDpzoney9j/q3JjXQYjewRx295qFXj
rrWadqq4BEXbVp/DLJYjYijnrOOZAz7B8FlBaUDnV4vj0m0ljBiajKpnWbWvpINR2jU3lVBeQFRo
HpxlQVI/iUC1LJ3H2bmgOxKHYSoOo6reipYkyBnugx63U/ibWFNCwxFjQsMJ6ws2j//OanNwCnei
TMsSqibH4cA2uoSrbmSRHGnJiTethCSupGkOoB5tlHpgYijhlU1noZo2NzkrenC0GstIp7m/wpdG
LTCE0MkEKHObp+ktyiDDmaqMJ3BJjr96rtrSxKGdfvfF7AVmuTg4CiJUs6PrKsjSxPXZu6NaFr7Q
abW2xhtUZ81XgdIIU3w3pfSnAJWErW7GjZtzKhQGCZrbB6gyBVPw0HGhtIOGwWOcLzriudQJKysT
ZOUmgZJEBjgL59U20PeCOaTDjALdN+w8KG0BVVU/Fos4mfDWE4muYedwYk5zzY0lJ36QLwKhY/Ar
rGLV7JQlZxK5CRp1WTIJjFmCZRw6T9/WVz9oaUhEFFLdsmXqx8ohw6+jfPtrRjrtOkN9xT5xSYvK
7+I08XIRUxr9MYUyEf5IxT2HsxCHuoSN0U80HzHD8awoxc/vxDtPsiEwDK7lcOOQeyqseRb3fKLj
+002CE3BglcmJP1SaNJtzAhKnedzVSmbaFDNH/RG+iK5M41zy1Pl5tMRmJgmdGvMF2vlGH+Y0o+6
MmEGioRpCcUpatnEwa0G4kUbGSqQmzpD0CzQGV0UARpi01DxVrhlDdMdPOdZ0ikgnFUx3NbJv6uZ
/X1x2iysXkAt+0i8Inc0ZLFrrRaiwiakyLEgzwwSXW0TInVWeTachPacwfoDnY+PcZuZq5X0/Kuw
SrXJcEGqJP4aQa+yCJjYCZNOkAOqTm7jiS4tYtTtT5Z7+7mzF7waMHpzNf87TTN45KW8p8vn2jlZ
SBflYkpYFRJEBNspmoIhcEm42kkoT2EaGQ4j2a0JuNIbr6f2NqmMSSn2ekgA9cvUA0uNBeMASD1v
6Lm2u7VqgjQ0b5NEA7qXDxhv3HIsn6VvI0KfvvaWi3rGcpfEAPCZBn2joaWS9MAYk6AlmGnQ28/W
OCyCwOekpSTvjOjLjIjlRW7L5SpwdFhEDmoVK1WYQJv2mzZrJyIlGNgu667qlTMM410Hc7XseN4n
3oVdi89ckGkAFhiNrxEPu86vxfhNaBoqMoWwZnD3Rh5zcc+6xa8fZ/J/zQWtnjoTFGqUXBEtzrwe
+2Zjdue4IfXRHpRnqQGKbUMzhJXEByltIeXJPcawaIhaoTMAwVDOtbcI1Z7etp+2ujC0GaQ7N9TP
BgEhAJq3LLbPzAnuncJmN0nHJmX8vKric86Xxp2aem+mvDUx1580Bt/SWXteJf15yiFY9dNFYua4
yzUC/eIGdDQr/hPX5JMuVX90wS/kkjg53UCOgAHZTgK/ZErNY9EAI+04LPPVwKqAgoU+1vuvTKdJ
nXPJWkA/Vf/VJFR5vUAQ8SsmXF5LRfmAzcrHoqsEyHDe/UperJqdfChh6LVIMUAV/afHYASOA8hy
C+orGTtRqLcZEq4SXEE8J5dNxaFQ1gJZmr0S9ZZr6I+1qTtPWkTUQEoRiNzOrSJYi3Nn56FouHMb
jFnMTJju2Ks4uw8Lj6TrRNEYyrKwd5NdWuh2s+kOrHmPO/lDzVAMpdqto7/kZ7oN1s6cHygkLfrn
CBRLek2qeck7XAxLZ72thvkumwREqiVXpySpJx+iYrIpMH4F42NG5S7HA5dOIIu/Oo1kk7L8FnlF
TBdBH7nSyVmQSGDd82W+dgbbfoq1flfGGa8BVdy6IOzpLasBQ1c/KaNmowulo7fgNUXns8CQVxsC
H6LeuU9lKJf/ptH5qmx4JPiFIMO3f+aR3aLHwznaz5KY+fsypCyFQ8CHESP94WJE4oVc2C52ZaaJ
GUG0v4Vtr+2NSEAI57EqNAU5aXm3t0i7IWODnJP6aG+abWfgWmIp1vOoxI/ohmmgjhN29eb4e2Fp
EdAAzxiLE96nrsoE4mzrYc6q+ow0pbmb8mHU5NdyAgPTCdk8GnP6lg1tjNqP0JB80QISWJNTzayO
SCjzxWgnfY9Ph7ZAGgJpj04ldxfyI3dt26h7UeaP6DLaq2kPhxoZabh2cRYCUc+gt6EZ0p6TZf7u
JFTaMP2XE5c9cTKwfElz6aDfYAQTUc0P88pp0tUcujFfhBqZ7FR8ZrZVIzEaydEzXkopjQ+oUeK9
9NZCRsFccliFfUTdDt5su6f+noWAxFH5qo8oADgNZvMaGxzZIIqumkQDGMWo5BfGpdVIfZYM4BdS
Yz3/yh/FnIBrwHKaRh2z0ZkxosyX97vRo1iodt0U3XsDZVuLdO936UJ6osSXCwOY0xYESCSXBgTj
p0Ca6Omac5ZL+0FG7u6V+XiFXYrxCxmWhc4L2Pj4sanQ7BE13e9zTr3yowm+d+RyIlXoK7fNzxAn
vh3xx4JPhGba1JoXLch6t9UwEivmbK+x3gIC23z1epvWRVtTWrBpuW1W115d1eYuWWiEIoMyG8a9
CDf2c4r66VcBlmBfxVSwYs23TTcl3+qoZs6nMzEmRXLkN4W97DPSfIlBJz5FVnD/1VC9vUin31GM
0X3QnzQaiwAFVhp0hY/iDilZgZeQ7nCCItd3Vk7ltRsYfQNgCviEsnFajgq4Ea+qVg8mPM+gVq7c
T3iRKvWGCl923wOjcTbNEbUXXElZ8u2ZLGwFHI6TONZxtI5Kb36ToOcctS6Wd6gCNC+x+vn6+yMk
z4rHQlUY6M9pQCIBQFqSGhGuos6VOSL6mKREnTCW3cTt2G0Q13nS0rzgzswPSr635rsq8cxmfUnu
QdI1JEsuAP5tdutYeVPT6MS8sjgqo8STTAbeZllRblgJkZlPY+zSa/CSjMSbiPNxL6T5gVQUILhO
md56ufhX6JwysykgOHN9NCO1eG8zLRSyE2qF/gdG9XxfjYVSMn1I6MwE8Zp9V7LFmFQlEd1WCNca
og9MUhbjfg06YPmxTPFAK5uc98y6VImHr83ZSWafXZ3NT9OuI56PtH2riHnxbYopWF0gvbB+ZO8L
r5xnEhWoIajtmtjxcLqCvLXBARh0FtRWQ0jYNmlo1ebfiQG8oRY8sw1kTgNLeTVlBEPU7cO0HWio
MLVGyBx4GdYpLSNFIxUwFdPlZ+jJguoxIKKLeBipI3ZGCl2nakNa/99Rk16kvlK8QpNpvSUIA0uH
uUYaIw224ugthuL8YY2BpfVI+NfnukUxPlvdP4e5vCcB/9Tp9zY9GkwG9EjSs5ELMqNVT89SNIeW
AZxKXY9yXq+8KMr9ita5krbnpkoYIpVjd2ib/Fo2Lag/FRC+kXdBrTHAUqLxE+xd9TwPtGKdHEKH
6F5gddeHKUWhyY11s+5toeRbsoYmH6MOqj+NsauVL5u8OV5CbjdbF3wez3qjE1u+kSL16EWlPMPF
ZZA1mjwruog8Dj6ba+CiHyL+qUV1ZTp+jEwZdrAFGjmu7AsG6f7UlMpn0aOJnGHehxOrEdQldzlU
l6tfW6MIS4nhp17lZy1fflQGIt4A4fao0lsK9bx6rxKGnQ4GWTYvQKzJHIxkCpwQZx+6uI5C0+i5
HalqOGcSi29dO+ZEBPAo8ch4V8JvOk0pAPR4006QV6xbNEqXanpqZGL5TIMjlIsNkkpmfba1to+W
DlK7RV9ZOw+TSqPTXGeKcBtTnqTlQZ+Nt1yflGOzlsQq5KpfwVTep9RDcQtthrQFaAexQtnhJN3x
9181p/hRUyDIInFf//9DVWaBKfh5ZfrDuokxsLv+91uZH/Kffv/fther9v77J6TycxapuwKxApUF
QOReh+gs+B7px/PHkuyWBloWvchxYwCsvTxXqS1uxUSeqlLFWkhlU7oAoRwUKKtzd3gCXK1RFjAW
jbNXnCCXqhjOZHxzYBd+PpprLbDMOhE5BiyWSv2qeutffl9iSTmkPXEhzRLdmm465YmzPvAe0qPc
YOjKDJS06bBD8u/cZLVpMPLG/hKrRO+lTI+JZ8kRwPwzDPaxkvR4hG05833+vieFA31FNh3BR8oL
54zv6lAZfR1kTfMnT/KeTsL0JysVt5yj8SLj8A0nG+YgYRF45B3tEgsdbnjBd6hhEpybaQiY61dI
5dP8VJZz6KR8IiW4lZ1aGuOlreHmwdncNzW1nsqVqcyqIHW0k0ijnJs1eLiyFoGU1y+zijAjI2B9
RffF3jzzDZbDW18D68mbpwUOla+o/YMpYBdPJtGHUSdO9KQg863YYvpiNI7ShuZKlFw/EKaHlBsP
KD+t2RB6mOH1D61FLulG8ebUGN9TK5iMqOHrPULxo1PaEgWWneRye9IBuGCvndNH0BHXcbIs4shz
y1dI1zoyxT+0MtNlnG4BGndKnyn2shKvbSybSPrAICYooUnKmezAsrTuOqzcoOKuv2qyCmJwdQCl
z+TBdYzV6D4YwwsqHfK/14XQI7U50ADEkSk7+wk8ORUpfLLl3wIW8w1BxQ7v4JGQkflQdWg/0oRp
c1vhelsMennViJ/TdNQhyCsWO2qtXVtAJBm6hNFXk8c+2Ap1N0g8/3nTfK+JZgVNYj82zURnomGK
S777g55tMqQxMbKTPhuAH4R5XMiNQGM6/ajZRAoB9gaH2Z211j+ZZrwa0/KXWBpkRal+NizjxOzN
ozFEMxJ6zdZZekOWB+B5qJ5ZxMZVX0gp7UWBnTpZ9SfzwZbS4T6kcFfUmIalrGQedKeKLJzIhPsx
WYcKQpRklTBXmW5BC9MMHpXRugCTnkLDKmiaUZDvRV/aJ/zHsIQ7yTmOIFcOLVTm42TwNlj+5SF2
wNHXct1Rgzjq2RyiNZxzVbtkUWOT4zIa1zpiwp4ll67Voyt6KLJq1Ex+sJSo8km6rPYr0x4ULmjn
e5zjjwp9SM9QjPGRDuzgTZIhPWrYRUaJC5wdl/NTrzNaF1KfPrc6YbuSaOXnwWkXbJlW+YJkB9ah
VXMBJiYYF2s/H5SIgkrnCXPNKhKvE2UMFtNcvILSYYUbafMagwJ0Z3moXvuWIVJDaNKrYuMYJ8Ql
f5VJfHdpX2avyO8Ll0SQ5PXXCaooefwaLcyXei6pL3OFiKDIHPuFjYmGfNdYL8irahfPq3jArO1j
NFfpcCOPsgWKxN+fZsmqXuFvy/6cvg8FaULNxGw9ciRGi630kGSGcUjNbrpGsT5e+z6dwEo32nlI
mGNuv963EyFNTjkyp7KMS6f0J1x5e2Uw7dc+t1/6CV1ktX5BR0w96KP0RLAr+aUd/8nWHhNdIhgf
x53lmTPgR7PK5qCeoCZ3A9h9e+SLkOaa1Cws8swrlyAVAvPyaOp+WzMbFbKyXFTuJTRGcs3P+/JT
WtYzDJD6ITMzYCHNdZq0Oiza3HpYecVSZp6rODs6WVs8lgbbMRPgkt6rw342VuiieP1Rjt0gn9SI
g4iJoN6glNDxnG8ixx5yiqABLvkiTUx0AdZ4MfSR6ckU2UdEO1hNxPDYx9mpF/Uatt3EtMbIH4BO
7QcxZcd503xFK5v8ODJPJoHtHNX25PbrMWotE/NFys2O6xSHQP9RyfW6Z8jW+eUivu0oo+GGjXXb
tWPSx8H6DILwBlAsjTCYjW51LVMSF1KrwebOJoKz/twKjgYzaZn6meEaI8RCCNYgEFDp8iQatgxS
fQAn4N12ilFmVdlQkgzTvGRcNimaQJFoy3BSADXsKlrAN6vOzky+ToBEAdxFdh00dophsBDznuW3
hYzdpHFuEbHidxxTmucWEIZq6ZCCwAZzjSIx9oNpUtPPlYehQvFxQVA5ZAwW9eylM5X2IV5mMEM0
xdi2iRapWzwWGtrR9HVdx/Uxpo2Amw5tS6XJ0aVLpsTV8HQPZBYckcQBhCN6LEoKtpJYuPnQwqKc
6QnwJlfIgQTLWaui0qm72LKSXztypZZp0M8Fwew+sSf2UR8JYh7SpIRusuCPkLa6TL0xFUSoqmlv
Utb8WwrxkiBkZmXhsWsYls+Gom3mjBJjzkhcPbvWvogNmpY1vVrMr2c56mgKZAvwaWe6IbSYLbZj
B37WkbM/8hczqVw8Vm/1zHxkkR28JkMFfmXWpxNoSS1UrRsQ3trrEgY2Q6OWRykZZXb94TwjL8Oo
BMYws+v2zM3sGq/RGAysN0brORSQpH6mrFNQGxHYMTvzsZ91Qe9+hK+ig+Re+iGgMimOhiUJf1pQ
4tXxH0l2kL3TMg6XoX1Y5i2PDZ/PnjP0XVUpgxLN3po/e2GJq6PiVta7Iguq1i5CooFa34k2j6YZ
Hwe75PBsxL3TqIBHLgQw1Sd6qBUhPOs8M4uN5DM3G8BU1ni2rD4A+C0g+5m338KRT3InSlMKk3bd
WwUow8JAQTAaIZpU8y6ZAqfzYBT+wPsJ4FFfDAs5blGNpp/L1NGtrKIMl+LrWqrNuVspLyRtAVFh
6rR1yBvgtkPLdSrRjY9Z9qrFUXHMVzi7smqeHLMHH2H0ez3LHox6oUtSxAQBt/pwwO9LLdTHhXKK
60E5rSPzQRiKNEK3X/v917j9KFodZGmGWGhWl53hlSZgMmF2JBhYpH+Qcya5eKwCPWrLgzYv8ind
/sPvj9SKMX/lbIzhuQele7Hx8NzHPjRUd4WGxDo9pusOlah9H98n5O7PsdceUk95qN7tj/GvcyY/
VU/wGgcSjV9gWp7+Srmg31sWgu5Pd6xu0aeGEW66d23ooCWUdltbBVagHiTOTvkTj0ETZnt5X4SV
b/7lF271k8lvRUavUG/Uu/JVxed1Xf9YGTAiF5Gd8UBqDsHD4sU6p8F6keRA2r8KDHQ4Qbng34hm
cp4ZEcpf1kG9ZpqrPeVfphXotbeCPAhnr8296rt5zmm0tRerucGCNu/xKynVXfs1Nhc2hA0VwjnC
KLM6KZ0Pm0VTvQGnK87JC8roEipkRcPOc+wwbagYiiCDfhQihVEf268aJMW+LC629SxJf3nriPMC
7SXvXaQ99Jim7/aAsKRnFPkJY3W+6si0hNscm7DNn8snbt06rAJQGMgV2TvueEiGQ/WavUofSAlo
JWF78OtwMHztVf8q1JMq7zRw78m//qK9OMeMpbofSrTH+5hh4m48AZArYcDvso/xsxx32j3x7Afe
3OLqf+dweiOLGu7B8/CqBMRSILW9EKnQAOV64lRDQhRScSo+cpHxqls76NcFKoxd9UIqE2oS6TkD
ZoObc/TH3ov663rrJg9mTMU8h4EP7codvP0pc0EXPk177C91wLBHynymWyewaXw3y7E6l6/KzXiu
Jlc374O6L1D4XvQjALpxAHoXOE/y3XpWF09l4UgHklS4Xr4PR7wBK73hzJXO5cm+0DimkHzODsW8
rYCYimPZx28M7Mag+icu7R/pPhOBFmhheVh9/fSCcNInr4038wb7FUEN3eS/HVfeT5JErvJV+Z5p
9+9AV2NzuAGJ7z+wQ7yxAZfaoW58JQ0nPUSJ0XOoXp1Dgvi6c63DUu5k7ZC92LI7UMnOR4smM4+q
Nzy3QXWlDkdLsABLPiavRJo5psc30jFiEV53VnfZMX6aX6QwuxpherBeRPVgpAdinqPYe1Pu6kN0
4G6aA4h866Ft/BOn0mUb7GiW0FsNYmhQKEH/QHB5F6cIxebbEBAW/7hx2tGx7fp9smXH7ZLr/Fkc
xcV6aMLPOXG7sxY2Pqrc1sPz/JZ/YAh5su5oXOr3LbAYJrOv5wGhoQlJEj/ZDwQbxBNdu0OEeJW1
h36vnGj6TB9sZdoXc75NUI8CPKT7XSDLu2p8MCg199WT82XkLv7OF8llZAK56Lk/2RNyh73y1X3I
G+fNdXzp0h7kwUUF6riza7+3B/tJgRj1FyifJ8LhVj5tjh6kuGSF7fOnYtpLz/SKsp6vlHaQ/Azo
5W/3nn2Cy2l9KzTuq7UTbw0o2CfqxPUH2GJf7Muz/KTdnXuSHWiDRYeVBvKVT4hiHYy1veu+JN3r
Q64blc+YyDwmx/pmvk+B9RGdxSkOq33z0wVJ5GZfmLOXYecQqs70hD981+i7Qd5F9Z453WmwHos7
mLw0GKVd8ULf/l3WXCyfumdsrm6v2+O2RoyMtG76ieULiJls4EjcWd/oOBeyU+zrhLQGHzo70DOe
hZazhkUDq3KBboI0jyQykOokcx345HfNa/IpWXiN3O4vFevs9wshnTuGscWOcLi98kDECtoRIqRO
wzkVfNksJnIStqNp0z7s7Ftzx2hu15CEmO2cpCmE4ooAGnmd6XfH6IXoSx0qs3hEEDmvD9KTytzx
MXtBzy3RCt4VZYiBVLkse4x3+p6Zae+y6/6Nr/alAXnoyX5/lp7mB+e83iSGqNwYLs45Ni7Rvwne
4JmMQzrATESfORHhVlTvxrP1YP2JnzgS/lgH7Vs6d3uev4yinoZBiR/NTfbiVRwRA6UoRV355viY
Gdzkj/kTn5CJxwxfdyrxxC4EXyYSsBRZwJAHd2nIINc5djE6BdKAeJg9x/HtJ0Huz48c+9Ix+wBA
FD0qB+XWDp/ZuXyDM0bXjuC5LUjdpWpDJgMXZ+Ll3Aq2siXat+yH8hTqh6714kO5BNmP05OisbM9
Y+LI1IkDchn0So4XGx5PFhnC0Gz+lIeu2TNSQlNhsc4P0oURLCrrxdMQyzAA2a/3pApldVf5MSR3
N/EtpNl3bdmpQf/qXBQ5bE6YIA1r14bz2QwdHhPlJr3nfr/n6q4+pP/iS1Z7/yPtPHZbR9cufSuN
f9wEmMOgJ4pUtGXJlu0J4bSZc+bV/w99Gui9ZcFCd0826lTVKUnkF993rWeZn2Kz0llT7wFeoF2o
Z0a8RCfMIUj9SOxqQ48z5ifmj/Dt+nYqJ9NuMwagztN98mI9c0aXtrkAhhu440x4o86PHNf51PYh
RNj7kHhPZ0DPMqneLRGdHgLjXeGwLMzg+R3d5qB362ETzcplOXUxAC3zHeF678lZPvXPMU2jd0o/
3trcQGlR5+WL95T18/KDKQe9q9oo78IDT3chEYwz44EZ7R0PYsinwF78U+jZlnUI2kktrWTaaKSV
Crwl5vREOYv+Wjfn3UoLt+DQbWk5INJ4ruwK5a45gZGqfzqw2roZgEBxQ2KwsWv+VED4qH3J1IKW
yVOJYHDaPAovA0+6mRN6TVASiEb6TfOkf4BamWyIm+XuP8m3nq2+q9ahBpqJsqWfAhT6cFaKMLVI
AXgINFsgoeGRcEj8ixVMHzxbPLwNBsV+TqKKm9ntnVZvdW+JGwPw7h/yZQmf0gC+7ejJaweQ7Ypw
7Dlv+FPtqTi0yOTfodZj5cfpcQ9MG0kNyloDZTKAxjkTE8Df0rRj8HlkT0BguI+zlZTMPHFKwwr5
Q72JKhDakz5Zyw/8+wZJSbgNmjkZEc2GZPJRWxmCLp/QR9K9hZIsoMRzZ/f1AyeFIH3U1V1VzUrz
xEVSqHcc2LKv4qGyoGjaDsfQ1yBeSQcWKORPsv9IUTB5KO/8uwRP5brN5+6xPof5EjIjM4Z2zYSo
nBWpA4vsA2ivx6b/pN11Cj6VBbdilAG67abAINYU5zjOoULy9+6b+SrvWCSir+DQvBrU7mziTV7T
bb7y1vWmelEfsmjZ0xFGU3qEDEhEHSEtU28gUXeWzXPDtl6reGmiKIo3KakEyR35J1gAPQAld+5w
TD+z1xFng3sTzYPJ0fyLCBHsHskfvF2x+oW3rH/Gu4gNK9KBIaGdx8I45cxIIPNdAVNlTZn0lCz9
elMe6XY6ZwGY4G74k271Y/ocmFPHNk8ux6918oQHdapU0w5v3i7TZhkvC+uIPs2ZrLwlBtshl6YF
CpRp9Mg5rkreXJJwKY3uOup6Z74n5lDMA2xfa0gnGHTMBzpuTnbWmoNwHx9xynSgFZlm3DqQir4j
9hy+2NhyjBEbaKrUKJ2NeEa3ciy5dawBRWj02vemTUYUj4/Abu2g7dDRB0/9wuGM+s7AF6C0rDm3
YvghD3iavPr5rPiqtxCRmTJsT6jqEOQ/Aewm68rm3DKLD8Cbi5m2SNfRAqTPztxmeMFMTsFTcJF3
nBzcV+ZMtGnSdYYFRl0SkZUd9YEk9sXotw1RsM8BlRAdippO0tba3gBAvaGuTp1CBauJlH8BEISO
Z3ak/eu+SixYnKiCGcaSZBOay+jJkcjD/XwRXrPuVUwPDXF6z1SdXXiGC05Q/hKJAkJqjmckgncq
QUQPdUZYC8f6Ct8+Zx9xYn3yMthVQ47xXGhWQKF28al7NP1J80rEcbEGEEaV/bPXJtoJQwvdSYnA
mfuClt8iPxO2C+D6gdQgbu1+ufE4+MlkGC1M8qQfmaApyvEFSLmDu0Rka7J+rom43aZvjTlxN9HJ
3WdcoSzOSjWCnS8KAQ/qO/0ZLqIcWM05Nhlri2IZAiBi8bV/nzzwtaV78RVc1YliBh+LO4o7wgte
H2ignMXFTTrj5Qqb6JXaHReF6Kt0NghIxi77yf1kNSY/CEVVtTfPGHbfgz+FHdDSW2Vz9cPZmpg1
He58nJEn6c56wMtIXS/btuu4nIJFnHufcUAPi/uQTaoh86hYB3P2KMZLTf7AuF/Xz5Q+qnxK+jOX
hpl7pz4IL/FC/BD7BThD0MDCfch6iPCTR169EbqhfhTA9bGEz6phCvmoXXnNDETzh7Mpz26xCRDz
ruStMDPWMTY3b5bD/TBXwMVfLLJPOmYoD/sPEnoB7PkaH4iBVmLmdAttaR2KQ/WImPNswgjB/4jw
k7mKInTRbz1IyvPgD6ufFM10AD7vPQU+d/LVZFOOCByb0Gezy1fn+uAp2+hTe2Z0PvhvzpJ4eGfW
+TNrY+wl/IWf9BYQXVjDE0TsdG4oSOEn6quwFe0co/zcgoUyY/XXN7ROZh7RBAh95sGqXHtY4O+l
47jYjCIx7nDGSrrPxkusSYdhST3P3feP0vNzLtGWn1H2oWmL55yNMX+N0LJPu4W6Z+DwkryDvPG+
sL+aDyBA/T/BqflgExCO0iJ5SU59vCTXUj84y25lHFmjmBTGJ123rbLt16CCjBdS5oDMDATqTLuX
yp3V0EFIBlU4pU29FSdi5wvlONd1tLfBl8oVg5ORCqF34u2wV4kPrPLupMNusQvwwJzSffqGHN0i
im6KMIBQO+fBPXrMp4lzjr4Yw80zR+geEtVUPPh3LEcySw6WswntrvJcnrWX8szy6D0QQznx7/NF
e+buqu6SrbQwNqvwIM6N54LZliMoTRcsniyW2gtn68fmtbXpxpyzRwRqpLaiI103HKUX/TMXdniX
5TZDJ5nPyoVIy49m35O1ZjS9F4ecKF53Cg+SJaM9mc99t7Fmzd75aLtzUC6EeKmJy5R0GXb9aWUb
e9LaufqNDh8ucS02xon4Mk6gDoLXJvtDIIJsD+oi5gRQk+dhu0v+xXSpbfp9dscqiObQWvd82WJZ
PGjrbskTELfKvKQh+IjH2JsQTUxJgsy/lLoQGyXNrf14fMZL+J5wLPPm3Vz8JHogLOcs4GeBhXwU
Lkwy29hlb+UzdgqZi6d0EB59bepqVcNUqtWlgQi6tSLg8bRm1t9/BZq2wYGaWbOS2JuZUTClEe9j
aHod47BT+pqkQNN1k6Btz6GGhxv/+++HiLDisMoZKla4KaWGgK6CfRzPkwOqEsOUMkTPQqSUC6PS
+N16KchrUUv4S9eEy6tSO8sD3CU+Zy9UyihE2/o+FIN8GRH6OPOyBqtzz2Roxz8CZDfTms4GHu9B
QQZXblWp47jUpf/7j84sdrWa6ctQ96J1Rx6wWqkcKKMiytfWl/WVllaztYCkA6dPU4qw6BPmcSZw
U/n+Qx/IShfcJc0FipgIjEl2LHyOD555RmRZ2F7GwRzdIxZECs8q3lOUHJRoe6IRteAkhPcuFYs2
c01EAxLW52LfqvKnHIIXT4KRe20eHH7v2ofghpapnqU5dy7yneqphbs7d/svJXN2EOZljrBujXns
OdDlkqki4j/mRdSqbKNXjsl8G9geu4NREmMwYLWgMkPjzMme1PLcq6hXx7/2zQ5GoV9+CkFwskCp
F135UAlDyBqpTtMuemv1jBJqf+4zQVlWKvTTRl9IvXEf9q6dCfJe4eIJ2/8hkdSjQe7cxJBJCSA4
lCgZhZAi5+DQ3Jm3lfmU1YO2CF3UQE43PLaDfMfr4ABD1it1ouzTFMApGU09g/L8YcqEa1qOh6PP
Iw+y2JZJV65qXFasM1G0IvKNRauzW7H39oWA6QQzRr908nrZiK4/HaFgMDOMnRlZ3aZJOGSSCr1Q
oIPRBhrUpWXJH+ROK2T7Gc7ER5wBDd7BP3oeau2P2hYKIhFmXVhHCy3iuDAmeWFg3we5x21YMqf/
9X8QP9fINSCAsv/QdVaf/+u/NNU0ES8Zmm6puDP50Augi95FctIIZmG3KnyI1AJT0LBfyMRQlTGx
LnG+LNRgnSlwJQmjfvz943/yXcZPtyRFNHU6ROoFN8fotK7SUqOA+9X+cTp1JpYupYOAKoYwCpQI
B6LaJeKV/v1zJbBDP362JCuGZWo0t1R5/GIfbw9+4o5sof8plkBd5U4q6LSQ81HgFCv0pW+0972O
F34QUdPHxQ4b3k630HPSTuZmmyor1WrXN77K+Bsv34AkE7BB0p3FN7p4A1KoiT3y0MJ2RLAIQS6A
hRC+PDjYtnDnQf6jPzkCYRi+Hd2z5pEAi4FwvEXauP2N4WBc+S4y/C1FMVVNti6/i+Y7kiykPr1y
0MAsD2zwI1Yg6rM3Dy+aI5jqjTehXBuAMhYPA4uJqKv6xZsI6dgNWSYQsZ5Q7jPa+NFQNHSSnLTq
Adbm+PgNqXrNMhLP42RZ4kTNO472yAFwmURrhRgCJMYBsYJcYMDs85Q0/k9OuMB2i+OqKJ5MNCBZ
jzK1inm9GbEnSCsp6yakJeVz36wOv7/Ua+9UVhQDi6w5Uq8uxnXvqiQdhG5pmzEbIXlsUHLy9sbk
+R6klyNHkZk7mgh/yzDkfwdxh9O5ryy5sJtCO8GmOTSxsWkNit8VMyajBGu0yWHIGnAMFn/Rmqsu
0Hb4P+ActtFB9xhRUZndt6RQmIQB44M21S+rGpkl2WuUF7uhB6CR6flSLJ17sfb+pEVcLH5/WPIP
ehZrkCLrmixapgTicxwif01GS1MBh8sK1wGLo6lrpNAKQBzWtFr6mHc6FH5sAwteddCexLGsbC6S
InpyJZiuXghhRO++CH3/MsMCYCDMBcWFVjC07r0Tw+v9/eteXTsUlcbdyByT9e9//tfXVUpLTw2f
r8vImtYSVBsMV9NhxE5JcfMY0lIfPf2vnbYJFGqXLgI4ajKTyBSrW9/l2uxRWLhFFUU9wtCLIeAi
LJEEsy/sUKN7YuRhPxtpI71HTSiX86WrMZ+qhha7Sxuj9eLP3x/G1emrWJqsinDedAbixbvDb/Kf
MdghKJoVkkyRufERifaPJpjNiaykk3KcefiyQoAg48tp5GNgUlcacTIdNjls7N0XAVC8acT+0yqQ
viojpODq7rIog90TccsmzJW881PjOe9wIjbYKCmYBs16pCxVI4bq9x8mXX+ypm6wG8uq+WNdQoPK
ABILu0w3Wk2JXVdwBaJaW3SgZkh/CVeDZK0iCucB5JffP/3avsgIG4lnIsA95WJPUDtHrdWYPaEf
OT0CpYl2ZJ83bbCUXOMx0BIKJG114zdfW7VUEWKSCt8Hkt0FTi4kLrzpo7awh453ieDmVTfT199/
2a3PuPhl4JNlfKIMWER+u0EvlqoZ31h8r45JJoOkWMwLmtyXY9IKYLXIFZMilxZKSwugZxWxOgaY
liYH8rQpfKn+XMvrHX6ZA6YmmvHoh6NoGzn5xi+aXSPiDzVliUy8iC6VQcXA671XP3MX1cgkJRKu
hwXWP8IhoTI6AqNc4yHznfcROGY6qDR+f3DSOJX/Xe0VUdRMBTynaCHZv9hTVC2rFQFYkO0iTp9U
bOMTlVByGREURHKmmVFGj7i7aTmAu3GFnK5JxtE3gyL/+1exrn0TSK4cVjVZMi4XnVw3RLPPlNzO
kz+CS7Pdk6lfG5VEH7cn7LJyNgrACk/Z/P65P08nqCZNhHWGDlvf/H5Cfy28litVQxFGOaEu3syQ
mZMlD3uaZg1+NBbdMX/y908cR/zFM+f3mZqBcV5T1MvTsVX6/kBUAe4wFUJvgDKbo+xzVgRP/w+f
o8qixAtmNVfHX/7XLyP3AHNZYaS2Se1mcMhdgsQNpvrGWdNUrv2evz7n4rAlKJFO9iafA5KiEix1
huabW74+ETpkAVKq0ld8iPx0ReBdx7qdvajBysiDEz+fWkNTNwvBGjVXSkwwuD6XFE9cBJyEJgOp
0YRvEuugUoIidNO3cxXATe1SMyL/Eft9JpKlICNvgRSOohe6T22ZiCoc9+jCWpZlh2t+oKy0vHQX
Q7NIYy8mLpwOHTFY6dRyVQTwaTX30uEDn7mwarlQ4plskUfSy8/qj8YUkReEHpnOeYJrpwvfWmPG
9ZRW28hCtiLzRTJQSoB9zDA3tdUsXSFDkk74GNem6720sS4iXIWuo3XqAer2HxEm3ix06GAbmkkN
c5CMRaFpzwR/BsM9l+Z86VBhTS0a4I2O3SYIEQ+YnffkD8PJ9e9+HynSlY2JA6WhsRiIKMO0y9NS
FA2CwjUtJc8YIIDstccmSg5KKx/NwnqnGtFMxD48YOc5W3FwX1qeCqSpxeq/TX1t3SfqEfP6sybl
c8nLHgchepV0sjJlpSLjPZKXQ+9R2Ml1OP7uU9HoxCt6Tj3FlLjsCA4qSvzVRnjA1kaXSvWe0obW
qQAQVLHeo7Y9aqReDVV9lCFDlw3A7yChIRJb+yL35io2wkrl/xBExHF09cxr8XIGh1hWt3hJDnLV
HLHMucVn0CcrRZE+e1daOgJob5VCh1LIb3UiLbOO1qPPY3dI81V9P6LUNIckjbgCz8J0/J6y2oaz
0qiPni59fv//Gn1bpuUB9e2sbCBUyMj5qshaQyW3NdqCdSG+lUFjOx1rmqQ+K3KywmexjvxkN3jy
vaupd24IG8IrHoUh3eF2gbnjeY9eG74UJMhuKw8mj+MKD1VS7tTa+CTDnGq+WZxT7Ij3YUPUTQLf
eKjTB+6gjKkRbH9jhFzZKGQLWirFJw1VpnGxmDgx1FK56FFHgyFL3aJfV5BLp7pFHTIutAUU7U8f
ATuSjAI5i8hrD8uOJqijtPaN7zJu5xcLqCIbKrgJC5aHdXlFocrSNG0WpzY4EOTp61AQ/NGoRhgi
erlalxryukm/ErL2rTOqDykVj2WBssbzTHWeNhndRFNwV23V3djEpJ+3DoUbmqjrsmRCxbxc2wu3
bwSv1kk0xjJAvSszkcrSeEFc7m6crnhx4gE6oSFHdmnA2fKEdlWTs3JjUxvhyJePCL4t+5lpkgPI
ieXftb/qQyI0+hq8rPkIESBe4v+Lhfk3NwRTx6QLun6TRIgTFRJ/R5pGNXrO1cZCVhzBQxf1Dy3e
RNgJKMt39/D+hl3qCMifMJbIajiVLZSzTlHNBl24V5qI3+JXMsQ52FpqSrJErU+wbEQ3Ns9rKxX3
I/JfRY3ahixfnMPKsMqiEE8VhNZ6X8kWrffiDQbVpImKU94mp6jukf4oA7CY9O33kffzBK2Ou6lk
gIQ2LE27OGeGTYa7SQqwo5i0m/Arzbq+P1GtW/h6vm3l+GEQEA/9/qFXxhSndnDXhsHBSBH1i1+c
lWlau00d2WmI5BMtYRaWb4NeA/0I7jQHnXSCR657iwPjgIr68/eP/z4C/jvbVFHhZ8uSKum6dnkw
c/0oS9QoJ/VOq1R6iw2jQ5eR3pHpO6h3QaQfGswBtLc1etICaIuW6kTeqJNONM9FrZzq8R8T9H7X
l3j5s86kYpK+9f2DUu/A+K2DFIu+Udx6Wz+XCb44lw4O7ZrG1x+XtL/OP7lG3VqvY744pntPwQ08
mJ8BJnwQlDduB9cGhkLRT+cxcRLSLj7KQyrsmJUV2mEI18DA4eEay1irdwY6byxj3Cgr6/z7i/l5
YObnQUxXgJyPi83lsUvNAGsKJiEprHehlb2lvXQCyTATM+nx+5GHTjxXZePGePx5fFVFruSKOB7W
+eCLSaCVFDEqxwhtoa7XfdQQZBfe+bq4/f3nSdeeqSZS7lLIb+GxXixhHLs63+e/bbuJdtAb7vAE
co8FN7bK9CUXlG2oyotA1BYmbAG1ZJUtFJxWdb/yEQUCqSLWQiG0SnBujawrixDPQBI5v5uyqHMj
/HdodYLcEeaH7bfABzT43lHROtYAZ1v51aZuXiQCCSd6ACNKujXUtHGnvZyP49JnaEDC2GkuPpsN
hAAarwptSwMuoWL0owICa0E0Utb1tF1VMN0mGDTBNUAiSchg5hegKo7JVxwj3trGGQiJ8nffwFtT
wghoMqkVCe9xF4cQa9gJiJhn2lMwk+RihjMOUUhWJwunTB4iFRN5NxJkvqFj1Zi/6eImwScWjY62
0zfLQMjNudYCL/r+1wHiWbCTgD5hIqfUCg6ubV+rUlt/p7IMqTia4smZNpV8CvsYJIf/Tl0P5VsH
3E9IGxsQlzWVpfwNwPMiG68BNwbcOEl/PFjTGkszkmmplwNuCGC4eioLXd8Kr06AXs7T5nq/jgvU
aDlAFEer12kCiQTT1CfunLmSlfe/f4mrk4vIAdoXlgz//2IhidWcw4ObRjaeTiRV/GwxlE6mUd24
tF2pNzKCLZ17L4u6Tq3v3xGM201JsjyJ7Fah6YQ20axBdrBOl3mz5gh1gnmAHhxcRqVopLXJ28Jp
tq053PoiP08qY4Veok1kUvzk6f/7RYZAxEYMmtWWSrgXNX/MumJZum9h3D9ro5XzO98m1/ajET42
3//vHzhPQWVDV01RvKzIMQ30JvRYzfrQ+Ryfd4G+LC6cG4u1/POSTBGMlZE+A+V7+XLWdmWYSEPK
iqGHtBgsOP+TKItQZxmHsCe6RGfNCpTK9hvdmrQVoxzyPJGn/UImyoizNEpziJyDxZF3bN/5qnWO
YebIDmEDHfLAUkLgdHsZvrbaEEOhSrQdrpRlTL0wQfg1IcrOei2Q6y1k2RuPckrk/LYXb676V5+T
rMC6A3th/ujcRDwkQ6f6ZffdnSDVIJHD7K2mbAoS0kRZE/nvdfSuAn5pBXBVLSdSPV/7CQKY3weG
Mc6Ay+WAF0WTV5UUwkku9jmrlgE8uXloYzLGpQPo3wT8AIGS8KrQR/uFSSqtynuP0wRHgoNllkvR
fDFM9RSjrUm/Ohfrih83dslxKWCDBDVNRuPAH41FYlHbaTvNcnZ9JZ/MjmJGxmAQlexNrcInS6mO
cZa+WZ24zQDVkwWGl6l4KUxtnrskT2GjfKNUTQnSOg1S/qBAayL8agQPf/kpzXbPjJV5KutbPMYP
jQICJjOKjVcr4C0I/CE40jEMgKf6OfG55jLsRRSnnQjWUt56DIcJGaawdl6//9rQY0JqecpZTkXF
S98D8dauql599wYVVtY/vH2XR/vCKceSQszOlhfrBNiSGTbrlibnbJwQRduiD/J6W5NIAe9ICuNJ
B5Z0CorkLXCLj9orV4OongSfU2bVsmDnRX6ExXE/qEXLsdSahoX3EbxLFsiR2kOUoPf3OLzsFBZZ
OHKmjEhHGS3onw2Dy8y0ctoo6B7HtVgx+EciBHzwUhlunQYnQeo+VCX9LEO4sQ1cO2BIoso1EoO3
NV7j/l0VI6PuAh+AiC1U0kTqkge3c9ak/klu/pgW/ZuYodVxooOV9jfuOPKVLUhiMRwPzTRrlcvz
viwxq1Xs2/bgSJ/g2p6B/T8ZkjfPreQYZK+1pNiK3X/po7FMQ7jjPYupsU0d5c1sqmOSA9QzM7p+
2VipWpYdAgrZSRbUe7BUWdXRK6LV73P12upKTUvSOe9zHvtx7W6grXaFm6Z2G6BoM5JVXlPfidtj
ESarIQvXYmssFA+HFirNPuHLoSOZtGJ9jCrUEYaHdca7I9TzI+jU59gUPwdYcIH5KMX9W1iKN+5U
V1+vJNGWpBfDne5y91UFK/ALs0xt7HT7XG8LRENPbpVtRNE/uBy2kqib94G77E3tZq7QlYM1nz1W
nmVJs1ir/x1bLHltVao5Y4vwlCl58AwwdcusWWrpTBOCI876tTeIn1kkflKnXkBsWyats9fk+og1
fxJWBN7WwKcVMdn9/iavXXb5clxnFM5g3NwuVt2Y/DWA87zJoUqfwY0t+kF7DjSWS9czJtxPt2JC
bcnVtL3uWmu1c59ufIMr9yrejGgpps4Fy7w8BmaG6ldxQnUp75vj+H5a3bLdEoh59axazZFw66c0
1rddaO6J7rXQeaSB8kxS4WdluAeCKJ8TIPsCkbV4im/MzivbsaSgqrEUlT3pR3e+gW9JBmSeoISu
uVenX5qWn6KSAeS7+cGsk1vN4GuDRSFmS9YkWea6dzFYGBlOKpdDYlMdWBQExBXwTCaQV2eZ7h0D
r+dvdjem8/iOL3Ze+vWipih0oFXZGleovy7u2dB2hehQvMKxfB7QMXZ4w41q56bJrcK3ce1t//1Z
F+PNEoIwUNWxUGbBxyp9B4OpBKmLG47kv+VdCoDNRNaoKktPzPdDlhqYcMyN2VtMWn2GZf00En1j
1Vi49POKrF+JqXoGVB/TySedBNxSNCyzMTa3NcRVKWQnLLEeCH2lolgLRWJjbLK6OH2Tj5FoxrQf
YfNlX2oi2cQv24HWgF0JhlXpSas8MeZJ2tz1/qcrG3OrTFDSGWsTDzYlF5n0wCrtl2JubbKi2Vsx
0BehXxZDSf5zfgoB+NQCVlMMoFGzi5t+pdS41PL6TxBUp6bkW7rJvksgmMTOcNQiOiWyRaRRikl7
6hsgbCKyfbN3c+WNwbOpasF8ccRnomxewlInxLCeCL3STwFpW92sEQnJUSDSLHL8aN+ES4ufslBR
SeLGU9c6miAjcPNF3KGUFuO3DGkWlcWSHKxqM7h9BAs1YR/Rc5J8UkYgeIGlqhDvaVquv2YG4wSl
1bIM3BbhZtXCpgMU1fYBARF1+FDHHBIVSwUMEokR/4mRuo8sEVaCtvc6w1tCFkIyTgV7QgjDMzmb
HTEOyjIhFsgUsgMYPTw6jPrBTA6gzmdKxnnMELtVmbAValDjQvzCDdlBVvhlYQ8y/PJkOuaYjPnV
+OnBLZKDUFZoKRw0TyqW9vSjNKWzHOFbTML0KehWsAwnhg7ulsbB2QCO5GSYvIEUW57tafy3Qmcn
EmpVAw5QPG1RCatxSHR6frB6Y2PqPSZSvuS4DgBJX6JvXSoh3EPH27Z+/ZwabjdL6n75+3J5df5I
hiGxOCjIVi4urHpe5lWvsyDJpTMrdFZkcjH7jMQLVEJqr8/rwdrwE2+sg9cOKdQ/uL0ipkCrdPGx
mtfDUHEJXa5o/0iitU/CmHp+cmMlurodaZwwFTq2tBGti89REQcBr7cSu+0tu25rPFGQ4GPculRT
UuR0k8z3DlYh73xicXLp9knh2orPpmroPGOqsJcXRyuL8zhrNToKeDiiHMVpjf69FfQtf3uPUIBL
nzlx3OGBxX/uEa09A4m4FQsAySbFR3Jpt1VV3IcykVqmvnFimQ6WBizZIYimhZw5iaWEKVg6thsl
n6lbPdSeu4YrvrH6BpgCaVONRlJ6nVDNdwkKcTEQx20961P9pNRg4EKWy7ofe4SRMJULaKVePzqd
xP5NSQabuGZE38ZUIjA59kSE/J9yGSLMaTDgk+tFSLn/kGeHwkzRsKuYBsRqeBvfZgoZDP9XF87M
QH/iKhXGZDRnPfis4FDAW4Lcy0nk1SEU9j8dO491Q4GjN5Ncn0JNE+xMDqlkFQTgFKhClbFRzeSg
Ia28AOMogRCOiDcm8oMUAgTqVZR9YaQCTCrC5u4asPwII1pXJdKgUk9ZR4Jpj+bfyCoXvIOFQ1uC
Q0Hv0Wj0dSlioowKd1J3eGyb4GkIM+gb8SgSx/PpO3zAiBX8fQ5e2y91hSu6hd6NoTrO0b/2S18s
tTgJmwT6IT0m+THWo03fistQIq7m/+ujLq9oTQZvOAX5aHsGJMUEvnBCjR1M4rSthBs/6+opWede
hS4FORrXuX9/l5jLWZqrBb8rtEuPND03mXtduhjP7YHUv0gkpg842cEN3/iZ1049VGkoSXHU4h52
cerRC2QFScTy0tH2hYAex1heqmpveNZGyni//O/fH+z1T9So5I/Bpj+qDcCpUbfAMbSLoMAAVpyg
yrxJTn9Oo+KrYg+B6jT//SO/l47Lc9aoj6XWiVrZuBT/DGUG1Z8EBTvoIm+qEnLYoHHEbGkRNCoW
k6HSjyVsJrLg2uhomieCsBHE9JwRinZs9aV4zKuDwEZVYnbFZxpXnEj9YWn1SBs0IYU6QfKIEWub
ENEbhS4HU9yw0jNDnw5ENLtOVk0Nk/nW4koja4Da9qaBoztjrmx8H74UzduSVOJjEWGMq2DCxZZi
p7H82Fn5fSIk/cShEougeeZVHjRhSwhnMvkJ1GZbXMej+zwvgSYhACQkLJ1y+0ymcPxfAhPqhAYc
7/enenXUMmYVWkG0ptGg/jtq284hK82zYrvNs6+oJ+CYSoozrMDX7WV1XtWzAL/jcKuQeW0AwQOi
kElBV/1xMygbofcyWY9tCNVfwcDrs4byrY+qt3jUYHRFdoD7c/r9x17b/ek8oXgXxz++T9d/rTyi
VYQIkiEfhmwhKbiaqYVOa9z6i1RbB6Z0F6X5aTyf/P6511a8vz738v4cDGrUpJoYY2zuliZR9XCG
yn0rS+cibf6T7fxPtPP/+CsE2LpSoSaFWEckxrWUVeGiVF61JoEehDLZShI8dF3Tznxk6y7VWLmI
KmJcsj8aYW50n4ZlL3p42U2YGdQNJV6045TGRCttxf2MUuhHut7dBa5ygFXZxQ6AUyVC5CdIn66O
F6tUgeU52kuARnIuy8jyOmL3ShiDXgA4RxseqxqkyRAeWRth90KeWnjJijMttmjcJiVubZLbzt/m
Et0MRGKfsN1Z+zDFjZQL3Dck8NcTbl4UjFPO+kJyImajxBJC3dmRlm6jkXFXlaTpEQyJlGqeaO1L
M6gtIXBce6RKWyL32ju6C8m5BX5JpglbcAVjIpy6MgzhUOkOauStx3NzXihnkxNxVzI2iFSYu153
Vt2BGKzqFKT1nriHbG6EwqYLtXkLftYXvD/CUPRzzavWZMxWe63wSIvC/EpC740t5tqkscYAahoP
zNZLUWcUZSW6y4y6esbtKlXODTiKSlTPWqZtaPieKyLKbqz08rXBa6HJwA1h0Cq+HE/cL11yC1kg
9MjYywDvkd068kwqpzkkXH9Mh5LGFlzpW7buBEQaxs6+84PAdoP4WNS0NTOZtm9Maocc/Emc7Bm9
PeFWzTCiJcINLF54CTVAdbBZ86jBAixp0CB+n4NXnAIqHgt0HjLLDbXKi3nhCn2EpjKCeeTEC/RT
ONxFKt5dIe3VmF9F/hbh7Jj6hB7+eih4hO1ZFsLsPqVC7mJEFKxq2dSswlVyJFUP/RZWpyWpBThx
4bcT6RE9NcrC0RXg8RnEy0oggCISx2hokdxXv/Hs33/Uz8Rv0I+IBqTxMGVS/hlHzF8rmqX3ZlzJ
SmR3RNznFNVBqZmnKtWbaSF3C8lyslkagw6PZenkwVfgDp9g73XJBqmScOmHXAOgVpqeeWMduibE
QLRN62g8JRg/CrNupw2Z07DYZqa3rf3oTYjyg5dijNZUjMgVGScFHO9S607AH++8rtpptL4mjcPN
syqNp3YRe8lXFfKioNQjc4u/etIKjJb/RJ2YG0JrUPuowp8bz1S8soKijUAqgMCNxs5lV1MMHFen
bBSjzy4IUgrx+9U9y4Yjrkl+RiPC0+2G1F+13tpqQQ+kQTjsLBF2Q+t9in0u39FAo7sdQQxSnDGf
s85RvUn9mzswXfronXzIZN4m1R10VLgnJCtaGTWORGe2aH4jzAK4quR2Mtl6qOOa6T+wWAGoTFLD
jkJLJW034S5lKutU/m/Gzmy5ceRM27cy0efwYF8ixj4gwUUUJVF7iyeIkkrCjsSeAK5+nmS1/25X
+3dPhLssiSDWROa3vAsOOVZCXVh1vtBNSQ4IqCHSV1CgGEelaxp9wlN8eO0aKwFrGGgbvalBnmrW
g++krxUwpJU12MZK1sRKvuYf8+DDk0zBbjZ8jx09jByimWrcA2QLG/eMYulnHMWHKUb7Kc6cMLbE
vVpPRu8ZG8yzCgr7wnrt2vbJGIbvJr2+kd/H1DTo/rNjS++fEmJ+KceroO5pkCfXqNaPYZzKr5tI
t24DVoPYzvId1UIo6W2DZUrg3WOHTPqIIiBT7IjmV93vl0Lpjs76uRLzx1+MhX83FACkWTqgFZLa
n7tqM82Eouutcj9lokAW0loh7/tQxt20I5/j/qTB/WhrmHiq+QueTV4af4Es+TdBCwRBH5y5o1b0
nwu82F03TakCtEDw+GRRv7geEsNj0HBvgJPug7nZLPBIVylay3/1Fv+b2Z9SCT0dyrhEiD9X3yt6
7IMs02qfD5hI1lW2twUaZh5C96HVQK8SkJGOvvPo8A5syyhBPLTbR7XA9znp/Z1ZZbfR0JhX1qws
AMcAEUJ8uXTnahym6Aa1zBDDpKfUxziU2GJHVENM2LY/VrH//pewqPvH//D7h6gxXo2T/qdf//Ek
Sv73P+o7/2+bf/3GP25wbhOd+Or/41a7T3H7rfzsft7oX/bM0X87u/Bb/+1fftlU4Grm++GznR8+
u6HoL2cRfwq15f/1w//6vOzlaa4///7Lt+88AtSIoT1/9L/89pEit0K78ynR/Pcfj/Dbx+oS/v7L
zbd2Lr5VdIR+7O8PX/r81vV//0XznL8hnq1AojqVZ4rrDBH5+eOj4G8E8PBkAKwp9Adlr0q0ffL3
X6zgb5ShWJZISS0XPhsvVieGy0fe3wjBqVC5UAo83dOtX/55dqcf6d6PB8f9+O33P4a7xs8Fp0Ch
IBT3jx4IBYWfX49KH7K2TPJlXy8DNvHjwuJgd/Qy0FiatRIuNQWknCh13TSBQ8cYa6wi9/yV36Cb
NLvfAxD2trL0tDBr+MOt/Hcn9/P0wcl5lofZoMll/hkeALA6gdSNFJ/WDQeFEcbiCd0Gp5d3tNHB
B5Tty2xTHy7HnVF6oA1dq/urAO7n4iMn4ZPawa11WNH+FMD1QODGxkmm/dw3mGcxU1KTklBkam6K
F1HIL1ZlbN1CNP58x14Za9iRwEh71XNOsUBDnaL5o/AQDMt6G9+LtFzXenHG993W8JoKOs5ZS/y/
ws6qCY7w5Y8pv8oOmXWg+/gmI+3neuYwzH46zl6PtYCHANvwOnpFvWGy2hcR3m7ZhCerX6bXXpLp
IUQ1J0R9b3SXt1TnKnutOBEsjOvLvV5y1F71rAVxgKsux4MvCK3Bgm07GvrTZCbtIQ1c7FWjN26S
Bbegv/YqDoOn9H0fYKhR4+y5mph3Y31A7mMwcbZu/HSfUiRbLXvDa5Wr+GBuCCxnLNszotyCadGv
H0xgXOvINvDhW5TEbiY3s4c6chAXSve7wXh+7Vf5zYSac6SXEkqIhiAo3g6db2aIOkWsjU51ZQ/1
YxxrJ22KkSsUbFOULk+mQnIix8zYS8193nLxReT7RCD12UPnpp+cJvTGcodOOLypxclDBxa3i4R5
aDnqTqqtW/ItNzshUE3dbxlSBCdj8pgaoeTOhleEiPZ17VkbA1lbhHrRDLOKX+PKS9FUbBDUjmzE
RMz4K4hFdiXx41oNvpNgrjmcY2n/KnyaII0a4JHyw4JRoCP3Zo3rgDa9TAX3Lr8GTfNR6HYeWpmf
h7MWB8Da7vg63DPbQfvdbCTCbDMBWFqtXYu0Ms1ebHxsQ+zYkSRD6soW1tHLzHzVLfWpoT6E2F2B
SlPm7qoAo5goIN7qzoZyKvTvbFtbNU0373pZo0uE5J5To4yY93G56mrz0/UQee01BCvg2yHeAHjp
8pZqo/5FO27V+RyE1yH2HaV0TrPMk6+dm52dKrmtlRNPkJ9bgjursbx1VAZPpKC0sBJnTfO2W7Xo
Ac2xvp/ZyWpu42uJ0EOquEeTlb1OTn6+fFIaPKYRk8TJsR9hpnQElchLLeTjXb4giYl6xpiM9Jpd
DUEg2T3bOoqkc2a/aHG+adyowF2ckrRdgcbBYq9vuHdezWvdLMmXV8dHis7P0EBXruag0zoIJHF9
7L5Em25zP0ATyqRKjKKf1GgcekweLdkvZtTNbWQwECtJCGRgY9nbtL2KSqfjg0yZFAbTcu2HlyuI
U7QHRTU/2hJUZRwwUrMWoSl9BLyjnvsy2l/SBabbyqOVySe5lMVaMxqK2jw6kVOJ68g4a6alVuvy
Bwm8J5pCWLUo5kvK/BHqkZWF6qRv1aeOFt6GOlQYYCE9puxh9nHKtvNmM2C7h82UF2Pjg8CtF2Ou
mbeiCB25vGWjUvjTlcZfMt4tKTp43cT2MZnA0qAljTti1NDfCrT5blyKF3r+tOik9Q6wG9rxPOfb
uBTPLeJPzByfqJTUWA5pKKNK+VLNQHVqzTHQVUNoWEecJIsUgNJi9KYBQH0wTs/w9MmvC75YVjMW
Oz0M4C7gkfpNwf3izgmddKGjQ7LVEVRZ91IcQfN1q3RkKPGYvSSGxaQWmobeCHbz5l2svYD8+xgc
OhFAXY9tM1JjNNZej9hGMLwMBjObn8GFujybemB8iKA4z4tOku7vsEhCo13RLAZeElxRApy4OUDi
ktMZtXGjG/Z7W7JE4LWIey/vzjCj9JtNvM7Z3QiYY50hl76yc17tyxOBQqST+2M2OGmfzpQ8tBNz
xIxen29z1lORlet0D/CXwn3M1VXggSsTEcapYO/wjnYlmm9JxTMSFBhEfRmmdJnAfcOJEogHem04
ieeF7MyeFcM6PxtWg7GvOhBRCm/0dHAGy0Qmv013hZ6+dH5zZ6Ftg4Abj521wdzEMn5YTDy0qoVX
Y+ywJAu+ZeSAool/vQyRRTKbFXr81QlEeIpEBz4Xb31jRIkufSDz8le4z5+DokUv0Mi/TJ0FqO5Y
PIYMCrhhYq0yGsWd49B0GdHF62IEkCb1AC2XLl4b5iK4wzmaNI/WOYL3ITwZGWrlHPaG+RFDmFuB
71bkvvpkRUhDwYUQXAPXCUCdD/sBaST7tSuUEMQUXV0GZjSzeGPs8oU5jx5qCL3OFpU8sXTvfRpR
kANUjVDR42UUWQHTCjWxb1aCLnDrb7yIVUI3eZyNGuAdNHyq8+VxNnEfHxplBgtN1R8WBmzL2G6x
ulxrrjibBZapU5xv29F9U7WhwGRSKdUULdolLEvKgzqCi1WDEvzls7qsD3ncfFT0cwA8IU6Nhg6K
Sc3GL5mKFxp7F66i1qsdjdB/q/TFVUfGVBnCc35XWtW5ZlmlzIBBPWboI4IMCE0CKxK1hZtewJQM
Q9VnkufBg1+FEr0sqzhm3cmaLETC5s6wq3pNhes73WoGcd08d9zbyMfV1hvwoGkcfu3NGJTZcHbx
YWlt5Zo0dfo6RdvusmIbcAXCIUg+s6Tb0hGTYQGZb+2UFvLlzvPI1YejX54vcYCG2zb8FJZJnskK
AXbm++p2Ri19HXlkv9b02jcsKllON3Lu8q+8Ht5q2zuVjrZ2BDwcjDvpQSEImuVf1fRELaFZT010
1iYG1+zVKnQ+jgLHbpZalkF3V4LhWw01E5m5lFcVomMJUUuo7pmlx9/GFOEYFXpoeO402rwuNFah
RSeQBvr6gchSGgzr314L7mmKvZLHbLOqO27ujxDEwKZwbEoly06RsGNY9BjGzrUbkGDe1RbOTKa1
TRJe81g2j2O/vAQuhWh7hZjRrZVXmxT03MqGKrr2JgTOSIr3tpuEXQfeHqcFuq2RtqEnBRg+v2mt
27nRvpOUUA8reFWGqM93hW9e13agJJym17jA4KRW0ypknI7Yh7vTivoM75pJFDbR2rx1O8B4FhY5
l3vRDXoe1iUGqwIaBYYtchWXxFeWwylk0wHIxqjM3vmmjFYUS5TtLe+yFrMz25u/xz6QIddmIqVg
jLUSFDlscLTPwAZRnQ8TltwN9Y1IhbprfYlhqRrA7WJbexGy+PJ8llYnYPzgGY6WbPBFvrF16iAJ
W5bguTJ/RQUAej8aveC9ugTbFCLlebeoOH6y8S/ti6eLIbaFDS7LRrxXpJTOZFbWqIkg0Yjzz2zv
sZQgLEqYQMc5pfiZAylwUTY08b1ZVV350Q3Dg9lQg2qoCoeWx33NnFcF/h2tBWLhW6fmW4go16mP
ZbU9Ae8Y5AuVBbrk41dU8OqAFkOJHv0wXsFinZj9XU+gh79H8uWr45djTn8KaJ0u5aZwy9PQFucs
q061hm1KCkAwUgC3yzoqTn2c6HsP2rrt5udCOdFVgnVIa/tDmSUacka6uSkH+3rGVEG3J30bG4zV
zsJsAZrs2cjF+TL8ghE1/Q63coHf0NJ8KxeUkCf/BlgNw0jFc2IqT5cwKDXfComM42UyzgzscVUM
cpnEs47F1cj0+8hCU3PIDeKevKWcBjSbRzkM3XPQYp9Q0XZdWZX/VJfpaaq6c1aT1ZiU16bbKXm2
aiOMF8KMIGZ1LnUlEtXlH5fY13NhNUYaa7ilXZcjMXitsJPMB8gZpsUXSFzebgLuosvfAtKblTES
Qrp6dEiHFA/C/JxELfOlW2JKYCNgj1akfTDm9uQv0VYMM+ufT6adZR0VzhyOnQpRFzX9Lznsp8at
0BZV0YZPG88z3qKRCbZtx33SOee8ZCEFZ/NYBPl9hU0LIUBx9jobZcZ2DYee3N1Y69J/GtLgaaos
5sjeve5n53xZHReNxNV0h9tSpoeGEJyEIu3DzDlh+35OO6Ia4S3fCVBCT0XxRRk9UfskGOTaJ5kc
g3g8jSpuCEpEqmOUlHyRffGESENY9xw7T1YzFwSVim1ycaTyQRDQHNvOhR1M8B+nzjez+hxSJolF
uNBSEXfe1Vr+eRn7nivTXRqlAS4obFGkCEZ6GDIPRDHV0D2WKAp5lVpf8LVMqvRXFS9AHX4qfJLu
MSUettwc8VrujS+XmxTy1sqZxnfRn/OGBfPymJfkPh8oEQdZvEDFT06x4e9BlxxlwtzTDNXZ7DhX
PJx2KXi7Hc0ZWEjdB70IZWPCZJ19qRSJBoya0B7lwmx3GcdqHW5se6/PnFY5ELbn5WmU/lEa9zMc
N4JDQqTZHD4JNc/0WYZtR9OjdIqv3gJUNo7zZm5VnisTCtQxynKkfIdUmx4kOkWgno61XqY3dZ1f
azUPwsZavHEXba9pzZuVOs+97n9LguDWK8SpcHm/hEFvvHCL75XjjTsKsvn2LteZYprxKV3cmklJ
jkiLayr5AxvKYiOwWIvkepGh6eBNvVB7ND3MbIMIdlmQh5egUtUAjI50XTgAJ2yk1S9Jp4i3LgVX
wjwCQqNOsZCKfvXEfBysGj8ojdACcNKzywK5CjxtIv9ikVzojopSIJ9uW2vRmPOuTo3jUAco8UeQ
/RpDC/ZJbN1VRfA1Rh4aQbIIs9zJt8G7KZp+F428NUMcbadRB885VEcW62PsE4l1S3FlKrxg0C68
7I6LtiiGndwZsPUtD0mNc88br5oxQ7XSRQqfvtAjL6M4OEFaH3qvxkZ+KkQUCuq3K70q0YydFk+E
mY/IagDzE/njrD3IU1UkQt+MpW9sAxh5blqLw+//1ASeB72CfLaSJv7ddSzSkKmBP2LIY5eesxdo
+m3tZny21KEvJxGZBCt7WlLicPnjEEFfEJ6Rbkxa/YdiTO8oJrtbfR7Gw0ggdvAc3BpiyxvCfJmR
lh+0pjpc/tENExtWP9n//qcfm4C/DnLgq/5vG2pdwhd1MyUDjlCcbaY/7uby7d83/n1nWEdWWG/w
z+Vvl18vP/3+t+Cy59//+Ps2/9+//bTXtEQwdqRS89vllZeLHJ0MAbjfj3M5vc5D8rvvsfa+fHD5
B6/lQ5LNgqqh1nZgUDhbGs52+cebEnwXQTpdXWygDB1ckIUXFhKxpQ0zowXqtm7HmAcyyqhD2dmq
YDfye+y590PtN9vIKCuUIDtzJ4tp1/TVcNCT89DjLcS9lIdoQKd+6qIJY7LCPQzIc9KE93v3wHk7
h8sfL//g1Z2EVowOuhNbCCBTSCKLy4HZdZN3iIvMP1x+Yjr1DqnyOp96A+JMd+rryN4KTB8PWlub
B4xqzUM0j/f4myPD4pJh0gL5yFl/64iE4ypW9vbTQPbllRvXKNH3KDBJlXq2473lAnVSkVKTOESg
eiAChC4S+lZulecIV9YACwP7udDc4Pswb7LZOqAfgWEBcI11jL6yYSKx4bilu8Fs9WYUpPJXgYO9
hK9H+a4xQQZF8I1MlBS2ygStT26dDs2+BNtP1mhc/Abf4qVPCSA6ss4Rzbp8vK9HYNpGV91qftGt
qza4jXQ0jNPnWI8PsgCqRhcRiK30y7AzlmiPHsQWf6Sb3JXHtEvBUHruRxflp9qy3RXwkAFp+oWU
pqDciSPrenAWf7VE8d0EY8Ma4tOiAcXUBPYJg/k4+Hl+LYs0ZqHzqy3KiJ/mbH/4FW5uWoOBxijL
73i7gw1s+o8GSOk0TpupKbC/duqdSPuTkw23XW0QBZfTEWQ56YrLxNs4ElEa27+iTXBT9TIcOyRc
K0tOoRy+F8Y8PnRdZ20sG7GGuvQ2YAoAqjMg/MLbi8goriZHAqLGvaUtLHE3lZi1MYA8ambevsRP
etXX8BRL1W53Ubemh5ZT20E12myTh6l0XYKW3L7WndZHowoce2wP2Nh1YLOk/+io/nIAd9NMaJ5X
8KfoE+CCgXjdegH6vQZLSc23nG/HUjP2XjbTjERSq0HYbW33gGUw52sahCjsbrwOgl6scdqbr8DE
hV0NNJTqLW4k49nA85YKzBjK4NFMKUPDFLs25WhQt5XHurd8MAM+CuNVs68tMPylS5JZR/13zoB8
xYiCXW7VAKtxABlhvjYpdhKUNHzw6ztbTyDVw0qOcdvjNLJNmSLOFqfAVgJT3OaLd8SnCPAFET7w
Zupx+jpDDH7Ue+cqwOfNGpH7Hbr6g9RwH9fm2WZp3OVEYvSH9c0Q5TVpDDXErOVQ2MVSTk224CKu
E933b0dq1wwgIKqtDiW6SbcmIuWOu4SeFPbW6XqIoI5x9p0ixr/evtNltK06Df30zsDmwZIvbp+c
KCM8u5G/GywmCwz4TsINbkrDe4oiSiKtDyfLSO86Tc5PWqe/k7hSUnGz60ETr0YyAKjzhlPdoTyO
1t66sGuMSNLRv6qCBl2ebA+rDuelGRIqJdRbr8dpJ5dw4/pW0sWershU3ikNvSdLdjMa1rVWQO5O
q1v31k6yAfIIfRJDpizGtCq76KgVyLi40CurCWf6Mv9mDPDTuy5m2EYUbYzbagKf27uUq2JXoieu
A/MjLt+3jfc6T15xZ2L4q6pzlbvgzCyazzIoEXQmMlrM+ZhXVBFKXDQiRZbMlqkNl8g9tVbd7hvI
kbOZPPV1eRNkmFHNg6o9BsadHMebOZPDAfYDBrZ5u6bwzYtaRCsn86/8Lt4sUY0xqlzSzVBjfzTi
PElt4SpxOpznIMpWBW6gppyvsklLr/oyP8k+r5k7jWEjUP+5vrdG23nUUrKzzB23UYI4Jn6kRDDo
tPSz++LYDk6b2EKQvYhu3GgDuoamfJnn4EQkFwYjFppg0+ZV5e+WtPsWLTdOmT0hmLNjqntKpVyD
H1mnAoYBzb01giOv/Ui9t3H2vWsdAmwOSnNCTFELVg4BSS5iOPtW81ij8l3TCormPWDULc1TOhzk
iEpNK1FW1vWInJcbLqZ30iNSnJxFzHem+6JLPix8UdJI3M6gZv1hXulE8c1UApcvwtzAkB5zPolU
nm4PH1kyUZtohLnuywDfMefdVrUMjQojpXU6JVrY42dZR7dLZ97Uon7qXeOMeOMdvS0X26qraCzf
gfHscZR90ow42x5HX0uOvbA2GhwFGSOqPpbHvhaslig1FJsJ/mZat3dIGN4kTf40a0wbgRA32Rja
o/memITBZtPuK914kbF577nNNu559FAQKGs5zco2CMvBKN9OXXOdZzF9gAGBaQSwuedlC9FvMX81
pvpkFPHRTOWd6VI/cDwK7YswD8Luw7TARkgvjm1MrIZ7Lk5ncQZNfDEqvJwSylR2toRd4T1Y5Fyr
kfeyWLAjSib0yNsXTbeuS+oRlW2/qEejdoX28L5R2itUxsz2JvN/tRGoJWMHl9WOb5HvfkyN94Qi
QwBOZZq854LHMUz128w7JIHt+wbKwMm7A7EHs+gwKhw6Xgl4ssK7ihf3UGvlITCG0MgLk5qLvKEG
v7KhivmUwIepv9Km8zSjUG9ROi38ZoOOWghp7xv1lIf5YY5xhI91/KqoeNoR4vsFQPxkCR60kg4F
01K/K4qGVPV60aollNx4xCRf3NS77/zyW7XEh16cfIo6RdcCQW7OWga510q0bx0zWZ9RWUIMEp8L
A3QJnfsbS4Mbc9NP5lFqOFe1GaBMo8kfJmf+pCb2SqgSNnX90abXfsYwrFiu1tQPrkD9Iz1eXk8l
4BUA73rQXS9LE21dIx/JbP37mQKHJ52EDFtitYogd5VnzbowvJM9V9i3kUpSFC2PEep3VEeca5fy
mhG0B42XWdrXfeZD7ipuiavjcHa7JUQ8+Ywa3Gc9oanedziiG7Eb6samKTXnGkPGfVZXzAZVr7pM
ddj703uXN+9ux6pf2QxCPafF6lBUro9I9G4Mqtw+6KEEyu6EGXMyAtADu7fuHOxmo6omjXLiN6kx
1pTwepQQHuAQupEanInSd5ZQH3okar2kw0q7udK87NmayY+a0tyVk016kVQ1trmkVCV6ura0vGus
VGsMkh6ocN+7mmWts4KF3sVEujCx5LZneTAy42EmSFKVlzwE/0BBmXQQ2oiYB7nPNMwSptzeMft9
GEb04sRauuvr8W1A4WRLfWlatdNwFjRQExBkRnoSYnnTpwrsW8WajrQzPqSYHGis2LaN05F4HU3G
iMzK1yGgcJoDFN1WqQRVQ7mNxfXGnLEkj+TwNuNxN+iYf3miSdYLwAdlxfscFzb3pGietXG+cdPk
udR7NCQ9rNUWEDe9HK4z09lJ18R9w7zLI+omHj7wtPDSDW2QdAXA7AuVnWIVOvS6VsJPnhonOMnS
V946rpW/2wvxNbGe61GVmkty4bxM7zMUAmVk722zfhuHO6NfO77x3ix0XvlvBhdBvL4epEkHTm5d
B9oq3Xd42XILgndFj5eqGNb2K7BDlGHtlY5LsPqaz9pt/vZZOplrm/C+RRCMVY7mM7ZQDBCdQ7js
Xu0thefT1MZuTL61oOz++VUzqZmNAIuoTQJ6VxPwYw4nnGCvdjFU9DmjaD17w2Zmd0Ty6lfTqkIr
fV7QQGS/cYNmvOIRsXHEMYYE4f/IyJkJOavJqqDXDOs0f8L2phUU5qidBVW+NViQ6sQNa362wFZd
flaf8V8NbTNg5KBmg7AZ2xCkGs2waZUvnv4u963QVpaF2xv/X9PeJasAjrNrNQYjDloB3798hGKj
+lm9jgH7yargBu/avSXAayOQdsc8tDao2I29/qVOrEKTjRYlZd5U3teZSW1u3PZ8AxZTwK9jGVDC
qXhxdrXtwEI1wW4rT5T6kIgqVOfqdE2Bo2J0tkAGq4PX7bC5XACNayvHAaW/m5oqVLtT56UOq6nL
gWJ5uXb20Ti7mGxLfTvx9buWTrZRUjFh01ZGa3V71OWpW/jPSw04K3MimqNu1iwkEzC+UhprYrI3
zN/bJmO08beODhiO4KH6WW0j6Pfr7rtO2mILqhls2uU/NkcpcKenOPOwuzyI8IHu1wZ1LCoUTeJt
1Z9iPhadv1ebwGsMl4EMBVaDbRQfalc6bliIGfOuluu5bd+lqE5ql2qbQNwWy53aQp1TJT6T23+e
lPJPViccC+dKHYpD3MgRD1GS56wzLodTu3PlAD7w1sLOihTlIVj26FwTvWQbtxLHskXzgCaWr3QX
TQqLLYqOvUVXD1moVTW0TTiadDpiK/0CBv9k8VZlEpfbRXPrXRLrGsv9fLo08Os++2K5fdImhmvp
NAgllE9xhrKdXur7gY65KU3awRmOSj21aL1iKAKNxms+mnbAEb7qoNtPE91sZJTSbZVHK1c6zd5p
gWQ32bGJv2FpLVlszHuyhfdynEoa7t7dBQZhNwzUsbxlkaRYppoidvNkC8yhYf51UApmQSLfVVcQ
+RKzTK6suHoUI7SBxQetgzxFQ4xDuaE4dGK8V/+VQWNuagUTU1CwDtCQCTt+O24Nr6ODxSKCaDgi
qNEotqn3AQocdyVnfu2jFi9HhxK1nlL5XojY4ASZG6v1nq0le7Mqz1+7TYt2lIIKs0LU59npH/OY
eGhxKLK7Jt0ma2bNsEfSOP3KmyrnalYLVpspDYGGojEuDcxdsf50KXfDqGFLkXqhFrZleUTAll6V
6sBQsCvWrU0/JkXvQrPTfdCKZE2NleFNUXgu51M/II2cFeImRnZw5aqWmd6DoOiq/MNuU0yNY7JH
U3L+1afwBc1aq3gDP7HRtZ6Iieb+lWyNvV7SQDJTPV/r0abp69eqNip0avMsjJQ5sGVvF4NGS+8P
Ym0P+iPULbpkZnGOxKBcCStAvDQpRByhkWuR61yak8TO+8qjdlAlFLpNcH2rPrJ2S9TTiS1YhhEa
gHs17yxXVFsT4z29LuyrutWv24BixCxxHJSqmemY4ngp4RdXpeA0L8grAVRspdcS/N+4TSeYLnpE
LdtQbWhpgHsrxGMcEaReBrrvYUwyVO6mNQJngxz5sC3JZGZvTHdVR9OvKuuOCIu+86CGfK3hdLJI
J9s6zdGdHetq1niqw+gjCkTcqPn+vnJmeQOgPKSt4tzp3iEQ2ssSTR+pvxibNMi2l0M3mNyv3FxL
N5NZYTFpx9UV9mLgvxR33AZEMlni9jupoMorPXCMvKzA3BQcrKpusiWVYRfD8k8ZF1J3Xwpooeta
UjgdCmc7BsQtS3oXCaj36cw3vcxZo0nImzgkT5ZCZkjm6Ay6wKTBlwfJsKtQbigrSs2J9DRIEdHB
ss0iBL9dDDzb9NWJhI/xUvDowqTYVgaunHL6IOIUSIPMqHVU4rpHGwrK56+6QXMikcWRPNBZz9OC
3aasTlYiPuh3JyuQN8EmsevDEDWnoUuOhpt9+cVNEBAaNUVrQ7ig6qzehWhgbGvl9AzWZVjXLnOA
gf6COZJEGHp/DPApjakTTgnorRIFZwTLQFlc2qmqoXhBSZWC8yHIQ7M/PbvSujGI970CiEgvCY/6
jGiwYyhRtkmCRIdBTGhku5JW10igV6SHwQfCT7vo0jRoC/pyhB/nXCHyIfzRQeI33RYnZ3EeShCE
NHto3PAC40R/2w/Wi5ORwFXaTqflmI/iOLrNhuVgq2cuPR855NvIoyMgBmyMxTaPTpM+UMAFMr8s
4OIqi6hMHUTSia4i47WoxbkrnMc8AQekUF4sHUSPNMuWvqI6xAtcKsnjwi/wJNQ/Vf/sAsxZRuZh
DnrtWOAmqBXfxHNEn5YczU5gNmNB5ZBgXnr2U0z9zRr96ybLz6ZRnqyasVAFyZsmsRbtaGqbQ+Zt
C+nxPk9IJAx66EQs+P0S4HXYk4Hq02sSY2eqykDOCJInTZx2BUuOaGjKn4yFGlHFFbZTPZGTWPk6
S3A4c2OAlSgqfAcgZtFUhdEXUyLTYsgZROB+6LZyL4cCP6imCI6l5m9rxzza+fgAmzGldMgAcUeS
dQyLlO5ARRhRthvRiG7jC+ux7oLmQJMtTAViVK4B0kNkTnGFJtydJbDrdM2PeujedSThNtZCDFDh
bZGOPILAJr+I1+gQ/Ggzgt8/JJHZAqoDNg+mB7PEHFouopHcSNVmGlqyBxvDbGiv+5LmXBt3L4ho
7zKk79atR0/b678wo3n6AZ6S3beq/tLkPTrllT1c53DDNpeWX5G6N4tp4OjFMO8U0hO9OIxQDeom
9QigpmsBjcTVWXXscG4BgUPzZjPP6ZdqCrp+/dKZ8jE3Aoo15BvjzOilEAxlr3bvGTcPVautdA1q
y6V3Bop/VYvg11Yuv8qJCUhk9D6bIGESNuoY3kf2FxoOF9LFz6hgA6UzoNUI74A7/1fSU2vyooGB
7aEZgKGYh0tTlM6v72dY1FfO4wI4dF92lBFtLaJoFqwv2IVs4CZVGl13BY/Seya+iYVdYZWalNEg
WnHSFJLRiwmLosC7uvzmRJMa7sWZe9IckthFcLx3b2aLDEevD1kxkL+NtCMD1cBrhuZAAvqwxNy3
/wwnd/4MJ/9x2ZaH6rn3J5skYFyirLOm35Om7QsmjmkxbgIP8KjG0oxHzE1ef4l58kOklJxV4xtY
kRoKcyEyXggyOVABhCsC/N2sYD4JSIANnaUvgpBvTacCsCV495sRwIm/HRzu3mUVpcC2xqXoeixY
1sykfBzbiBcBCHKkpV8qbErUOEXugLq/xfP4gbVXAIeqohQUNfOJKOtNtszYaoYrXUxSgFZe+XqT
7vPkuv5s0uWu1RBm/s83zfqZP6Mw5Fyoabk+WoZ/8nOCUpN7o2Z1ey21AMDV0dNCjxJFN+Yy1cud
2sfeVI6YCvVzgUfQdbkSNuU4tbSQsBw9EeBz6WjPY6Xdxo25vYBjFuRCV8vC5OG5syCNK67zvuPO
uQyhRE/uKZO+/UCz2dbzaNLHXUiRFLghlul+ydt7KEwsqsmVsk1MKEqrN/A/X7735zFjoQhiw8Lw
QTL+SRsgHprcDFJsmHS9M7dpEWqRH6+9hGWi1GL6WzjVXMD0uokIbOen1xeQnva/5J3HcuRItqaf
CG3QYhtaUZORTG5gzCQJLRwaePr7uWfdsarssiqb2c6mOytFBAjA3c/5zy8sHmVSSBK4ZJOHc3jn
YO5uCW/L5ndYXLa6Yji2NRRLVTBMgtgLmAaVPFQiu3ibfe5Mid1fmRd8IcFKBRwI9h8NU4+RGVGw
/KIOOWkMZY62Iq91rArGdjt6FdoyHyZVOsHwyKeDpyP7X2bFQ0pHW5yctj66PoYOiPNpsGPcYJ3E
PlaSiOVH5IcaOWMgC/iIPK9sHzSwP7M3PYR7FM0vGdSExWuxf5enK+OqmoKc4HVVKJtpsIHHDQBm
HwVMrM0/PxGCCn4XVeHeaZmIVoitQs6LIcxfNzAH5V2dz4TMpBXOkAPF6r7zCcQ0UZIV5XjrLi5G
puT/bErRn1xXmJtmiL84k2vc11dmF73M8uWrJc+KmLIz8rAbrNdcPP74R1pSfmsI8QxK5le/NqXW
ONoYAraDSLeaYb7r4/LhJdEb3LPd2CbPZpB/+RkbR6E9AXxwoDYmMxRYZVnj6uu28m5Su39bCmKF
ZxHyPNzvQvI48dtKtsQHJtt4zreFp72EXYxHS92Pd4E3bbulO2ui03fZYGICWTrn0hidswPdNcvQ
1TWMSWI++jIU0ykMhobfKY1jOJqbpBB3LVjdAVfVjMKrxY6hanXY5HBnN/UI3JjrxZatDfFG9SY5
+J5wATvZ8CQzTNHZrA4GumN9yB2/yamRZJHmNvlXHpBi47M3OTZVoGJSqT83KeSsRnvQh+irLHLy
ldC9me2HKiijor53NSaYTdnjIyNXhiRuNZ7zvITNRfbFUZ28emlzDKrwhZ3yTbamdNEkZUtsKM67
1zFwXkO93mQOqcjNECIdCZo9MORFLFRcgUaNsFSDtH/4LolBVPxrGznyDg7jlz1MD6IozqYeuzSJ
cOgTiyp8ISi5jK5Rkx8UU7WL36uo/6GZ8rNieggUo16JJMIpCsyxbG07ZLwpS8zETu+rrZbRiSai
vDSu95xpMHglq0tWnG3empIMkq8hlV/8PD76kYMU9he/rZd9Rzmw6PSip49sxCGBQ+oDIngxUIck
0NkxY6cMhy675HLNtsBtvzbh3tv1c2/A5xftsPZlK0wlu20hRu7a3nrAvvQ1lLuQt/DleieuiTBf
1QKPmzreOCWJ1OkAA6COEMAI875OcZ1En2YwV5F0bQd9bPPNj8Z7x9LYbOh7Vg7xUQ49ua9h64jd
GM1zQFuEh/7jJKrHOqnuZ6mbIOBo1dEeBy2Hvx7muCjY4bMGeL4JDQLFLfKFVNvdaQAngwEUsFDe
G5L+WGn8Qzyy4mS89NE7SL+mqdc2js+G0XB6MDPKLf9cuzD8085Kzg032V5qSBJl+ToWy1b4CNmy
kcE1k/GXPquMcw89DZOS9ThmyX1qjkdSecZDZQYAPR5GQ+NC0AiCNCALfMSqcuA80QNnby/xvUNv
edQyN9/Uoc4A0B8v47z8cLLZfMrw68V664Jr9nO9IGLpvBcfyzFmMIWOMADEKYHvqRMA3+AjBLxV
Ash2ib0r49Zcj6Y1bOnQSYhBWNH3+d7tyIGe8LLfVMEkUdKOTtVmcNdJYg8kzfLgtc5WEYM6ZD0z
fhg8CTJx4vAEq+xkZbXYZVp5WpbE3TSTbqEaXm5MUPN9PGgQWcryWHSzeVqC5SYu7WyLBOZe642a
j6sXEmrIXrUXHULXaz0L8jMdEe1Gp/2aTH7X0cAYKpwuT1DSrJPntX/8irGhgQ39STP1h8XABxf6
2qHWLXMTu9azG1TLKeiuI+6z4EtQUUjAdciIlL/sGAb1XbKv4myCryi0s4l/LZSH6SDCRTsnXuqd
muVL/Ucrf0f9CkUdQ9DGhmZbzvjC+5YDAdC/WSCvH2zbC85hv6R7v7S+JSLILlM04e2zFJvAKBxG
U7N+xuzxpqf/OVTjcht5XnrI09xAOdJDN88FsRgagRnVkODcUTnOOR7Me0h0zl5dpboKy8NBo7Ta
ryqEwxJWZQP5IWGk4s/GOqQNXVej5eC6PezNaI6Pbp4z3xEZUWFpsHYSvk6vCCLWdUzscoBzg+Hh
1pI5wC0MwbNfXEUPvc50omPmNe65lkVIaKAS9ie01IjNHuyo6w6j4+89A0glo+5k0DJd0YHvlmTe
TKb5YY1ptk17sznbomvOU2z8FJDTd4XMGo7rifxgv4h2+ORus2kwjp5dMswBJTyPpk14acTYkL34
KYz8a5YMpIeHOnSWENFR4a7xhEAHb6XncX5wuvm2bFkucWDcm8R5k165wB/U2vQwPUXlYpz85LRw
Af0SlQBDeJFAchr2rZGfon7u9nrh0iULsbQnR/NakAxrNSwMUdbpbNyXMJxOEOzTY1qFcI9RLoAR
Gll3oi3MEJmcfHZqDp7U26jPiKDy4upmTWvTwzYvT+LbBIY43mBAoDRjCb5BDONa46QYwFmLEqWq
OphZWrluWoT6lhcflISr6joQ4Gz4ijBal7y6i9q1SqnNgF79kcfui10sL6q6wHKx2jAn248m47yo
a19JXM12PuM+mNz5m4/hSLZM3UaXegYHF3BoJdhfh1tFjc6nKdnHCKpmByOsJvsxR9FZ0bNLM3fX
HoU04zoyl0xEa6Or3cKP2qmrVIRpCREtYXE/xRtIjScjNm4Nmzx3hirrpQ8Yf7XPqk5qZo6PMSr2
cQrdKg+DZq3hfyzJznjatmunXB7k8ak45IhfYPU37P38FLhopo/EjUG5bbO3UVKDdWjnlOnN8yKK
N8mHlexz14KBjrCJUeK0aZEEJIggw4roZ4maj9G84dSnlHb5pHqEmoNfQBtSXXaIEK2MOVwt1hnx
Pym44qrv+Z4O6nMmIJ1pvaC14neUSGaJan31prj9Q0zn7iU77O/hqWfj3ujH56VLhmNZ4EiXWPFN
k4/VTm93SrOlCMI4xRXrRqcXHeDZbz2Bsgwi5ZdF/vUK8Rx6Mov+VkyLj2VAcTI6lK9pJTWogXmY
NHHb6MFz5CzMKs17ulu0Ie747MDcLfLkaxE5a5URVK89Z9LK3XVzoKz5DeMWsep0sTVncS88+1DO
LkIT56AaaE+yjfvWu4MtcTcWrbUbWlhcndccc4WmST1goB1JprrXpaNDEc1IIsi176tTG9SbJbee
cglo1lJdo6XgMTq2oWPcU7RYF8eEN0WnP7QoX/j/ZASrnL0yxOVvWqe6yMinB0Uzp5MVWhkDGSQZ
Ufg5xNgkqjdiiS2wSMrIVWrWtxTR40qBLVNIf+IN+TcP/xeMkF+Rph0j5ivoirNxo6cjSiIuuj0W
PXQVe6J6KiPqIjxDN1a/LEh0i7dW03Ztrn1TXxA5IYQe9gernLpV6rTPUrRjsz+w24pvsvZU+EGI
j1EnnGgj6/NWNE8Zo2tEMtS+BaBNmtLWx1p1SRqNVIzRe8xn61Zo3U3iwYIOG5jOLQkXxHJDqpX+
C/izrwK9RjiT4o/s4vzEpem98zw6eKpF0zcdC+2t6bFAupHHg3eiCQ+Bv2iAPhMiSZyXRF2bUYrA
iko+IffTH4JqO7hJcOmkFDWRUiQ8PLg0mzmdahE1PiLw4ht/iD606KZCcw5a/aJb4VetLaRHwp8k
RE1sJq+iJh+X+7HkWkNcpZkeed3aHqo7QiA27D5IXaZ8m2jRD6PkHsoqlQOb7AvvbRnF26Gag+96
UXwZJmIBuW47I35w8ZUYuvozC7OjIQGQAuQXXa9+zObmYwA5teQ1TtS/tdfjShEsHZcYwBwq6T6K
pQpPS1MfC8uELoYXM43GYdRYOkFoOxtNw3FqsBA39sLeOzFsXWtKvxQigivrJiLSfO0BBG5shu7q
t8mBXYWD8eRn/rs/BbdgUFtZL8VDv9UHP5RcK+6AlA5V0VtJzNx26bFIbZdzJtXvv/ayiAc9Vulb
QNAf6X2fGBwK0OgaJXVf4pmPlflk7OaYTh6SONthi26CTLTJGimqrX1d9TQ4UnPX4iGyHoS3k6IV
2Y/LlsSZaa+pyfiSLF4L+DNzRcCh0ten1jv+QQgGpcJD9Ud1zKkdxTXimS7HUTJ4VsIppcAw5Esl
Zu2lJK25RE6tADiFW5uyavaIC867EfUNhgrwSiMkvxR+heRT2WOZrS0WagYQeegnA5k9EYxqAKD0
OUQp8iLA/jK8ASqt7DoIPF8nLe6Lx8Z1qHup7AeDvCEfTkdw2y/dvqhMHM3gnhyT1oCM5fpMcZL8
lMxxydHy0tsuD8M5p3Z0NGzTWVuthxcxfnZr8m40RLra7bC4j11dhmvMs5jxdAOot/VzlrtsRg86
dk240hqI5/Rr6MncmkVUHuxpV8dQWvXE9ba2tTE7nqJSxOrJzElUBlvktFOOyZZR0ugXI92eugQ7
ZccdQ/HdjnX06SxubbLv2qnkdGVHSguaRWGj2vcAaPWW4iAb7a0I53tjNiBgoLrA4pZUwVr3VkQw
sZ4a46QEomN0sJ2e1qjbIPXUyjs14FRNrjmg27O8C8EnzNlB35ui+m512i6qltt2ZKEq1W3oMa90
xNTvrB99MD0HWjttOhuBWjKV9jHVsWEk8atCBrHrCu9SExvDQA0gv551YvjwgKlisAfdROkbHpRN
x9xr841pXzHX1tfFOCAskYiPE9lo/lq/vIBNn7wA7QGeS1/NPH5VmQb/08O/GR+CdZ7fpwksIaJT
QA9YNkqzrJQn8SKO7GjPgS2+q5HbPHPW+d38fQmMS6ovhIkv6QoqPMBYkEmWQrkRQfpdKd5QinKu
xv0PL1zuJnjbY+U9d2K6YlGJRZz7PIbDTVM5e1/2rz1QBawxNFvS14F4xGpbSJWXHDe7ArEsF6/6
SU3Hr2HUonQVVxmQT1JBOBcrFAfBr5MvrZv7lphGaKTJTqox1erKrHlni/bslybUpezFjvhRqlQc
gx4OXditclneiY7tWS25Qk5k1FBDDor64QcekRUIuC72mEDmNr17x8tlpfeJo3+UPetS0+Ld4LJz
BgVuBxI59j24rjpmsupI9rPoh5aSryidCn6NpI1mXEGJcqUmql+0S6g50gqVXVk+Q6gWzOpTQOeG
YX5TN8feYzbRes8MmjhZZI1U6exMvY9cDv71cZqKFI8tLPd07XOwh9cuHInLZF4psoi03UPisjxq
AAz1NmhNUm/VulAYgsaAhZEPHwg+ifeh9yhrZkib2UZNLtQAq3PeyUZ7UlqiAGnzSoPU6CwpBnF+
NAMkLtd40qA0hPGupB4Ge+Ra8YlCCJ87a0aNfHwGBCVyHC30OEQ9wPoASMTGQMIZ03KJ5AtZ9/TO
spbuLfwU6EGPWlPeB9i8wjosL0bO5ttSMyWRBuMBtjeF0HSw5InnQ/lEyp3fy3rMwoW4wLpG6gXx
hpDYl6y0DEpPdZfT2P42Unf6E4CPkngZL97iplylzlyy1TjFMlzUaX3D/jzb0Zec9SUx/JRF3NZD
ulef5cip7lIzSU0b8Uzj/1VqSKJx8zr5PPm1EhZLpzm56wPbYQOV7BUGNME6UXjzFBkQTplJyKkL
/DN3rVPtMcGtdynaQzF2y06OMKGaMfPyeSxFc4+8+bWluV1E8IL0gcEFWAaMevMmy+NXtYaEYYw7
b2oQrHjVNqrmrd+hMJEeNVIS5064MeZ+dK+EtL4U4Es1r6d95IAUqJiCPdoSygy5Mv0hfwM40hf6
YLVT9Ay0jXnaZhRKU2rKm3FVI46lwJSgdp/m+KX/dDCXXk02Z0/o3aLLeStpqVcB0AX+DIyXyvyL
nL23pBjvk2BGbhkZav6NDb+w4B4r/SQh9oC7NSdn0ZaXWZoJFF5W7uppb6MHqGz6Bvmyzgm1fSfR
KVm2MCNLNpjE7ZSqUNZzibRCsArkr1KBqGgjjlXscjsFMhYMtaFPodbUDhaRwi6qoG2ZhMDGKW+t
XFiMfU4O0b/YvNUQP+ZxZyN2HmsbW9DqSxEGoNgzMy27zWhF3eataTQDRnlxnyw9BUrkvqGFwf26
eGOne9WDeSfbmURqa+22uI89qmM5/Ja7Xlr3W9j+Jc1RZK3GKf+QGOTYU0MqBTfnxzXCSwcnB95r
P0MarKP1kXV6DfTboxNdQuc4usS8qR8hHjCPDEoimCqiaB1iHyROW8p3c/LDZ+VrkSGz5oyE/dtF
hwpPgKzW+3XmmG+4vzIUZ10lFXi6j1H5pDE4E7gX8ef4NdCG1CZ61ajVXMjAaFps1Oa0EGIVGeJx
zl1Bx0vz1/NYghp9bO+sBg0hMa+FKlZQQt2XJZlUfvwl76j8tthq6MikoqM19V+YdGGbG6Zn9cpx
sksJgrw4Zb5TML9OY2psyqb46PPkRlZOS0aJRm27y9MEVXHJu8NY5aobwDC4rcMrwfLVXL6JHgGu
B9DhykLCMW0D/47lrPaMVurS0xRCU4Z+coWO5Rw20w5YfMvl0ugxTP8li6eymXqP1tkHyzVwWGpc
YNJqWuY11UaGpIJuNyo20vkCmIjxjlQ4FE33qTPw0LAxWZsDG0nxBXUUcDf0jr0RgKfQgdlScOt0
wwYuGQ57WHvBxhh+umm6l6+72hOzNOHr+nSn5iGujuo/9xgpUYKpMlOPfaj8zk+/QgLRF5fUxmvZ
98vwxExzPQrN3UgMXFkW+Imzo4+6VVYFhhTFxzMob+UgliqoIdX6iS0PAQcw76rIyalqlugiay/b
Yx5aR8vtNGbhuk0aWHzeyyzaGhr3iwITFI6htTMm64P5pMwxmnyGbZu1sD3RAw0Z26gfxPTQlneK
8Y22Yt4coiT2mPxGu/Z5sTm6ieoEZyL2rq+/ZhsDJGKEp7VwnKeYCfiq1JbD1PEOlCUHux4Mxq7K
Dr20eSm86kbrbTxI3PndHz+VSj0UGfSSgHveg9X4NKlOnZA+3bKbDxwFC7quYDTFWhIDOjoiYPh6
TTwozUgIDBmzD1mh4LhOMEQtTrHRM0crN3L6rnugj4M86sb62rElS2SlqMBjjPog6Iy8ANIf5OEv
1UB3S/tkWf11GCd7bfJ8Mgz698pjKWRcojG1HXtrM41TTHsO+XakwSC/4zOrq+Oc65SALsmSnqT6
SqAedtn3OSnezZgtguncsB4Xnb0OypbpQc7QEOkkYmvXELnG3D0noT5DqbMfCsn4yMfhVjTmwrwm
ubV9OFjNAg+ukOSpOqJ4d1iVgLPbgaMlml17hb9xshKgpBsdI1tFuegwml25TnRxKVLWImA/DpdP
j8IWbg6ql9IjAfjX1HUpXguBGsNpcAFqPD5vwlCTFQqxK3O3ijwUu3Dp5oj2tMWaFIvP/HVyLMVi
aI3hPe0wRE64ZK95s0wGsg6U3LU8yeVMTDnvJC4DEOHwoRqGqZqtbxWAwqMWVCXflLlKkokbkiuf
5Lkp4KAD3PdnHKqQkcsWPmU65Bks8zbKf1b9N7WFqv2sTN8Sl6bAquFS2t/yINmHCfiAO0xEGTTN
jcfsdUeb/6YRUWkU9UMsPge/f68Fc3U/5ZnlJiVbAqtuPXkIMK3s0mIHqcZ4yiqEYrwmP30N/vom
u7syCg5+Mq4GiDpW6QLyRHuxXMwhlvYALXgN/OWdXQdnTQv3hZH9UKYchcYOV0hoGg3BqpGkjyj0
n4OOCiy0qMB8tnOJfnmYAihOx7jEp9FPXmEcAu5NKwVz1ox61ugJ98HgJQdlDKWYXqNYWRHngCIO
yOFf5kKi9aPsE8oTlVHYhytbZJ/KWAizW8ZLlUU+rPWtT+3PtM1fpIGRPDb1KkWkUTUfftXeQKL8
UOM62H77ua2/LaS10O12Nd4u0rcBlFNyhoYOtmXLZDeWi6/pqmckmkc1ADY8JnYANCs7CO7xArwL
ofttEWWw1UZw3rvwSbZP00R5j40j/FQpNxs86WBFdVhIil9vFzduFpjrpdQ+FThsulJOPJG6gdUL
ExKIrA7P3WhhwpcNaSM0BzCICGfVmc8hKup3A+S3tXpJGYwOa2dw1wXW3nIQT44H7Fl593m54fUw
gCy6+gJMeJFcJdQLB1X7qd6t0m6TItwuPjPN3E2w44dsn1UE57UQsy0MmqDoJvvJzvZd6n4zTLZk
2KY/YkmpjY1mG7QmI1LqEKvxH4nmiU7JUH/rDF9sGO+sA7e7hWsGEV5aickubZKWSOj9bJI7vkvM
l2wJrAM0wE8JrxOsRKZv8YvI2kmnMTVG7Xvzw7HLctM7H7kzoSiUdhKys5HoaMIJWLb4MViThyyR
li3njz0pn5VUEBtqSDr4d3Ov38TVAlXAoj+zHXHCrZNttPTe5YJIC6hpJroaWUUrAhz5m3JumnwX
d2lDQ1HIHzSWFUDX32kHtynKbTj5uIQY7YPy78oWjuvE38Gb9+kATbz7GLduXajhGI3HrOVQ25Uz
wmmTkdW6xgbbMN1niY4TgflRas27dLSSPSODjxc0LQeRi3vpKVIlzmUB9ABEpmacbKanwRO2pa+o
CNFhspOz3bGv3BeL/qy8D3N5+YF2mXRN34oMDXEr3ehwEin2oQVNtz0DYr4rlMWY2DnidqERbV4q
cH6Epwk0wMTayFs4L1nNJQ+PviTzVMT+MUCBBEOrZeXlNdfVVF1RKGXjqVbuIt31ZA+msCcwipNF
9ZLbxU9L4qfyLvv1clPU/smrGdct7s9iFMhkoOjqxdcs3eI8+8NMpgf5eMiOzHYx403aYoYBLu8h
T4P8g5KZjfCoD3mmtnhEwseBzhhP/jH+0BwEZDEIWVnJ26wqYgmnq/56wh2eITJTD/m3Z9zhYItT
MqsOsMNeAeVxdp7lRiFPcDRHGXFvK3IaIUnUJNfOmtRtgmxb2tYp6IfpGt7QJX93WjZerXEpuPGp
4U4sstT2JXyP1+WdS5yWYnkuPYzrRviP6iQZYPlgd6RTyjPfT2sqEV7R7y6GhcVSnOwwwrONLaq/
ycr+u9xr1NlPHvytBfFoC0/UnnfSiq2XuWRmlHyF+GDg0Z4QYYK3YVLWr131NFvOs3KQkkWvay1v
eRmcUeBJ+0GLzKso+tbd6m38vdasj/rB3mV25Wyamgcqqwp12Gg+atB53kGJ9ENZqsqBgnnbYpaw
sofhmJbjEZnUHRT9aztiAY+6/rkcH+OCSTKSiGdhmhaDxJStK3tT9S0xehq5YqukdQi8FOMvNM4w
AAMcB2WjGVm/WJB/eAb/YS77m4Xxb//5/6mjsWNbf2JcbfBM/s3RuG3ff8Z9+8kc86+2xupf/mFr
7Ab/wS7YB2OzcSJ2pXfx/7oaW/9x2D8hWXqWzLuUpvp/2Brb5n9wA6ejdn2XlB/b4o/+sDW2jf+Y
lozfgZIqDY+xSf6/sDX+3dXYhyGjB5AQDQdX0f8yvg2sGauOWqsPejPeVjYO7FjLenFNWJxf8Zr5
yMj/dJP+xqv4777RJCrVgq5mQX34jVSblzZRNxMF+rht8StYLX79YrpoOugGxjDu/4WW+TsFTv6A
fBHZueR62rYvnX//FFwQYajKNCWrD0a+w6IQIr03X+sle3fFcv3nn+xvvgqWsEmAOF+o821//Sos
gw0qqaU+SLQhy7MvyVlNrK3EK//5m363K+aH4psc35bxa8F/PbXORfYcOxx9BHwF28Bnu2hjcLhs
Sv7t/hm883+xRpbf5RoYsnuBg/e2Sob48w2ssXGpYn4qK2uQ41n61RekXPruGWEAtEihk0LiH42m
Q8Q7ix1zkVsrwine/LcQ1N8JtupKTBOP+MAyXNv/7f56kMO0LhhrNH7aTif3z+2lVHq6Gtp8hbT/
2NreZ4i5yD/fbPUT/pkGrr7Xcl0gZxNeryOf+5/ugGY4leUZFa+QljFb6I6mN8B0Hh9FNz0ynYYS
EV3ScrkSnUS7qSXvjd0wacCGL7EbUEjffU7d7Pn/5bJsC1d0FTMS/LaQ3KbqzRxN8aGzWyCh3Dng
1y9z6UeGQH73QS2H4I7fSGmqJATeVfnDnBVkVffDk+9gHE2dPLrR+z9f2N8+JqjAbE/UBmwvf71d
S5/i3QZ//ADboMHK2kSF2g+beaYsHG1WBENWz+y+kzX8b+Hkxu8kZPWo/vTd8s//9Kh8UjYGDfb9
gcr+DjMe6g8w8lU0oSRqpuukc37r6XQYXfdHkryUTfhvwbB/twlgOP9/fvrfnsqYFTEqQK5giekY
0Dxf3Sl9VwbaKVvCP99qU1chdn99OYmD933eSxyDTFNRgP/0ExNW4vgF4vlDpdc7KBhnl2nOqMtJ
tw42Y2Oig/R1yJky4lW6mmO8wHN/fHQa69AF5KSTRnj2+TdzPp+DkHfH0oLTNAa7utWvdZSgNhpu
8SF/tK3+sUqxha6+ybIqSNJ314DB2w7Tdcl3AfrPOtr3blHg8MHnyL/fu9LFkVJ4rPbVbD3NM1ra
CgSh9S+Qm87C5QXNsDVbOSh2VlZ/Wy6NWIGX8q44IEAD/DkW1DSMj7btHgeTSakRH/BjKGDnAbTq
QXmj0H/NZq4k5vexne4TgZ9QZJ3CajpW2MajmIH+mZX3nUemi45L0rooekuCfsdCRIc5tHZtulw7
oR/s9iPr0/fc08+Zhb/0EOxo32EjjsPWDNIv2SLK7lm+T2bAK4yRjkXV+GA57U9fbsXyzugZGvPY
bHf1CIY0mT81D886XZKr40SqTG+wIwpXIz+XMbkHOCnPedfDu0RWxv1Um0fnTmdcdmjzm1pbT3Px
bvCddsMNMtnxxoCR7zjPj0ZC7a3376PGD+cvPVytDhCwi5kR8B6MXUDOm8FouPB4LNWE625RwRNj
A5O3P3So+bNsa1bas4MZOdzu4gt3SCKcYTR40Y0JowuKXIGNZayfw6H+SdrAyp74UbWRrQdfquuQ
DLdp8Dn5NUoQf7ySuXL1zQWTgYB9sQ5OIjbuoACMq5DwUCxsl4fJQoXEIRz4w2OAkLgooAxmA/8+
aIPtQybdTzF7fg8cbkEZCsbgH2KYzraev8uvKBcqZTiqtMn9Tn5fMou3FhpHoOXvSMrOjrxTFD+3
U40FT6Zf8XTcSFgqq/DPSYv3wYMdYk1XISCXAY35VfRgVSbOto3xmOIQC4WCdypyOgap/UNWVHy4
1cLHwfSHAUNY0CJehhLLMxLBzrabkx5KebFwResy7naiTrR1K1IpNIYZOYs7Nxo+fRmeZVo8rMYN
5r3IbqvPwtga946HNVJXuifW1UVdvQczdzUZw6M8d1PRojJ4l2IprBbeR0ik42xfgg4gdmKMh1ez
tUJCeZWvMmGQLGXdvYWsSmRhWBxSg2eTcNrvsT7FOmy4Wk1a79qmao9ZOr8YSdlcIHpi8ZDHPf+D
+pDBcNjUO6GHE++HZcLvSu/U6whZ6CuVC3eRzQp6mlfLjB68riR9wJNJRHIrkWaYowu3MmetVAe2
W6YZ41WFCGFTiHwnxHJWQ28RVSEYfBC/dwN1hJ1VLE4ymef5qV2oCdW2NcijPpbTzIlXqI7s9TTl
Ltyp+YoAs9rAXtF/MtkYcEHRF7pZpryP6z7DdL6qBRxltr6uibD8yF68JnvXhH0QSffmQFqaWQMD
r4sRwW7RIB/rUIDdniMrGCmBJx/RIHC+tVd/Iej32DSzyLzhSmeXQe/hsjAi45aTgoyoIUKw1Oeb
RrNucfjW1v6MKwmAEXQ9b8HU3ka43ExnvUm0DbL+Gx1hHsmEWr8f9YMTDNup8cB/iVrdjWSKkF8Q
JTunmVBf9NVmnswrZDhWl1vVfJBYuV0/A8ey0n+x8gxseOrOCLYgbptKhPkmvFmcyLnAWWCeBfa+
BXzzK3s8YWMOVyQeT5Yljl7HLtrW8pisENxpMLp2rq49s7ZQ6LjSDY6u1uzaGxg2GIfGZbGOavsJ
JBDK61QH27xOX7CiQmNZ2sU2yLlxuaFvU411lWOijgh/virinXohVfHi9umXPA70Iv9CXXLQdG4N
W1zXYV44d/qHCPWnNC6RBhgPYxicZ0YyAOgVJvw+2RbqEc0dfiXFfiqwspMvPwHXOAKfLImBaQkv
VJmW7wYRclj1AfK04LYziVRrh9c6noZqi6HKZw/2Q4KnizglmI8jvFkjsMpdAmS0yjGMBkQJmadE
zYvouSNRm+x8WBVdoBFDLIwfbt86m3DJ4D8FWQdGyGTDTdHVQPMk+SXS9lhlMnWZGF86pgazAVFp
Ui84c0xujKA9OnkjFw9znB0m7DYDBH5c25dqU1f1xpwX5EmYNyCymjfC8DvYwsExKUtSueCEMKCP
1yxkk0FZdVPWLtOogbLdnz+F32GNzL41c2YCcX26OuBcIbhJQ4bpR27F696f6p3l8GUDm7lILYC7
ZNiiWGKwLZ9dlbOGhgWFqH1F33k3TbwuXdFg6xaY73g2Q87XEw0CsoDVz8Qtznnsnme88w9vTZtR
fYn5km0DZKqaCHv5n0Hq0CQFqKFmDafZDHJbncOHqZw4YqxKfxGPFiRA7Al7WcuGfZyu+89JR2FC
ikaF0IeEvOqx7NxrObEE4rB/WkoIG3Ivd9zbRXeStYMB6zoarVevxE5DbUFOj04/NYptXEN68EyG
SfXPunWuoNOf+cSytXz9hYAyfbOUKQEKC5aRxHmC0RHhwcUs+QZnoYugPWAGQBxlzTO37Ah7GcDu
ru9xVTWdTReV2HHVCQ72xJy6Kepfm3Nxs8xudZATPs80WOEUBj1rGaHV5Fz6MolX5ZPZ+cNTKZjF
mAD05uL/nIvxwfD88Uca+es4c08Rw6E38iJ0b9d22kh8pH0ZBqs+0Hwnm3RMXv120M9FkI4XzSdy
NsnDvVWlZ1MMe4GNwk0kJgz+sV5dd2Zkb0h2m9dSIg+DABwKyfW+JMotMa4BbCEX2HFtTvlLwlGK
IwWECOhNs2g4BPV8r4tFbHmhE1z/ZTx94VfQbjR94yZi3szmvCVa49jE1g0ywadydLH+eVM9uc1r
D/1u2/WetLwzyLWY8LSwLiV5Y6Ds5j3UkHJjVNVd5iKAcDT/UON5z8SX/OM8LrbJ7F+NZK6OGMht
RNYt66jo73WD+ZvjkaNjttGZCMazsHux6124GW43D1tYDNjPiO5DG91b0rzJNja7XYKbzH6qi7MD
bYtFkT0GuP47xdWH/g29gfWJUpzqVW9xlITSAY/K3RYhklZMz74c72c3cXzo/WjsoLiSKVHdNZaB
yZVdrhOtIWMv3eg+9dYw2a+2xtxsjtjJCVGh0IpoTITVsfRd1v8c2IehyGCNVvHes/jCADskNKaO
9PnhCBjMHvkZ8UDr1OO9nLdOQJjdMgeoHOakhv/Xb6Im07HgqsAMXcQkOHw5hxgyy+jN4hJD1/wf
9s5jOXIkzbqvMjZ7tMEdgANYzCa0YpAMJpnJ3MCYClprPP0cj6rfukRbt/37WVQYyWKSwQiIT9x7
LvjTnjvStOvndth7fvPIfj1l9VPNm6KzN6JL3W3rzg517PDexpxpyzIOsMkayigv2xRejAOSAFjX
q8yN60bNQTNk9LatbseKDCIoGGMPuNcAagQiFdFeFMwbVZk4HthgYR/1t8IIvrGL4XDSOhlb/3bV
dfvOgQXpKJQMDexWf8j29ztdYZU0mbjGgXJiIZlC+0iCMslJzAm4nPn7oChusrblfsEcH3uhdeh9
FMPcFfYILmAxyujBR56DeuE1C+p8Nw/tt6w2gt0coqIl9AR4VufrCCKQ4zjS5bCDA0tR1MXh3sZo
63Xqk+em8Y7uTe2CeHhQc/vqg0lbz2RDrIjoBo0A0s6U1AZL7x28KaRALCjTRW9BUeMgQAlI8S7k
QPKnD3wT0IfnizesdGCAZsp0gzLZiXXsQpV96Bvmb9MlLBBhuU5j6p+EgfCKcx01mP0ZsycKWtRG
ShcFqbsM7NqNc2nU3N8ldZYy6cwg1kO44iIYRz5GJsrWNLJIjZ41LvNz1uHJCOhmkqGrdg2aoslX
LOJc8Adi4plavEGjgX1MTev7a7JY3qeyKJ+4Jn0uvfB6L3W7hDYTlNG0aolQknCmiVXobgKikvzZ
zfzdqAE//GqvK2WMQW9FBvRCsgRXhTnsY7MpVrHx7nDt4CIYrCaoAtvFwhzMf0SGQFxu2A41LD0H
xK7Al4JHIwPg4Rd8qRrR0uR1v5OUdk1BoaFTEwQrhgOqea9pLpG3tWlMd1VMfIzN8n+we34+1QUL
US4bJDsEOM8DF6seAUGoOXgbE91s9XrW0utXIfLYkPSx+xq0yTd4Q2A2GgPrYvohbV7/cWnpOOnT
wOglp5p3rNOhIhkdCcmFvLhl9uQO0xXH+EvuqSsorl+VTi9Nuu3g1dcy0KeYs7w53KfXVVwjuaxa
kAT1C9zffDsCsCCbvT4YdZbthAcij/SIszWgWHftfBcSIbQNYvQKNnJ8+kuXUBkMaPdpaOjRmlr6
lYXaDOzuXlJ1xTMiW1BfNF9ooOA5tiSwLdxQdVuqOv+r7ADBx7ynSHvuR2jYt+mq8Zdzkmcbrwog
z6Gevj/t3oOeXoqQ1Bm6BQyeB2mZjwBQyg35qAgItd9CKvclznydIYAENh9uVu6PqzwSh9Aab9Y4
n+OG4rh3eeGp7GnQAG6yiCQ8F7PWcEtr6p48C09hXj6okggEB1QuJp+3+3vQ6z0uMGpSJ/Rz0NfV
otS9he6PzWj+bCNb6fO+hB8WI+0LfLFyLRQ09y7ZytC9uMbVdCi1lMmweuE8JNOAg0s/CdmWG1+3
toXKH3QxxeuETlo3q1WynHvn1U3wHxnlfCqkvKiac6J15mf0zxfXnc9Z2j1KxhCzWE6s7EDDFXyH
/tF6/uGEAySvV5vsgqqfwblzjBRW9OQz0rOkOpS997XSoXGVmC4CQhTrzvjD0i36GFKSBZ/v47f7
kxf6nlPZHK8yZ1CRcJMCa/arU8VmLPmXRpoz5/X7I5Nn3e9iG2454NNYXQPsNCsxYbMTz5OIFSOY
6QGPT782nEdjQHhMFJW+YPQs0TKCEU2uNu6E5j22Gg5SXh6jptHxsvZCoUERTK/Xe1RW9ct9mlyH
XOka56vhKYZnkvYyteezvi8jviXMpfjZDJzTuqkfSkr2XrCtgJpwsRGidIB9110AA68OvS0lhr/t
6IQ5grVsw4rZTu+FCdtFn7WLno6xcPwBXM1Z3495z6rxC95PtJ03nQhR+JpONCD6Qgt5Kh5+NPUA
VKff6Xc1WvqDKp2PKYs+EvEd8wYpDypFB15wmTEeZ5SjZATNmyXmz9YjiKHl7Amn6ea4n9I++g7d
eSmYqjRKhtzVj6TNGrjNeE2G4Hlapi/6z1SGnilzUaw6dXU8hpkurPz74LJvJd0kKM4ieZWcHbVi
UDFij9vC4ow2992A1bH4DTr0MUFgIcERy1tt4E6tsltNUsMykiwWcfqD2ae5JzMdc7KxvsslBVIy
7MKnxGToNRRfZpUsSILoO/TAxwlRVdlMNdTIs45a48iqZy8oEl19aN8fYP8wnFrFWpJVmzFC7Dki
3VtdJ72ibmsWTCwstmqcnlyVzdv7YCH6lDlgEojuI/h75MALYxrwzs9JMuMAF0g8JREDuhLoeyGo
zJizp0w9ckg+94mH5UNAbfrrkMndwOxEObq35qiUAN4QU+7RDNGt38dnxFb4VgrzL3gYkbnMLVd1
nxcnkfyZ/IlTM35jeLitG1Jg+gC1gqDwy0X+pRvEw/186EgvaVRDZw9rf4tiegO3/YezEMuT1jO/
Oe124USooveZGOuD1y0c4vfTDx2AFYAruLfaAToYcFwnwYxxKOnZ5gnzKwCjQLf33O+HOvylQi7c
TrZs+5G2CLXWsRn7WzYCvKskIF+G/6tZ2CF2kolAFt1IMoW9d1qhHpVlE1eGosJ01eXextP3RxYu
q/uMNDe468YM3QoHBizdahJxNVAh1VuBq3+oIAR3EW+Ik3FI1ovkQsrkLmeLHsXVgfbUwGk7lkwG
o32NCBH5BTy1eo5fWlVDGDqOFn6XJs0MuLhoR63yOYJfBgISq3XQXmXCz665vA7JaxfizhpaLjGZ
Qx5HM4jrvfcsFoWlzIs2WctL1Ln5a9PNlzFBETUHvbHOupyMOcf9cEVOxXANLftqT/mv+5TGMPij
G5JS6gr6rwInDsvDXDsRtzacB7/d7CgVSTGsOWwdWmPfARCWJJSnONLcCLWBr0dyeWBz0CTeTy+l
5W2Qe0GkBEGqB2JVhbSzsXjtUh+NFqFeI76npzLJ3Z2+lNzpaZXPDikSxWd7Ur/6CQinRzJUyRQB
ryVS5ad85haSLEyUlvJLu3SPlUHrHZQpTVTmcEHl9gZmGZYUrv57zwzsnpGzvrelijK6c9XPGlIw
ih2KIz2akg4nJkk3uO3KR6YMK5bVBHG2/aYJ/R3csYRvQbVk9/mHprV48w46eP9wP5dbQ9KjVsvj
vZq7/6GUXvOmcmyuzTR5TGZzX7/pVscPtY39EMr4OUSp3HrVN58F4z6rH8RsvhMrwryBJUAQQtKI
ce1YkRUwcoAshMxprWyq67E+lkUIDIKjfkpvdQqU2CBBZMMRsm+L+R2fG8WdG18X/3l0kblXUdCd
rYw+tFOSTI2Hlnspl9IGQViRnxL+tJM9HU2voilo5h+B5X42CFjb0Z7vnRDIme3PPSLK/EtVY5qu
ULLDKdXqpVkLovMCaVP9nXBFtSMqFErjEQ/N+xJ6LrxWet2ga1EThtWxSF1gsyoZNgDMsITH8mEy
h/5lNvPXPB3QFzqkbWn5pOHvFme6EaJlbF3Gd+vYJCCOIEO0W6XRvIGHXCbnVAbgfsrFwkFtZQk8
PfsMUm7TT7LfmUN9HdJsXBnZUO1SCU9JYW5GQ9rrKOKs3WWCsiHpp8cWMNFFogiNBlTAJAYwVAqC
4RAm46emt9Qxj3EXUW7THn0gcyE/1nt18Hc5OSqvtjK+dqWvZ6RhclgqkjorM/2Mzg7TNqKniwCm
gmiseCKgMxRgzs2bqvtud/eg563qTql+gExXozbDFyJ1KId+CAQP/TsoCXHiWFC/Pzile+qSmfLf
9A0GHXgddsNcPWc1KSD3B0LDFcEzGJnCsDy2YcWPz4pH2GThdh4MwkpxckYCHn4TMS9WGuog6rBj
QsjVLkBkuFElpuY2y763piFPfW6+FxULBeTtYptDNFmVo8hP94c4Dd79Zva30qqd0+RFf3y4fy3B
+ryN6vRbTELJnJXzkVfTPpGwaZ/uH/3lUyvqrX3oEAhcQtex7X7aKh+wpVEk5umfD9UYZgwUq2Q7
1AEjnHqKW9RD2NkDQpSNoT+A2wLKHdVjna9crgJWfElD6wU/H8Byv99N1jRtzSi+3GkW94deIyma
Vp9XDPy3//wfScAvylImGsKwxOn+wLhf/vZRr3E6qJP4P+6oZ5OmtDlb4/rJN0yWe5V5a1Nh3kqw
Pbu0YDQYBeoYIRe/pDJ+tVRTX+wO8uhoxPnBIJXqxLt0K7twnZM8+GKq5sL/nq5KELNgpVly9DMQ
I15cxGtyYgH9F4317AhDPseRWW1VAhTI95E+dsJpdzYVgbZH+Dju8XNxQOlPGbTXmCTD9f2zaXTE
lgm/QUgGmQB9z9MJx7m6LVZe3eA9u4zGmVPcv0ZiLeVHr55s43Eio+4ZtxJDMURk6B5ts8we481E
a6h5VNHAdH+xU5sbEdSQtjcU42/9oVNEP8QUonTUEJBCM0HuHw36XfjD10zV7obQ/oL1OsJSGfSb
UbrvhkkWzuSn9RnSRHjOwZ4gIjsN+uH+0TRELwzOllVbcQd3W3M6hSr7lbBo36asDU/3L90fzNT/
/dOqAThJ0HWGbSIn+Ik9g2QmeXIiaATiOR04ymXZYQzJ7Ov87HfBwLaJB2+ev3M7slfKXYIXmJvl
2Lw4SAODppwP5AVspT6LXX12drNv7nEFXOq8DTn8MAEYRbdj4o7nV/AVGUrqf8fcdtPV7ZtU8yDB
QDegFWIuNZuo1vVps507AUZMn+L4H2DNdhWpcbEJcCoGF5j0pyFVhI0Q1NCdMn2hKYNyH6e9v7eA
+QpIiEEEGharjklPuc8meY28ZMsqUR6Cble5qbdDmw1iUkA8UoMPH4MfpUwH30buPfZJF8E/FMs6
XiZiUxcDuaIqvteQgk/z3u5NnoLd9CfiNXuua0BwKAn50PRsAm28MNkyipjWRRBjJF1M+3T/6P5A
ovXvn8ZOJXe573Hn7I/EjuBvK+rhFCmbXzJGv390/5oTvpLasByZHhMOGkyMx6N4wReMBXklMRdu
EbvbsJ7brxhNzk7scoueh6cqir9kUd0iBm42UdXMBxF2rzJ1eeenVTTPJuZZK2PwMIaXIPZOEr7Z
mpDb6lL5DkM6FR5tWh6SO3ANVua3wLP3iXtuE/MQldNXv67eFqf7nE5UjIKA85G6lM5XJqdZUsKH
s/XqJFjm+7hJuJJEj2bBDANwAXMP+6spG+YEQ/ujpijvmqzfIxyutr8sAMOxAJM2jp5zjGaptsJF
RoaHxlNutSlTPH6+235JnPxbq7xvNCZQCbHHOX34jQzSj9lukP23tyJ0uKwvDvuQaRca0VH/AaYc
96T4epwSUwQLWPuckpniFo87hZHEcwtqkiHLuhrCXcwFGSoW1zaY98Jyr1nE1a5RX+PMem8WfkhD
2LU3cZsbe5CWEaNG4eSfQ2LM2Gl4n6QffsPr8w2DAHOv5zhVyD9DKjjHof1eIGnjlrws1mmpJcs4
yb5X5c3OWTRoYu7khQi4L1yFHlIzgvskWE+ht93Lvn+SdYVpf+rnw5J1q7wx7C2BeRjrY25wC/YC
dnHDqnmGYDluqWaby6KYgLOK+oV7YPptymMbPRmW8I75MyLdCGTJp8FtoJyyU7YnZPLs6wK/k2Rb
HvKgeRbmgK2W9uk+0Uv88JceBQHdoaEymbB4OVHgMiDTQaNbnPGt8cn0dEytJmcM0QU0kNbaodGR
Bn2LncDca93mCdfS1lLpR+ybLxbFIrNDemZS59YxkazewFwAST5VI1KCnrFQFmcfsvaM1cGu/dO/
19vYWmL2J7WNb9IVIGvy2Qpawv6LvqhdltDuW8ZXmk1YzPQqlTCjrQDGPrEjcav8G5UeCSh1xu0s
Zz6hR00+C7UepbsfJXDHqLoZUMCzzXVncH8pQ8aMtnb8jcdQp7dS8uixcHudEsWW2aG57AP6bUTg
4zD/UhYHQZ9QE5ruIS4dFOFMe8pEiV1bv0MX+JjId1sbox4dZDuA5DMlf7LJe+OCNn77718UoQVd
f3tR0JAK13a0/vGvurwQVJPHSOTQ5OKtR07UpLSs+inFJJcK97yMh9AnGXvCFv3vf7f8F79bmEry
SwUCKIKn/iz4au3ByRn1Z4dKb7zzgP6LXySiN4cxgyGdaynnm0ItMk/izXPl0QfKrrsw1qK3wCen
pkEKTh3BSrmDceMfJ5uRz79/lupvojDYoKbr+J5n+pbF0vDPz7JoYNiTDMth4/Eso44G0WvbccVl
mGYSpw0CF0EMgsJgh+H9Q0vG6jH9pcUcccy7mEOTRZHh7Uo6YrQGH5bu5bwM9adbFh8YHD8AO/3i
mNjZkqIsTCKAgDHF7dNdghiaum/X48Cutq/1l2QGGTyFNIV3nQZtAq7oUm3cDCb2QCMv06zaJ9xw
w2U6Q8nnl1kRaSgDq7ipyR6mxIYShdU8d4YbAUY/odg8vvsqu+mGjTnPh2rGW9a02onxWeohY6zq
o1NQ34IMXFg9Ntb8kk3R4d+/1sL6mziWF9sREreDCx3yb4LVaopLw2P0gUc/xfhk2ls0qnS/Wm/S
6CuZ3WpVVF4dmdEMK3BoGArwpV7FYO+IAS25HTBR9lwCp4ysamGrxeOhHYx9pu/c88g8Z8kzFy9i
yPyk8YebHbAArkR5WVo/3w3m8itfjIGLGwRtVc/QDPR7EjGxsMJonUcfYWsghBPMq3HmfOiFYhEz
JEtGrv3khZCgTIq4lVN1SQaiViIPlcv0jTFDiU9qrbiFbpPuaYxYTKXkhGHazr64Cx0xO+2PXIJ2
wAS1rmauPE3gwjtxqQr1/48yHu771t74mSVjtWPmYIgOQ27Rfcfgo7cMeS6pFDDAgFOIzOKjl6wj
c8vck6/AygsYZhEO5LpZrl6NxBDvCvOVQo95FRMfm9FcKpuLwZALDQN/teN3t/usvTLKq+2mx6gy
fpZS84sAGG3KwHkXA+VeYC8sRlIaLBNdWRu264Z1L5nP497IJeHNSV3tWJckYJmqY/UhrWQ+jcim
1mnmvDn8TzYEp7Acv9ljRAZGsQvs/oFc2mOlRQLEI3EI+OoAd/NrqIMx9VOtj2EZ/TTG6Qb9cHic
VQaESCPthn56swIHsQaem3TsmhOGoNf/cLj+izuKAIAkTJwAjk/Y758vDWGPxsQ22vRg6T9Z3w1c
vkYN5/8wunPhJjStuL1Q5MTw8vTyTi/MSq2ksyOGdHWX/Qf97t8V374FaEc6nEfAjKX8y1MiUm1U
VSziQ0biUZUnT5TPRz36zkb8q818DLTirByHNy29wlf9EZj1Z8tz/sNr8y8u7paP3lpikbCRRP5V
et7HPfj8oowPnY4umnrOKry9CYmJKFu6NUrx7w2t2rA431XD/iVEct7q+YbS+jH0FOuWvFIIVt4n
s48/STuat0zCAgjj039Q4vp/k8n7tsk1B4W8L4Rl/1WHS4FtswYfo8OUJsEGEg/s0XhjDm2C90fq
ZTZt/ZKB4XF42yAYniMZjCfXtJut5B8yoL7MaTxu+9jLt+gn3LXU06gYNKxn2fGGOasF1BhhXtn7
bxh0ETyYY07zWBBMUw1+exzT6TWfkxKqBKpYmYP4C1J74xuO/+bTC0nzJpsXI82a7X0mHhoxd59m
OcjU2jDp87fDyGAt+1w5XXrI6oIYnT6OdpwW6w5l5avKJZHF/lVF8/LgD8sqntlbGBasebtSp6Th
tLEAzeEqE6A7feNzU7UZUJ6B4apvfpkzxLqGddAzx7tUtGCm5vnGp4gFLkHrq0hGT4PigrwUxQu4
b66aVj4TnWMcfdN5Aob7yynNfq+sQ5BkzYGsAQba5ZSQ7NxEa7XUl9qvqls2w1BUKVerfO6mQxPH
P7sxLn+rPv7PGvVprn7+z39//CCvcBO3XRN/7/5kcBIIGf5wnfu7NSr+zlX/o/gX/+h3V5Qn/2EL
6bvC9pXjSdOikv7dFuWb/7BNTiOHFBaaa1thMPh/tijvH8LzyeRQvqVMRjU8i3/aopTvmJarTTFc
vlzn/8cWJfQv+WNRi36fdsO28MF7WK3NezbAH3T1NeidjuGpOBuBeOmaunwIloFJrOWAGPG/TWJq
TgCNI0qmztyWUkPl6zk6+wubCv1ZL0rvlGf+80yMyDOBkF/qchnP988ciFtICaJ8R3LBd5tUDMjP
z6Vh2JeI4dZ6ERURkEwGTnJU25518DlMlUMqLo2CoZXrs5OLg1UX9W2ahvcqSxUcNjJuIXA+SrqH
1yBhzWRMZnuSrocKfswfea2fUIhNt8JVqDpVwIrFNxtUh30eELI3HRwU64+2ZNMYmHsGM+GzcO7W
jQJfJNGqLDNGKruuPuSc0jsrGkzujqJ4AbYQsYDxYPJpABeqHvZermU/L1x48aOrpyGQxkueOFSu
rfk8MSg5x47Bk66/qzIcX9zcHvcLGQebhBxlnWv+NTRNNEM91yg3cYaVnauG6hborYwMyCmtIu/F
HF7ysDqgb/AvXg+yNovSnKxLKBW8fey5LHpzbyaSVgQtzA+RRBfGMY8aXNCQPXYUnTFcCd7YVYTf
/JxFD3xsbP0XbwHUKgGmDzjiV22amI+lDNTmTnmKB/TyYdwOF9WpFwV8aS8J6KGAF8VjUWLEgpN8
mbqZC1RMon3LNlkjR3qH6XzJt1/BrQ5G2DyxeIfxauCySID7SeID1vx1LClC9UQUZnCOnPDZG830
IXcJFAlgScHH3M9Kdldk3NPWsFAgGKPjPCO13ZPrnTxEnfE1m5dk23V+fQ5mj71f/RbmXXkWAwAO
hqa3sfbHteMCLJqH1DtPIGoQ9dEfDV7YHjwpiN2V6ZrsBvHU+tO4RsiFloww7dVscWxX439orf9a
dUg6ROx5XBLYOzgOhcefCyGv7RE6N0tzHhVVJbRyxY17uMBVLynH4ofW7KOjY8UvHVnAR4Cs7zaB
qpsIUB0bCaQdf7hgPf3Wvv5X0edPhMR37f/8txRS/8Y/9LU8I9sUuqnFGql8rgR/fkYGo5zK6Mvw
7IfReMzSnMQlVjbrrBopFXP7aDLK4Jxs07XXq6+5MI3noHLODekntW81n8GiqXVQi22X5d4T6TCM
DvMg/Dra40XRwuOGHt9d3jdQfkn4yf/OeG3e2CDBzgMRBmuBA3BFBrXaE8gSbJPWWfXsStdDx78o
y+iBXfqmLqEedT3/MFTVsAl1PB2sxhHyntOvbJfGsXP65dGdSRru80M1z+6xHpApFtWjyGwFpxlt
hCk60BtNOF1t89hZQf7NoK7amIHh7hUJ4I29JJ/CvrvMInLPbkDkmGcODJdTYR1toR5SQ4QP1Lkp
obeIdAn77R7yBgXrbMBCCeeb15BbhtM5lYl9KQHAKGnYT0sT7KNARCQpjuQT+8OmSyr5yVxDpcPR
gNP7KMLxNlUyOdDtkFWWkMRlR9NRGC6kzfFXHljdnhnsq2gUJ3cMy5Ckr2HT+tGVeFFOY9csz+ys
LqB90PHl73nehdt4LEjbyvxuw8r4w6cfJy50Ufu07z+7REtt8I1j9xvrTZX72RHiYrhyKzYIUReR
A9UuBDTmZxLgGEaFaBCb1BqeC3IbqUCPPKXyAIep2bIgZn/ckjVaj9NlIgV9C0cUoU5f94fEFSsp
hh9gBUmTS1BekGmwFiK0tzJ357VpuASeJOWZ0vLguW2LQcbbtIMDWlRvatlbvFORmntiWYCYhErt
bTbAm65bjLVjADCtWCMiauMcaRzjsJioftpg/kyOAo6XOSFp0ca/SOtWoor1cxYZkqxAVieZj5a/
Y3FPm2HbZ/YCn/ibHhc3eLGZjW8TG50jNEsSBbFwZKAyr3eYn+YnuL5nUrN3TBp9m4Due/iZfBvq
GZEOZwd418DduQ2kEDYQa1n6HeHe5qH0LP/iBC6ygCTdJSPCDC/LXZg3PnYxJ35shG+sOu+1ZiFx
zPw5oTQOPhwfAEfoh5D9RLSnG1YAql6MnhY7I6b1wdYYgtxPb4BlI4VQsvBLf+9PQ4XBoiGPt/cG
AB71tqxga3Riunkgp1yDO0DQAoWcmdwX9lQcDZvF9VQ5L9Yk7EfMk5VYrGNr4e6qZUW+EfLWNA4+
0R68QYjIV4ZV7Bm/xts6KcvLjG0WwjnUkukps5G3zGlxrdAJbgJp+tugiN+gMeA4UwRlcytON0kC
EM6NGFe0M8aoCitOqU0dUZv3K2OIi722/Myg5tadB5MrL2CnAoPe1FPjvBDS0BxQ++A8yp6pSdpt
IUzagbhmOTpP/tZry9dwmL/ZVd8cbCt8SpjJrjqkOnst3ZnYuO1r4rqYypOBqK889dJ8jUxgz+SG
61F18zYU/msL7GolqgXzRQH4dNSvQ9k4ZxORJIgvElWyhVy24JPbf2FcQmqqeOpMw6cEmhAj9GGH
8gW5DCyULWlXB8Qt8aWMMGdFGbHEAOG+g0u1r9b3fJElNUO+6UEf2I74NcY5xyL6DaeNfsToRba+
PhmLIHiKVHMgIzomN0xTIeNofb/GVSlMtQakMNNl61JNQ3eeO3rdCbl/LkCe2GPztRzH5GDoTEQc
C43Zfa3yst40no0YTmcKEgexT2dmrP4MmCvRZ660Z9YbatlWIx60YCzYmt8cRAYk5LZAVybn2o2F
C0mMb86tGPpXVF5dtzlVLQVVw6z7MKBagvRdPRN7tA7tpblUM7SpGoA+yvJQoUXsfsIKa6953xMb
2RuHAIR00AjvCbGe/+R5MwrBcAR/NwK7Gaz+MvebmucGF0r3ijUbCnKnYRBa6U3Nxtmu5vachZSw
ZRwdO7+a1y7qMU3zQ4Sp/E9BZqlDgRgCBaR7YQCBNkbCIDeSTREW8gFyMjumJWIvExksyLzkmHu4
74p0dHZz7/4aR86/CGDzxvZi8zwU1k8gTsmBFBjgWAIWl/JDd+eMfAdVSQAzwylOWUgcptWHP1I/
LZ7rlHk5MYLvZmAnp8bqn8mfYTzCxeTaZI48x1A/kad04kL3cMxgYx87E41ry4AMeiZTLjSEZXHF
nZIcWxYPVk4wZyaD7WjP5AXaGLLYeX0YSw/fVGF86Rc3fHJD/2FGk3E0M9Ve9DKHAXPHzeixiCbS
oknY2MwmRqC6t4kPRl26LvIZK5GorqMZ1Q9QHmw4heNH30HZQzLebgedVgpWFjmr1xERI/ydN4wJ
fqkUUvIABbFFSbLJvYgbhA0xBHsJf5vByWgbtXN0mwbCZ8JcsIBccjGS8fme03n/bEyNdg2iLN5z
q2Ejzi32JZPRwSHx5VA7OlKyIEYkD6cVxxgRXQPXchFOR9IOgmcGbo5p7i3PCz6TrEOWzIAgvpvM
R9NEhLeQvrpdHA9zLDvjAbvAFmQ30MEWqwWB4K9z87ViJ7Qt9QU21pfaPgTfqhbHXPucSkfRz1+s
fIku0gsGLDOCUCCJ8DBp0w1aEW7xDd6TKLp1nfeT8MPynEpDfGrRhfQ+VVNGSUvd0vwQCRxyzxXX
yhKfeDrJoUjjnxOYROYHztFKI97BSeV7Umpe20og+rM7PYsOuv1YI48e9Nseo825ooF8S8e+2nAp
MhnAoA/3r11tHLVf07bSX7GJmSaK5r3Jscr0k81ZFKHmTLkZLOI7e3b0+l69Z0C+NTjJOAk3PNEJ
BQov7pxgVXML48atC4WxQLtpPplcdg/2wmwkJ3AEcQq58aQgvRMF2ZzBQj0vUV3cqgb2Pos8e1vm
hN5kFfn0jj/dYlO2W8G05WplbAxSQ2EWCJsdO0XrFTPR1gdPFftl94SDBgmTImAz0gKT+0NfmD/K
JOHbjYgGrAnnc9QRFjjk56T34bnxE9ZyYZvXkV8D9TnQuobBP0z4kvbk1TAMUg7hRvcGsond5YY6
Ko4dXE+geo5VvBBqveBDjqkGN+x2W4ZMlq1F9NMhWgLsBp4MD0PQPWYNisBq7IgHh9GxkhVEzXxW
3YEB+88gUP4aev7It6KaUmFkH4EHsIAgNsGP++r9flTmmA2ehjG6pKbz6Fd19RTVWl46OdVOOtO3
iA6J8Buiz6AOS9QwVN6VPVds/OvPku5Ok5rZ9bZORdZGKdZDoewPnhlPr4OUFVLTE0yQ5vtkmNGN
ZnO0WyxGd/rSDwkRw0GvFzgyxWs+KtrQahNNY8B9yyrPZWEtG7eoun0QlfpIXw6+kX8LTL+9onfs
wSFfG+84m2m9tVJKc1YsN8uIE2QS2Tk0/O9TL80Tobk/EWd+o8W1WarW7gHkj8DA4W2Tik3p1CSk
M2HE2PnQxL6OC0BqUqLWIVxCbnKcynxd7ZsOR4cKeoEOEH1P7TDzC+XRGgZxGXr5TcxUOaHtr60Z
mldf4XpksbOwncAz48aYsIfIxsVgUls5HvjIEuQyAE+JhAQUZmCDfrJHXJhtOwQX56tmPF7HQtyY
bp8MmGfACItwZwIMyZyyfHPKeFoHBdnUS+Na2AlxFWRb67kEbHiYiTnYl8g0UIKwFTfgb9gN8ta8
ZsxP+cG9wjp9B+llXrMhBHjv12pTKK7tsl+OMXRIvAzhe5175Bl08qXzZqQ+taYpju7F4sXa0uBL
7PIhXGItpyKPkW28bf/iXYlPdZWKTa6hZGFztBcx7ghFtVaybcujE+XPfZ28BXGp1nJAQp4ofRb4
Chmh4ALg5/W3gHSUi9NjIWht9ywwWV+7wwDi9CEbQZyCH7bg7hgtCcLyoewDOFqj+xFMi/vsBDLH
Dah3mtIxH0xq7l1aU1uH9lNXAoKO2ybaOjWnt5XH9htV7ks2A9KTzXEquis1QHrxnBFzafs4CytC
spjOTyaDHOECacbrYq2jAlkMxyb9f/bg5E11Hh2SHHJ/Oju17TyIFBzBvZorZICqLAkfssA1d46i
c8DB1q06avdtbloQmOfWv5hY18bEE+f7wwLSEjX6YxDh/20SiWq5K9eeW5oHVdDUJnL8kUrOJJzX
MBGorQhmMm5j0Zfnkc3hnpSv8oE0UAZfgLeoFRje+A2DcQqeI06K4dyUtrcOvLTkOqWiczwl8fn+
US3+l7Lz6m1cSbfoLyLAYrEYXiUqUZIth05+IToy58xffxd1gHvnuAfduBjAcPfMtGWJLH5h77Vz
Lxhg7LtmR+I72mQ03mV9oUJzjlKIxzjWk2fmk8UjGzM6NA6CbZjgHTD4OzwL/VcZJOmNeyUlATdq
PNnTPFZGurdRozzWSLMuATHfxmYQE7UouWlnSv30XKB7BCqdQNTXl8BvgAIRXdW1DiV68h0etglg
ssifGYCKo5h7sTM6LWSdso1rFMJmEXwJ+g5LcbTeWYXlemafOPBkaSMGu562ZmNor2NafKLS7RE4
zajSc9SyXJLbjDS4HdSB+VHkS7M6oWKESkQzpcweQsCCzxpZzJgqU7nVoUYjTBZnJzLyx3EdemmT
fBgmQGTEUYeHuA/j1xCViI+zFn1prEevnNLLZS7DHwCbYvtFr237JarZ82miQOU3q4YQ2c448BhP
nso53cakdp31MqNTaTgb58RbFXhviFkjHmYKKJo1lAekgMatd4KXgY4dAZ9LthQWPTTwpXaCSHu6
/9IQg/dliAJwbowr1i1xvV8rnRAnumGM4UZ1q7AOb+5DyApq5HlhlOGZgfEjsAbywoWTkZI1PC7B
btaLkSQ3hiVL2voimZpNTAwV9bKdeAwDKYNbaIj1h8VulkvDNODaaNZzAJIBGq7YmKWmQ3ZzzUt9
7bqfyRIRjzJyLMGWw7atGTx4mzw5NJRenopj+1yqoAEdceqVG14BOsCFztOLbSSY5xywvlM/ESXg
IKmpQn4lEZNd6JZ8Uq3TvmJaZo8xpd2xbZYHBIPYnLNgvLISC7amUccPWovJLEMFfpV6Unk63AEP
RkZubmJkvWS2PZOy6VxS02yOGQc6T1sYB9Eifha5W53bMSOFKqZNygahHQJIuEXiEuo1dQFj1zna
jGyRz/cvZml0h2UcX9Rg2Odhjc8gVrE/3gsQEu/8JWxyr20n1JcCaOyyiBPr3pD8dz3zVgf8gSpF
5okgim/8WbnF82TX57HQJJzf8mso2ebFzMZ3Bk+ovds5GBPDY8vQA3CedE6aYvYDyMfm6h7ivSlV
zULoAQNaC2yi/tBUwI/E6H4o8quB6hcdWBI+5IUQV6Vh1Jw0+8gjw0DWzwlap61zA3OfUO86T72N
NduFnHJxF3C5TizPdVM9NpEqz1PdfpYVYEnHHa/3dfLdcUq0o2+q8jXI4WKvjWTZ5vSNPS4Rh4FO
29LcanmJMrIr0CHy67fk0GxKq/wat8vPEvfg3m0/aSAPFzBUJynjaxDq9X7GLQIJelq2SWIth6UE
BT5nPQFbpX83y97hEnIaTpWmy0upDU9dEcVXFRafo1gbqTzdr2pt8fJsC/tWvE7FgN0pJtmRqUZj
BR5U/MUvzq0amSkk9OpmbTBvCrho8xVMbjLO7lnV7Dlo0JJzjEO16jBSx6zvbdKQDvRxxt5BF+8B
ot71VMofEoR9yCijjVVKnYgnJLRtVbDOr0pAm+vnT+k2Y1EiQMkyq0/a0BUHeDG0QtmQ7BGsUzfL
jwhLusc5zx4GpqAX13bo7kPjsmSsF6BNmrsqa+V1Lpw9eVXmgRAdk6aCQWaTKmYmuHQRIWBD41n5
yO53TEEy8T6SANLo060tuNG1psINYHUeNNFfo2HV15aTqe0dgnaZdOJiQLkX6aPyc8A5ppMnR2ZJ
RECMHIRNb3NUSsLNmqLxNFXgBXEgzQ4Bg8oqlq/WSDszVXbhJRpk8LC36y1IAFw30YE2YcQaj5hN
pUlzjGde3Fyip3YHvw0K3oWQKSaVTuzvpCAqeBzkZyfVl4fGtJ7J5WqY54UfVQRbNwOMC7iJ6V6H
kBqGUfAjxX5AP8wzS8+bI2GI2DdVPW2CgjHXhmE7/OvE5rlrMV5ymAz/sgtRX7Qs1F5ID99bpBv9
M0zpg/oza4/nakqH3TJkwxHlGkmKq0fJKhI//4jT0TxBRR83sqG0Mq3yh2xif57xSveS7qLQiG9Q
dQepPYLfhvh1nYIiFw0DZGmluM0EeeObIhOVagZtbrtsbIuxjWUy32H+3kOqIEu3r8Zip1lv6YiI
ui05d1BHF0/QpfdhpXwqL3NPVOCw04d8xG/OKCgRZrFDn44U7mvUDeOb26nXkpNjKVhEJcFVwg+A
FxN6uCYw2RJtRpspqi+OMWIudItxV4Cb8oaB1IDYeO0q4Z5Cs4vPU49iIxgXy+c6/TwxzoqZgt4n
95Lr2jbr+kF28XNr0Wi7C6uIjjbXLY1oG8WB+5E0o4cmXegdAjgCQzNq574EMHufSPSSM9xOqLac
BJmgkZHiO7L/gjuaxK11tPUEYQBWq4uzQJXBkx0fB1OSazlQ+HF8MeOyohfkNUQ01BKje0C6gCX7
6KWdoUqPI1FaSlTkN61fEAdfkeJ3GCQpWiJjerLLVtu7GWpzg0sHXjEOcifo8BKLNuF1O/U5AWmx
zgSwfLlWelL8UXON/OKuXwpL+2iVpb3psF5sBYyWh7J2933EUd11qMsFwUqt/AXTTx4Le3gDquIw
zTDpnmp72Y0dyd1ZG9pnxqS3YDQLfyKu89KiA9LnKvSXxHrTtbA+lGWVMD2Ygqd2jD/x/P9W1p37
ApAViTH+R8+kojymC/F8TG2yV1QCBCglBKkmxTo+co1Dxd6U4CFeaGMP8lO0dN/Tluabqkj4RmKF
nomX+TCl/Uh0VrHJnZ5gr060PMetfGc2c+0lU5m/Lnru14aTnzoNP1839ex/A1asIOTVB0qg44CP
ZjcOA0jpTA+uSd8wnzFin39ZbnvXWV7bNZErcVkb4BE7om5ybl2SvzXVuI8c3XitzR+to6PVC239
tiT1xR3jbF8bcY5QQ5Zbc2QKJpfug6WKYC+bimGHGOVZGOUH3eFyduXCRrOH2BtOy+cMCPFOqs8S
LgeP1LFiXZtDTx8nzNQzBYo75IecZaCvI7xJmGtKA5pH2bGOZEt7WVzzFlq81aTrTZ+QnP4K0oV2
kKnbxRmmvc5R+rmojOcwYXaTFhXpYiMPFj4i7RBXcXsDXU+Joi7cHeKaxAiPg6CDZFxQ1S4xSN5s
JbcAin+eQhdi9qCHe+TZhLlMCFuTJPqsdTMOWpSHnsgydJSt1PwhsxuGcZySbkeFaRVAp6egrr5U
6Cgh3S0kWq//Lc9M9qL6ljFmcbG0Engzy8dttdBPmGvQp5wf+5wmLenLQ63mG/iZ4YRq3LgOqCUT
ax5v3IfxgVsd9BUOBCCk/Ycg+lprMyIlEZgIChma0BMht2fCejXVzJzapZbvSbbd2DADPqnyxxyF
Cbu2kiE4eXycEXV0Dvuo5tmfT+cJJDb0BueJ9o0hLCvApZkxz+aLeS2sDhxSkCBWTzTuRlu3vakh
9gRZEisbhEPxklCQ1E37OOa5vOjiF0l//6y104QK303716CLmxdn/ITe9mbhlieLyl4IgXG+D1nH
9DsmxxHtUvcyYec8M8y5afPyY+yL7jmUOwb4rqfMGgH4Ao14EMkvXEqk6tbya2Hor1ZouSgi3XTv
TSaCx9nVCH0I53DbTfIRMtC+Q+56iJPwMVH9i2nAR6b52OH3RtbPZW5Z2o8gbE0v0kTKSphWolb0
5Fp77ehteS/bvdCOCO1sf2q5fSJdnOlviOPSsIuU+NicIm8P8IeaYHiy06RDAgDjYB7yH0IXIbuH
7bpKscQy7kXhTJ7I9bdOozRn+e5sp2Tmpo8H1gdaljMT75EFosjNqjetisl2Zke+N9NtUil3Y431
Rc+BlEaR5V7v34WhdknhPJ8gKPREBmdyOKLv+DyGDkYOpgRKrvD8OgpZ7fPl/t39i7a0uj8Y2rGY
mvAhLHJkZl30o5YSH22b1dFDFYynthxmBCrr3/Xr340tGP/O5DnBthUdoWUJHCg2oZ9ryMDD/Qua
tnDfo8f55++CZRb7pmNDYptT8qCHTvJA6b+cwjC/YYZPHv7v7+/fCR3ozTI0xCvYe8hPjFP6ykl8
ZZUX8hvp0Mr6Jw9yjtjantcaMt12xAR7yTDpe/59exsOPcJoBsJeDQ+YGUuq+9hF34wZzhC8rnqr
oy0ftHRNLS5Kz1jqZidWRiAZdssOTjFeLrR0LymjyQvpw57Q3WfLWkKiKeLkaHAiBB3zPmbxt5x3
dqtxCLZO9hAXTMhkYL2NdF6bqow/ANH8VYzxR4mQj87fZ57csZSYaZ5rRjndLJEtx4zfG/MsJlYr
ueywinW+Xeasp8cfRfHFsoavguVfHzbiONYHQ+C+zOxPmVCs1aJ234TWxZ0ZFtPbUbVZPZnzRfjc
skdNFQEooVsn24XJ2Yakj9Z2UfzhApg1F8ewirZlqn8Fc9VuordefLPZF9FJmTgUJ3J5ayLtxBAC
XktSgOeE/5gDiKWizyCgJipHZ2KIzTQcTbOcHs0G34hpfVlE5s+2g61P5EgqHPspszJWvFXzoJZh
T9uKEhNKC7M1M8hZR5OfGgRVtJr/2l2k+qeAkTiBfgEW2ax/0I4Tyu5PUlU2uhXqg4SiEb8Yc7wu
u5DR1awahi8FrhN9LlqO3Zpgbdw38aIg2PBv6tnaFbbHVCOGrCi/ZYMC8qXghQwLaVBaYEE62vE6
lCdFOm3sGTbNt3Qioxw171pIk5PlCktsRzdlbLNna0U9nIPkN3pS3Nnn0eTIH8sYwE4w19B29eJW
2K+X+Aexj5a93heNHm1B45AoX9nfF6ii2CnS7BA5SNsrsI158MTuuEb1TIyRnk713mqCsyFB9/Wh
u2tNZ94iv5nxk6tXhzWRa3eMeDCkkr2gfropqFGbrWlLsFzcSuwsPaJR8HPHPJSzJ4PiQJBjt53H
ttzpfefzv34ZB6xbsHXPRkJwbVu0DX2X+RJhM15DJvVdlQyMQEEqTar5ZJTpYVJjvOXZ8VPZ+pGy
fW+kZDqOXXrihGcYH+0RzfIJkEu9y5cakaiq9/mi9g6i1YPU7CfXHtkohLisBtCf4RBWO/pMDI3y
1jdMH82g8CTEy52uOoRX8U97hcK0UKdYVoL5nBKvd9vQ6wIdE7vdHAxVPOKO3EprstjS586+S/U3
lpJfeF/j6lFOGhc40udtCQFtp3cs6Httx9aaZ0zJGKVqCcQJ8cqUGp9PgCRi1wdEGRhpe4q69kjP
SYx9qFjCVAzt08GAlEeKvYYhZpyTWwtalOefEtuK2ByPCRoPHGPl1sq2ebEMyuZ22BdkTO+GuGRv
aLZe0cJeXHKESYA+mzFsWNATj1FNPCpCu76AtwIdALkOFzZRJJgjakt4aOp2MfKmXeJUWxDST6WT
mNsAisN20fBvxKx15l4zOQgJ87QK5luukA+sQ7HyiQUnDWrszejq37qMKGYytAnVbjIWwnjRtOoH
gl+5zSuG9gu8eMIBPpSuccxyZikNIEqPhfsLPqRiAy6nNL/nYcZ2Zf6Ksulryom2sYms30QIakAq
WPsx0N/qmZEPE4wNYZUf4ZdFG/s17wW2BwT18JuOtt1dy5xVbWAxiAMNi1mp9NRab5qj6k6xNeAk
pYjXnTE9DNVbg+RlO3aQluqlfZnHmBCfAiVlCaxRxXyolm7tzTY90dh9SpL0m4gASSgO46KZd248
RgfdcV/n6UyK3ReDk8iDaTKBaTGfdcb1kcNw2XTofOP0M+6SCIaV8b0qw48rpTFxsVwl6UShXi5v
uZv/tIe2IpEWmK1zCqvmS26RGg/yiVXDcikbYDUMhxhGNJPX553aD9pwEy1QlUQLYrAu+rc8SDov
I9+I5qOE1mf9QB3wFpbDeLI659ewuD/hHIhdnWn7sXH0v1iK7tr3f4vTbFvyn7vtSeIs+rc4rS5z
ScZERdBYiglzdj5VVoUNgrzbbTQSAmHA2mAsYRAs0we7NMOGl2rXlEbfwyYc70wgEYglregQUh39
WTsn3jH+DaIObKXQ9VqIfG3TfQfBNoMlsiN2CT4eNXlq1vGX5cYkB0bmjhE98/zMvbqSqGAmWjAe
CF7eL/E2t1jMaoK6bFwCWpRcXEgY0Q/G/PyXF7j69N6/e5bNy8NdwFGov5P2DaD6+tYNA9+kzQsx
1VBNFAjdlxhAJy8coM04ARpj43hHlWYWWUKyfPjzy/hNY8zbZOs69lDExqDJ332GAiuhFiI99FHT
sKRYUuCSBMbl6q20KDqz9cOsYGAGZZb9Rd64/tP/fgOwojl8Mo7UBWLpd2rLOnTtCnUwpIV1Jd2y
Lkzi2NmpEQ/PsqaihySqoJCBnfbn39lYP/t3P1kozk+uXN0y1XsvnHDKpCTDRbGCiutHZF9+N2qe
G7Ti2IXxYR6Bp4h2ei0W5xes3Ibw5Rtmfqq9HPvgat3Lp4yUMuwHl6aYwOsv/TlLmuGqVPk1tyji
0Tr8TZ763lXGJc075eiObUiTS+a9PHXOGfm4VMbwZBvmK9rij6uCoGTp4KXSHG5SbNkUNEcEeiak
jm1gLBlcWFboQT3Me1SJyWiUF+iOZ1uDQNr07XzEJvVUdVV37gEZ9A36PVtqB/bGiMiXH/nowANu
ExYOrCY2OYKLCwZ2tHK2tWUUnaCeICmU1TR5aoZ4/fMn9fvV6SiLhszRbdtgyfjOtFgWZq3zTlt+
z9x403IDb3RZ7+qh/9xKKsG4YQAs7ORTY6X6/s8/+3fpLT/bFsqlJ1EGkuB/n25ZYIyo31vLF7CX
imVq94g0caPYgWevY9M//7TfjytH2a5wlLKwG/3mwbI6adSoJS0/NrSfY1l9aHBc3af7qchhZQU/
//zzjPV4eXcPQA2VOp4oLitmAv/+9dI6r5l8lMpPg8DexVoCsrY5iNYsCEVbhx3riiAm5nIbas9V
1RTIvCRP29JhCLiuR2sI0icZVs930Wheucm2kHRVI9ajUhFGxIG1dKF6DNvap4Z2/3J8GL8foI6l
OL54w0zJd+8+IGBowUymoelHiWZDjGd8n7TNTfRO6E+2Ox2F0D5LFmGWy8tFUNWT5jwxY1vliKOD
QqQC4xP08SYzZ5d1hnUFu/3RiKvwdSk+BKpeDn9+0//L5ewaBIcI3nae9+/fc9eAFbFUyvAZNTDg
V2w7lEMKFgrAkwhKUk7XjApG4WGun//8o8V/OfO4km1LMoC2Tev989BmeMvPzg3/jiyti2XeCAfl
zgDtQki2+UEzzFfROcR5Jh27rlVT20z6tEHjN/zlan/v116PMgwypkN2kMJ0KNdX+x/WlkGPQQe6
lvBJkOW8WtVDy6r5uXH9RYel+kBXzg1HfajZWvmXO/tuhPv3te/i0lEI6mwWNr8fKyspUy8i3a90
/QszwQrliJw/K+eQy+x5iVlBS0XCVR6sKxw9ATmcrY7/yHqzY0gdmSa+NcI+Ln2pHgfpM7mHE9JU
XrOskA+oS/uYxeXjZIob6HgCPgPTD91enOGZDL5SeOmNQT90qrA2GAsXGv9OPIRxuJPMWTYYRtQ+
h/eG5taCn15mrpeY+fMgu2Nfu8WZpcTqI1UzAegBJxhZ96hmoeXhP4vAxmUtZbrbCJ5lonhL9PAZ
bHO7h4hgnkYRHENYCFwoXmyH0yVMDOswrgbTsNKgOw3z2zTKowbGd9Ty9LlZMaMUtZd2GBf2Yi7L
zpaOKul1okidwSGWPnvpwvTWt5GgOyvEXy6X//LAxiNNy0rujkEDcT/M/uNyKeCgxbMWKD8cTee8
pOqA0uBbErXO09DpZydEhpHOaAbgueNlV90KWn/tJ7KS9aVhucyQNazRFRt9doByy5wALSPLkjWH
vVYfQFrA6egX4y8vXP1+xxOSxSmLndV1pPPekhlmA7IVakD/LhNVaEwWbf7Vh6H6lufNm6PNPknq
9jVdlgDrU8ZOuuhvnUuCLd2DeEVCAyiTRR7Kh0sA/Jnps0Q92EzwyTV5SkOMl1byMWRbtRvY8h0w
O2M5qtg1tKy1hPtZJlCONkLLTchkbPItZOq+mKrbvbLq6PsvJBwXJgejOxm7zIiZIbNbBlMtnyaN
XUjWfG/wj569KSNLAthrf6yZ4DXjDLLtzZEVppScDEJ0WPx+VPeSd/gxDyYIz7jBjmWHzksZ45e/
HGnv/K4cIsAWFO44DlRu4rt39z+uCr1uo2VweIRlztFl2PPQ2l29Q86Gv8hd3e4dvk2xqkbT0iyh
dZHVO0WIIlKXlJgm/cvpLn57pJLxtZ6vWIg428z3r6eOWxaXzbyAQ1fjyW6RVNj2bir15iE2mSR0
T2lXlFu7QvcIZmofLSjVC5vFG3Tm9tLHIvpLpfv7qc9LwtUkcXa7PC3fF1DOYqDJZnjoG1EskZnC
MmReERBbAFFBMJ4xkNfZlj5fmffPJyvDY68PxhnQhvxbhtVv9f76WtAaC12uxat6d+bnuHMA+Oqz
r0KxsnhUcWq7+hCzBgRQw4cWGAbSV/aeXmdpwrN7Xps2Vo9hmkEyq/Mbe/2A/09vejXdLs1knJyX
aXn7y3X1+9PJoqBYmxLMTTQI71szyLnxZFX26GsNZEq8k/opD/UL6lg4lawdjwxgASqi+X8MAveo
uYe65NZ24zy6aPGzXIBrjLb6EIVNcwJj2JPu7uSXbB6v0X5C6Ptc1VO+mscfAP9WL5wQ+ZmNJYaj
sdoZPcdwmbaVN5tps1tK90tQkCa+IP8kwCjYa3qXo7OqCteLCgThKjEZLq7C6qgOYD84CmWh1R4k
Sn2ztdVJ1RIQ8pzbu86oW6I3wvKsIkbbKNP2wG/tQ9/CXh2EXZBkyrHSU6Xul7KIPQIG5kfuaUy6
y+gzGw2QNxK/UQLZO0+StfD9S9XN3X6YS/Nwb0BKFnqoX2V3WXBL4g4prMcFQKE37PLeNj6ImXI+
ScMPYCK+ZC0tbhhnO83sxAkH569GRw8yyIXY+KK5hhFMWavv3cf7IZowNDzrzvAy1/0XvVzwRmi7
EaXVJRbac2uA5Q8ntBS2GV7D6hML/wTPAenfFpSpeycdB82vqUDBnrhkO1U8CbbFEooHkcU84/Lg
2Jpq+kvN8fvFrwSdPn5jV0k4LGu38R9nVVzgkEHN1fpxKunWQM+tNXQ17hw8wHuI6OxF5v//3a8E
t71pk+zIDfu+3uxC3eiGKWp8JwUYQuz3NesH95xoRQb90Iq9xZGHrgMysqqycsw8/+gVVG85lz/f
VMa7BgcaAaWWwZMQM5jSf7unCqwfom6UyWpae61tp7hwE/EIVgxskf0esG+YJysKrprZz97q11iw
6Z/gL7ofk1TbR83IqswZr3FcfKMQYXBsEHqA0HHScmonl1X+Ej1J1n9eiTKbADBQVWm7K6fJ+NtJ
T4Djv9snk9/FkpYl+V1ALlDB/vvzNDM2lSaibT+a6thztEj4S650P4dAlm/uf8ayKPz7d2mRbdtq
jk+jHSx+Qv4Bo+/1WydA8rTJnDzbz1L7CJx68e9fYqp4JO4ThWejoBbx94pMLLZPJZVB3S2+QUJz
XXcdGCik6L1eSy9NMVA89jOgjIVlSmJJP1YJwJaomv73Wx1ligYCjFSIUvpJ5Mw7ZbW/cnfWIEAu
E8/3tt+SvRUoYIhlRCjBgGwpk/nRVOkxIZHaHxIz8DPk2oFT8WtPIPy79dsZsxALCb9Yv9y/c0Gz
g84sdL7iTqZYlfpToTrMMk3yArYYt3RA+hm9aHacLPNgODoymyl6qXseWpxiKObq17zLERqT4svK
ajnY0YcoD9XBrrGzsUtAL65Z8cZoote7M/Mf+xV6QSx3hByoCT9QP7OWqTKzvoEyF3BUApnDUDRB
8cEemPYSmxZoizIEJAYWdUJLYrDceE7EIF6LqPdatCy7KUhZFWQsWMVsNmcXTxAB0vxxzh3nYudE
xIwKir8Jimc9R+exupkJnLYqhOyXmV107DCK3V8lO/Brwe79BIIu3up2oV466JSem3I10L6wmUci
5Fmk1lw0WfaXBPETzUWF5N4AUtN0zJq6YrgFQa2/JqHuHkK0w43pBi94/rdpzT2ka7XkudRWmheB
30HtZ15DmLaPdYJgtoSDvIW0Yp3udh0eW9omHFldac2AmIIYMEx62OVxax25BkMAYxHiVakVh2hq
6Bda2mlXheW+bb/jnT3CfhavowkhPK1DDQ8oI/m5VDnRlGJVO6mLSlGeQe+LDqAikwPOLSI3Ovon
t4YllgbWK4IxY5egrjmUOX7IFBh+58Qa+5/wIzOiR6xWjKGEeXSySJyM3DyGNPto1BdjB6jan+Nx
y+ojLWrxucjVR7PIPzttiLC0j/CV4oo/GX2z10heO8pQYOUD22rpWPyrCFdfMxifEM5SOxeZuRsb
k9D7aDfyQ5O+mW68zE1nYY//Z0Kpp8gOnQbSKCp1jGTPd2PqvMpyp9p9NdB3sYRhlqko/S7F1D+W
AihSoZER4YzIq0hF/IQStj4MDpfR3V0coLC9mfC3t1psxd+b6KseLtbBbUV2GCP0fbOeQVwHjY2t
lXYdlwHX62I8LShjXkc04oDyswhxEn/M6v6KkUdw2uoWuhGmC3YP2HgBm3+LG6p+OUDsIhciOba1
fnGVVhzlgO8ZHhWaPQx/O5MwAFzYgXxGL8CPXxp4m5nt6QAzE/IatqblZJuEJ+/WSVl5lidztqoX
yAzhtmrqnuWJmW3lwoa1yFb9EdZbUldIQ8NyioAgO5ph6SIaCtdH7xwittWRQDbRhWFJBOeRU6jV
uSHIp9f2jUxbrwOG4A0ssK6WAS8YbuDZhfh75VIYeAEShR7OgvN4mNOfBCKFZ7R91UWP41WZguEk
Q1h5cQlMFGN3YdSb7RhAutvaTuSeRDJ7m2lleHKGlirTCutX6tpt6RTmExUTlhW3vRZdLx5cqSV4
Ip4x7uQbzFCcMW0LFXnoXAYq5jSe+f0j8DhAtnRnuiWqmG8oqCKuALjQo13vlRk5Ny1sxWPFzVTT
zm5DxJh+jA9+HeCO/lBrlwTmYBCyJOv1z2U1MZMrxtfUcAOelPPsdVX4iIDYeUnT7zwY2LC20gH5
S9dDJ1mHBrZNxLzmocNkMQQDQqibO4mWzBgl9no9ww2PisyfsvCcTz4QIBtrSfcVhk1ziHMZbsMq
hdGNLOlcls4zbFcIwO7XqA9PLj4ZP3URwc2I3/cxa+2NlQmQiM2wsqY/9K3cTritzjFq8uMwVD5b
xuSsKR5xjasCPCAVukbbpKysOFKetTTcV1DDCbx1H8uOUKmp0ZtDkCZPZsGor6u48cuqMD1Nx5PW
ozA/wb3XT+Gcf+CRz0GFRpV3e41FctseQxL6ti01sYsFaRq8jGXwIexJUoPTdd+mJhUqItNpzxXS
6XgDsFWrSfNlevXgJvJXGlreLIlzQReAS1pNahejmipC9t0IZ8vznFMu14FnFeZbUM/GBhqCse8c
Rd2cpY+o7vkYEhKJWkgPbIBHnF/aIcwwCuAWWx5YSTJog5nkkSrq7iNsyztcMfkhWGq8Ei7s1Ea/
Gr0uH2hb0KrBp3kcG4mTH1kr2iTI++ReloepazwCGZwLArp+V6oy2iPd0kmJ463vMpIL6nQ6KVnj
OV//aZbC8VastBakO6DS7OnlTnSzOUIdzqCX2ggTkHH9hHjiZiqpXmqOypwgmtsyl8VhHLpxuzQW
hpMhxeIT9A6RirrY8U5CtrUVXkoiDbCMxBcgdqjyFsiCuvvRSh8I+7G/WPA2WmCV+LVKc5NM4/CC
Sm171/6WacyaJVJfc9tCVZhk0cnVul0daOY1L8x51wzNjZbyhxHXRwfI5UnonkkpRWM0/UDOgfsw
b5/gehH8UAp1NHswqWn4YDDjfjTamTCaKvCyMLsYre4ejSbXt4tEagurkoC3cBQHSrRdHy/WscU8
sbEZXTKLo+uICHyyZsYMXTsA1NOtU57WgORq8+W+luk7mZ4srSE3LSnepI6CoxusC3GCZ3MVW0+h
BGaTXsrEbE5G2rNODkKM1kNnIswbp6Pkp4i8Gs/QtQ5xGImLGqzz4mQ/6i5xHwJkQZIBz6Fbmls9
yZRfI5jJq116PxaBFy3nYnarB/RlSIrNSjuxeQbyojfw+ng7YiANjIIgCMzJc0l46FVhnxCzcC51
Y3kOyUZw+8avd2d5F6MxqvNo1yzthRg/h4RUCDJuR47yugzpKqlt+iH16loIb0LaupvA8lJwuMaO
fT6aVn0k4rOKPCcXTxXTkaT/rqt9jRjBbALyA9GUbKIA5qDSMdybBdZ7q8L6Pq4WRhyi+IQbyaIu
+oa0eDpWnbyhaC28OWkqRAB94NPkoZPHGr0VtdOADe6rQ2yor3Eg5VUt7WpUSk6Gnn0OptHcsw8V
myjHKmHj9Yn1ojs3tvXiZtU2NRPND9ZUUaukA02r8aWQrX7uzdBjiTpvu9ksGBa3R4Ht16A0f2a2
95rPhn7OFvQqY5CeoMAq1tvDsINQFj0gJ9mPC/ZmACX2RfQdxpNxiH3mj4IsPk5fxoI5DbO6WVr8
kWO88UeGR4+EBnMDWuVJOhEHSJc+9ItyHxmdWDECypiNIAJL1n51O7wx/auerKc74CRM7el2r0MR
Te8zV0YX6n3JMY6kW6u7Zqdx5wOKW0BW2yGawp6LcyF9z+z6EyKP1gulMzxp7njSp1C/dr3WooRX
UIaURSJfZD8mutkctJxEqGBBeAezAKFKG3+zh3Q5TWOPY9XNnxuR8kDLtRcdSNshka3LcQ9MclEj
ZvA4OLlTXT0XJPZJQf4iT87wGFT8rGn4H/bOa7lxbNuyX4QT8OaVJGhAivJSKl8QUioFbzewYb7+
DiDrlupWd0R3v3dUFIIuJZICtllrzjGzV2mIx6YgxFobwgeqReih6ky/lZisKQ8BmJlSgZgvc4uj
yNi14G3CmifncyLU+VbvAQ+QG6b8nIz8FidSbyvOVxhDR0Zb9c5+WNm1endJWrqjzUwVtMu0U5uV
rG9Mzo18MVXhABM1ziNpi+Fi4A892o37AR1Axzl2bjq6ZHM4FUFWNbVvWp6BcQO60x8RsABOgHiU
dirmog0sziGA4/PcWLofezUZV/DST0nsjrQC+nvXKJz3gQvMm7EF9bkogwhx5EO9BBAympySyMV+
PPYpBvVwmTPYao1FHKTmD7tRWA+WAklyLWpt1yFZC0TdJKe4mO6iZq72pjmHP+wYtc1ob4YqlXeR
JEfESoVxdWZm5Rbp95TE+l1omLeeBdZOG4z8Qk471I7ce4LBek6Q9930jUn9YmrvLVGLeylRRMp6
hofO/mE9bwc04duhheEiepS/vWOMD+PQate0N7wXZh/Ptyb08Bh99lMNkECij921Tt/uvGE6zQr7
PHbYL6Y3mGelUDFYqnp54C/zSgijRY9uwXamAP891KFlW0T3C1KmhnS7mbLRBNBkjI9FB7RgyCSh
Pxi7KRu6j7n7Fs4WABTNexzAr/zhinBZt1sxExG0tgt6HdsTZxvmxSqkjVgCbhHmgijN2g2FMzRX
5Xgq1I55sjVB1Eiw1UumbdWzHsgbMqvcPJsP3gLIJe3VvDDVTPAhdARIdflFKcPz6aoAtG0Lwqv0
kaAGDVdEOFrGPkWkd0N+yx4xT3YuaDadOqe76GPcBCNNFtdq7/hxiH/TCQlzltWHzkOqMaqdcmin
qTtUofpY0gM4TxSk1/LWLOJfpaSH6+F83RR9mF6wWDM06/YTLfinoZyurYKry2QFN5UixfEI11kR
MQr1Fq+ndiAqQZB4AxNBpBZYYDw4jciFHy6uJqz64rZupDiUkYfPSnNJk+jkAX+1u9cpfu2SXrzr
XW+AJJMz3QSUOxsZLWNYOSnPKvLlyGJnYE/qLnf1K82y8S23sKBM+yLPbZa2ZFOEA/L2qCYpzCzF
dei6LIC7HBRdXp1dYi+irgGTG404Oky6YJVBP2xFJHXoZ31kW8SiZaScUIK6wsTZl5Zo742UhWSY
th9T7E0stdFlkToL4bLA+6nTd7GTkShlGgxnGXVGUCQWBbPKgrRfucnFKkjtmqObsYmHPSYAb9PS
KkECDubEpslqxXyHJfDoLXUL7GbjcOqd1j4m4XiNEFweR13/ctrJuilU9zK5+CKEiSelmdLhGCPL
3KmK8dNEcezb7CjYNMl5K/n+jk77MrgMDbrBtN4Pw8MKgmJtpHLhexsNMtuKmUBqrl3DKdnIJm5v
FKt/ImQLUE/XQvp0beKrGmKwZKTlJErtw6EaL4M1Bi57iKAGAdajrPNR/GZQtez27KT6rTa44oH9
OafnYpAtkqt0i8DNPPMWX+656vMR0a0Z3VG/X8J8G9+JInXXOcgqJyVuLm1TE0naNrcagXKv/R5N
+aZWo/ZWIEQHlLp15CzIY7DOkYz5y4OH2IdW9XNoeeFqPbQG2KpjX95mWIV2WoT6ssFVscnc7qXp
jSeJDRmb0QTsxNw6aQgmDAbRlpH/o1BiPGi53twM/E6Y3NaLUnk/WatsGtPND9hqWeZS1DjkbYmB
Jk9vGgE/fdlltuX0p1Ca17ZxKgEvC43W62wxd6lL1ZJo0Gujxyx4+/wxNH5rwLiwh5M+687WkUQ6
/dUN36EofkQjnhnTGUI/1snayjW2/aNuuD42S20Xii7a42w7RrhjstkQvilhx8RefINz8BPCNNYN
CgMbW2ssMtZwBCGYxq2mP2UGJTFN6+3PmQzLn8psRDdVXLLbcbUnj8xyEdlvhrTkrZ7kp1Z18nPa
FA9Ry8bLNEy4L+F4T7a7ggJLIRGXYIutSGr3lHT6WfTR5IvBsN6llli+MlknOyuNW/aiF075yhbj
CTWKvlOI+9msK7iK0VVL6F4kqI75SN4ut4EwOrJEU9JFh1l1vmKNehSuTIzePbKAYeJaJblpGzvs
X6uBYccTxg/Bub6Jo6k7GbMccVYppe+pk88wkeyTbjjrEy1QqTXXPyDIRUAG/GncpaFqYHCgKjGm
Zr5zLCrvIUmGUvbojMsKOwtJNGqRPnpEZELWQTiI2vfgNqQMo3+rt4YSEsuehDaGmfQG1xhheuFc
gt7BIjTP42/HBs43q6lHRXCMF6/gMqCLzzpN2iMsEazncv5QDnB5cPx410Hvh8Ae9GE7GrHcrfgu
qAKwk0Zk+5He1cGgU6xdRZM0irPApni5ySyALlY0HkynpQrLts4ta3EwB5bdXs52iinIluh5S4zl
m05mvh5VZSC77L3v7OSGpXyzaW2DuYt10ymuuvuh84yTIRymlEldi6ZU8pbH1Ha6aIUW7QyrlPto
kG+D2Xb7octLwsZIG4Tj3vqeO7DRGxeLSjcgtImFelxn/L6DJFFVct+y22oMfGGck9hQgdqNeTH8
sIV+Skxcz456xUSrWiPhVUTyMUSAF8OqAdx0vEPi6Wyclk6p2vpjr5NUyCBLpKc4z6p6P7uZdh1a
ACHkF+LYHgauHTai7rLZybvwox2gJrhtz9ncANlwLVFtVG9IAxP013Z27UO+NBNVvHlsowbk9FVz
oH9inGrsQZsZYsYxnDFWaWHzk+cwv+i93yWJdhFDc9WH0T4pEwZwaul3XlDdbiG22FSLSEgdcLqc
0kwVO6HVJF7a4rHOdfGQt6l5KsyOUqJS3LVXe7DMeyuLLq1b/VLd3PVraTYHF3EChQq331Px1Z4a
pqpTSdejaqu73ILlNiS4+UImBAzmJyTN00OSg7cgFW7RbyQ36UPeENhk97m2Y/i4c+wJXMDQRFs9
ZYie48m+sBKV0y015J3RwvBIoZ3eo1mlSdfYE0GHg+BqzKZbA5cbxmHS+/BBGveKy2Br6sI9hkBm
yAXF0che2aIVsZy5DVQYrL79AfgpgC6rjGiEC3NbMeXiwx5IfBp1hyjjnnlN0SlXe4n9Nkyfbow7
SyEY7JoS831VAdSHXvmztyiaTPmTKHT9WZczblP0j2A96rNuyU/2/PEO01RBz2KOb5mtdiYxbBcB
qGRv4NreUNaGqRCZD61l+TMD52PFYDTFbmCxaCIQyPyoCQt8QW/ww9Vqwl289rdFvTPKnt3SNS59
r8Y3JgOyhqbsove0D1zKLUernH8Dd46xNhBhh4rbfAnDN3ZETwUVo4cqgm6dxNlt1+cqnYxk2s9x
jMF0SMgIiMCzlpTTlTScHtta5fLpJguPd9MTmTkQoTZTk4rtSNzj8XrRWQLdGPVF0RP1oJEAQipP
nPV0g5qXzOoFseNt8+YuVoRwqMfbpqnU+0Erf+Cnq++mSnyVPTQyfUjzQzYozus86Quhblau1YT3
Ixtmc6+z9TqK3ktZQCniGo13PRSk6uDk4c5w0iWlJsPVPoSMVSQwZRiTmuzSop4OwmSmAEje1IxF
Bj8PMlly9EwKXR6hyrFePg7p+BpWyriPQeheCGw8G0tpxJ6kZLXNZq6o2umKjm666gxlO2Ucqer2
03PWR+adnPjBG5O31jQDq928owndN/IxxrJ5tKXKxbHcneqwf1S9k2nn6m1OannlVNpzFA++o6vF
W0t35ZCDqdi3ldY9O01xYuG/kzZu940f4lXmfIRQAypSedfq6W0AevISe9jAXc/1SZq18i67FDMy
Mq+wTk4HfYpdvGt3ZzJ9gQ/zu3GAEPtASzrF7wC+rrf9wwP//f59Jzek8G0z/mO+9tFaHuBWnQkE
unOf8lf7k2qwXm9I6BgIOCshudA22nWsIJJdsgXGbvkeozB0gOkI3ri9DO5tMjyiY69hFbc7VLMH
c+f7V//6dsVZtnknUmBLipU/+vreCppTcpfcyRf3h/EF9oZVb20DFqScs8Ujyt30oen83qL14WfF
3v0YaVcd1VN+nu6GO/1JvIF2pxmZ4Ykix6PdUrgOyXuvSADd98OBWj7uVZQgOEjUazwVE1mD8VPc
13sBEA23FI3KvnbrIyBEeQjT3sSK33okOkzKyR3KK7a76ur28dtQFSMXqu3TtzY+MhYCG5azCmjQ
zDlGZXXJMzm8VzUwgH5UqpsJyd1dP6gvc1TuxSDzV26kKJOqiDVmkr9SSd5aLRKEzIobvOWm+WpI
m4pZynIzLc8Gho+SN/H4CqV+g8dm2t91ww5HZnCXAa4KH++ce3yVTT3YO0tMTbAeGrNuggbc55+7
TpxSR6xx/aR62gYO1LYgbEQbrHfXW5ng1OiL4qLRTgvofF2U+FJQud03+lgFXm1X9Mu59a+7Ld2R
42zJXUq4YFAVDiSPOGo4avTL9mPuPqzPzKFtbROrpUKsFWUQpsbFoUG4X58MK1kGjYwqEgeLyzDo
yj8er0uHIhwenHIgenA9RGlYcHFz+H5svQXWZhn2mbNzXMva8jtFyXwdzmEzb9e3biU1+0p6uttI
q7Hh9HUQiqg6TB35LGe11vtDBd5ttqy/froQSfnn9/zrsbQB4KS1ebulT/o8l028bx0dI5OIk27H
hAYRSmnKgJ1PSfhdDmcmnQ/oGHWGHj3GIUSjWs/Vfx7WxyKnzSnpVWdl+dbXA/1YaqeJl3Ec7RHc
jYJEwlAZ9Qm6hrLVdlWQLb9ooL3/Rzv4/8n+/yeyv4lE+h/ikv+F7H+bkWxdFUSK/Cb2Bj76J+js
P//oL7K/Z/7HZHZwMNZohB2hc/+b7I/47D/Yr23HYpDXkerx1F9kf8NZnnE0x3Y1ZGqOjUbnL7K/
YfwHEwCngc0vWv6t+/9C9tc19V+6UB4wHKTgnsbb0Ax+3f+Uj9AqccuRTVugsFMmo1PfEP0YOE7G
tiiMX4Z23tYjAOU6G/FxKo8ZMqFt1WukvcH7Lgt2ORPeFtqIdFbHKesCdE7kkpjmyaMjFKj4egJz
kZ1GIK97/RQPZXIm6LNWrWxLFBt1urYjkU5lcSsq4qQ5nQ0XPuqkHb0YhzwScjeYjcILiA1koImh
gOoVvvbatl5qq8i2rWCHjPjKDqQYnWC99X1g8zHqRENO9EtwPijH9SkdcgcuwOUfEfbkUAiNBPb5
7MVbFgz1RMLneohErQdhGxaLHRkl53I3KxaA0Cyg7v394vWJ9YDGQQ/WW98/gCIW8QIULki9pKHf
fmGpIsHILVjyq3nB1oGDqvUFEXOhfbRS3bcnXQ88QUrdn1vwQ4vMibfTnEnGLqcjIh0S0jznJNB7
KhOnp9AqTZx9FV5Md0b/LGwWhUZUnr8PqEgoIdmZS6kuxO4fJtLaSQ8fq26xeKXNfwEJNvuoXWwL
q43Q00OJAYOecnGnD+4vu87Y0jbz4EPZ/pGDpoSTVS9sw5Sp27kPB6Z8xiVCkFMXkhLQtk0bOTvX
Vd56N0bFI/M9jWSEK944Hyu7uGAMwdIJPmhnjo1+E3W6djOy4af81YHL9CJb3cNQOqrxlJ0Ulwat
LkC21j2dczTMBk7dG+lhg+Ld3AyiZLtnshYH9xvChEg7/SMaZrlFSZluStS7N43CXa3tWEBalXFT
QyVjh4epKMlZrFX1bsy86QKXwPNbS6BEUaz4RpctZ2c345jNPTYhpnGE4lRczdijCFC0kl4LFWzm
PdltLCTJB4r2GHWhwdJmZwlVDMjTQ/Ni4F/Hny7O7lhZF5V43oPjzi/rc1498O0pKI9CUgnXF+Dh
ck96qxw0PvrN5E7Gjba8607EL4DVpn1LKM363Ly8wE6K20mneBmr87MdpS3Qg44yV1biEBv4WIOd
8H1YqM915ZeDL2Y/T40WDNqcHqypv8GBzzUvzKwKUjKt9sIW/+OxoX1rY2zJXTRv84wwDgVl73FS
kBJDOQlaSKuB4JcTCbncXB/8PtCpAQtLR40BsCMKK6kDDZj+Ie2m83pPX9YfmVpOWNkcnJI6nUgl
gePX3s9kfI4JjRHODf3Mio+meRvQGNApQ9p3OeFZhopYCwWXss8iecVMMga9NddsY1pzBxcOFgeN
ce2EAiKL9S6oU5dqv1v8jJclxaBP8lgtVJVOJydijTn+c7N2zB2to+qohiB1tr9yyFwBAcUDcaAc
hvzdtPjLuR6d1O+E55akDYHb9Lg+5LVNSh3MlH5raCC9SsafHhLzJqllvBtshApqBaygbbIu3yDv
aQNmfXK27PRXNtK8i3FmBelymGiZ/rm1Pja68pAS+nUQiOspFbvWbtawzVNgOdb0on02/6xzQ++d
2mzOqrfugvUtzUX0riWt5v/5JsGGbQhlJVNh+WIpWpO/Pg7HyXOanW7NC56fgCavbIBTcmJvm5wU
PLWDiWZEBC47pFnyh3XQVRhlWQed2tgnGxd0os+BQHoXdCniPRTLFFeiY1I2B4i98b5QbFLh0u7Z
WPJ2G9cd93pVPtkhX3oiG1I7lUFsVXZnWwVQoc9UyZ+xM7zdkFCO0ycDvpSYUXOxw6aqvLcS5bM0
JK1ca6v1pXVULAUuM+s4u4CA8Odmv6zNxHJYbw0N1A/UXdQMFTU+4M/6K+d6WlaC66lAysRDp7Jt
CJclbLIseG1YhvPWW9avYb9MXqw7sW+mYlM47JCStBuQbmdDYJbgc8hjxxvfGegJpf6LQhI78D4k
o3lGGZBL+saQvI49FSfxZonfkUYuRFNEQB9mhVkU1qfFlVp6TrYl1RFkqWt/IZfCn728ks6OsRtr
ABPrq0nchSm3xNqwo/GdIq2PhPsmR8vo9sSWNeiA0aoMDuBbZfZJxVR2ymy+6jlxKLjA1k/8/dnX
uxKBV7bJaC9Mgijt9WsQFFp0NZyP6731oCxfhzXal1yfPuDdooBdFKCmRAxlEV1B2qynBnqRgFsA
QJKrnB3ZcoJmFkSBCR5TC8HNZ8kOKl2RXjBfR8eojkjx96KjyEDmNT0BWA5A/MBu2IimqA9QaNOU
hmRFsw/YEToJ259UI+1ZVff1aEFgWwKiVRk/qh0DRF9AVPTSoQVZ4PRHlT1MQ6M5WA/z2DKAVahF
IQKQB06nJPXqUywnapjsU4oU5hvpBsfcZi6oMVzVy+bIXjYX34f1MTH397QSuv06vK0HYxn2vu+q
y5BXgHraRCz9d3EVMbfSilmv/kgliwSGAgPBenA92jZF6Fgby+wuGMJcOhUaKW8jAWrroaOIddAF
jShhdwFIzBs7RuNWlnhWhS5v2VDMfmeqP9ffu46363v5113idZRDaRd7e9mnOAT7hp17CrPa5gJq
JnOD/uNVWMhp0d0A5FkOQsnNnSj4Rir66xfNaSC+dNZXwfrLHxcivk4Bey7r8aiXTxRlqNyUy5kZ
mxGxUZJrab1MPRGzgzTtlmhQFt5bdbkGhxAMOaGvqYw1akbRW95kYFkIL3HJP8Czx8DcGNkZbByU
D7Lu2FyxISrmhS653jSX++sz309r9Or7nnbM38+tL11fgBMFfQgwtmWT5gypdRzobK73MGzUQQpZ
KPi+++cW8bwnY2Bob+xI89fHKsxRjFjLP6EWW0n6GxW6Eva1Bp+41MsRcVyuXlLpzCCSvZOsFfcQ
OcXkJ235OykgvmuKoQVNXeF788CoCfZ7JEFXwXorXW6VqHcRP/794Pdr/nePOYIco0qJqJovP+v7
UJRkL2gN/s+/H//Xv1+fsOfwr3/Vj4gTFMUArbpcenVdJMPtehP1TqkRvgwPRq9IhBoZ0Pux2qPK
QmNtVAyLf0+h33fXW3KmtrlZn17vr9Ps993CaHaFnKegG9tkQ5LH6K9Tjr5MPthHCbta7w/LdYRh
dycLkK6bWPPaYD246ihUTq7ePcqGQCej7i/rYXQclMLMyNvcTgQZJTWUSFLDmJEZoqE49jJAYBKK
YyKz8DBFwu+boznxbQBRQX6x3hwBD6JbVjRqDf966h+vSvp0UP2xYK5cX1X6vVrVp9lh9PHXgsZ3
8WG92xcq7rr1Zp0tcrX1JruWBgLXUh5ZSxRabANgWm9OBvpxlKD/XcLQBcyk2hklNHXIQGjE2Ats
NNkyrv/54f985PtHrsWW7/rHKHSXvjHo1P+uwazPrXdJ8gD084+b62//80bWH7jeTzBeTNs/b399
D98/Sk1Luh6e3ZVnx5kYIP7+YOtrvt/Fn7f9/fT3T/+/eKwC8O80aiv3bIROaGYwawJojkyUNLvG
F7UxH9VhAhFrjtuZbASClJurmarzjuQSBr25fEkTV2LxqF+y2pAsZoEEkWdgHrTQuRPZWP9gK/zF
Ev29c+LGn2MdSNuslPtK5+VaBVYZnnmxTUT8PFqlisUpCwPbw8sa99Pi+TV2QtiTnycUWGGZPhkV
QK8apeQGpnC3saV8mgd3IABGfUVQP2+gP9Ords5UGc+ggFoKfiUC/OVjmiO7gKGHWqsw8dnOvqOP
4jesT2mUpS3XAjkbqSjjrWzr/ABp6XdokxrqQu/fxqp807sx8W37h5t2dMDqNENNRohE2+5JvfsJ
QZ9w772sRjBHjZvA36H97PR2UHC5HNHCBrHC95YLE+Fu1zP0JW+x25XXOP4cpo/cC5FjkUYgU4Xm
Xhm/dpJkEvRqJ7NhQ1pWYxAZBmDBmi49tuEkauihRf2nHeYk0XvWQQ+pSECe30ctO7e+7V4Vx/60
UFXZSwGjwKMR8083fTY9ZCM0yGxPs4XomxpHtZnbfrwUdcP8nnTN7EUWH2ovqTs32u3U5+/YO7Zq
02Y7I1HvmsmZNlVi6BtutdscPdU+M/t6G9k/ZyAS9II9ccLVIBHdm9EpNUaB4hdwU9vwl7WVAkYS
ZN7c9A6e272rSGJ24OxexOil50xBaEfhpAO93fHRNXkApo5IGBTl2JqQ9euYOrzhvqec6QHdZN6/
Kee9GidP86g9h44esiJRbmabBWjBarUEv4MkNwwGtURyhQ3nOEQagMPWPBh5hSyrMR8S03106/w6
eMTlkAOAkkaLbnuRHrpmRJ6sK2jucAOGfOWHxEaaPKAyi4r+UiZp+KlIceH/BuAwXmExtBXYRgY4
YcL7wH3eHBMWWBtSc9KKSqhl5oE1q7de0qrYh3HCqE56UeU03WIByk6Fkl/rBmeo4HzVoBJszdo+
yKbZaRVKH3OYODn72djTueu2vUcvAJSUGZlNILruQ18WWeA8xtNQvyqmy7AqK2DvNaAqOPkWzTfW
RJ1149Ic2+QybjY69dUzrEXj0EjngfpqOiFPzLXwUFrZj8awPixhPZCRqf6oRQVkCID1JCEMuk2v
bgd65gdk8vJGVW8S7ANbZ2QXaeoLoUuSXItCNwzbkeQduoE9XJ9Mu7erXtxN5Zc6J4902+0zI+tG
HWPGvicChiBEPoCJPhFuaFLAUj5nTXtBprjP4/joITfDck12Fmzq7pDlKMAmJI8I2cRnGKNXCk3v
0XIacWzOfSrMA5y7atPYOEeSnvgWcEPkQJshl5sVzFS1WOa5/qBg1ylIrMCJWW2GsP/NIhfU+Eiy
bcjgVBVSEOKXgsR3kGsKLyCdZ9xXVnptQq3z7Sj7CZaPOcAbdyKmPo4xLN05DYtQ+JFbvS7bfRYT
qhOSftXaaba18mM8qI8o0XFzLbRTxyJvDVlfpjrNPakrBgDtgbSBTHwiBRCHkDFqq5KJ4SfEVdUm
EsKkE9cyHVARGva+hyNQISTrM6pSNow8V1c/E1s/W5NBnsuQvM9DvjWRseJsiNB2cH7tS0/ehHr7
YrTg9SZYfPtJ8kXrL1LmX7BZ0SgQuHCs5Ka0FE7f+p0yBZ9Jqnw7WvbmheNxtqsnSNm0mqrss68c
sgxmzPSpSTcgNo3isbCXYD9vh5W8v8udizAK+yCq/EECSNhFpo3VJyL2owOJsvcmY1endefH2lyT
JvqODvwnhPGtNw/PXZQH1K9oCIj80UvkszIxixd65o8iPk/KeFvq9ocsQYky1CROCg3ZNmDRUtlw
MAKN6tcQYwQYNPnlauUxwyZDUc4B9DZz+iW1A4YPR4C2fEGlG0Nzpxcejx4C7MwMkewW3rbP0L/V
RqnvPNZHKKCSj8VKmleNn/YSuWOPJRA5HimMydFlqsoPudff5Ibq+oYXEf2XmDAtS+1zKkEyp8kP
02xKqH/IfdDmffSio+25EPn1DKlVrKFdkNFO/0n6g460Yem7UaEmk1nYvXmNROKHalRxboAnnZyt
3bU4ugrEIbMSv5nWDTGi17GGUQdTjUZn2L+ZRhZU7Ib37WCde9u2r1pJxKNalcAnTZJGcheVPn+2
tOhGtmheuespDxP3XN83uUafVzZ0QE2kkonh6+n8WsVpvWnSzvYlXf9dzKJxg9Edg9SQ3dugbqBp
UCOJx3dTN9UdQk6WaPlLG88ja0b9t17dRbA0tmY1DfBhJ4bCFztD7PRex+mzOSvvHbl1wRj2KJlm
mZ3Yrl6nsARdEsW3htQQBmjlwapvgfzfuXMLcxzd714qI1oDulZRF+FvJnIJnXuz76Xx3DUxtPWY
eZkCwoOpGM9OyACZIZ2/r6OyPyDeNyjzKA8mvjG80/BaZB0hWC0SzOJAi8d0RI/hqYe5E3cZaRq6
kywnxHxJVLAOlUqxmj9Z4TgnQLeMDiauNs1xzkoZxSew1Xgi2nwfplvkoxkJncARI8d5rrP2DBn4
zkkaca6k+QGXZaPVbVCZ8CHoyuiYIakFxqnr232RbUJNLY9JF/7S4vGpn/kelbQhMCps8e9h6KQu
KYqd17CClfqDZhlgANIrgL4NibN4gGNiK2sCvnckrCBTKT/yaqj2pMtAIU4lWZACoiS5X5DVcdrr
LAENT9yqU1sQh0hgoeEcUtS3kVVFv9lzUMVH2uO9tkr5AO1BbjQTKaCr1ndqEgwYKsjBy8FqQ8hG
MIAjQjeIxRse2OUuJMJs38LxrWGHUfaMudjNSIUEOz2x2XusdJFdhgTHdp5QJStHRnPvJl62IXPx
gB2S4GRV7jQ3m28mo77XEijAhHeiGFYQznbIMluUj6qDaHaem/rekzhAWlfz58jATBNh8CJ25kxJ
HEN/xurWYaeo/FAcKnCCvRf+hKkCwuruqTaVd1HiObdo38YOASPDUbMxWMzvaScjflpSMRfGT6su
SFtm8ISoNWbacvT7PKEDgxxiIkWq0qcHIqnGO8dQSXXHGbCjBp7Q162Rry8Ue5PsUkIOjnpE6asE
XjqJ7MuxEO33zEk7tS9/4WX5TBTWWrmDUy9iaUVihzreDuPgZ8NTyZLwoFe17dt5f6oHfHBVqc1H
g6GBAdFDptKNlzhr9NvZRVJoUttd5NOrScOSuObZw24LS1wzcxHU8mM3laRACUmuIhEKt4jssOck
OGoGrU0Pho3Lv8shiDojTlrD3HZ6Yu8rOjfMHR+9XdT71ciZoGGikx9eFq8hC634KxE3mFb3BfMr
y0jgLEX9YNiPMLy0J7J/dkM0iL3nOogCs53VNG9CUjjvO/3F1Fnckzx9j9b3tTbEjgLevebiLSX/
rPNHDc7/KLDuAS94qHRFbscC94zKNz7FSkfFJ1I3ad2TB0kGLwlvIFMpJo8PvY30WcE8vnPGwOnj
dGsSWdPR6ER8Mf4i+mHaSRfFOrByXhiiklHb+cV1ln1BiA/HgHljhrBKB0X87Ema22n1vOSeYU6a
6IvhZitI99riG+pgs+ZPUwFoxkmKTwOR667AhcV+zEVpmyh4exqdst1vPS466BPhiCkT5xEkraq1
sQ45lHyzuKqPSOZALTh17eceeR+YsLHSpnt6izdIQKFvVRYZ29Bq4sG4VXsmrdGElwsufEfkInjz
pP/ZM/ZvDaRlhziz30hs7RnwXD/EqsnF1L/TnH/KAN2bJB2PDX4WV2tjLCl+K4BvG9P4PpUFn073
XmVBHqfqqBtSD2wiFmu2a8hTOLMHn0La2XEJ36DFREmfAhBan1PWKsunJDnNSm/DGsq7ChKvkAH8
3iT5ILcAPUBrODBuXoZ0+GrRT6V4BPd2JH+b03wtSMzwTbs+8Tdj22aW27xoJ2LgqmfwX/pmKrzX
bNYOtSN/98X4rMfRqYoIE5HiPczi6RR5LJZLz35QRXkTK+NTloZorJQuIFf5UFYkL5cztAPQA5bL
BVmNCISkMd4Qax5UGMQpAr3rMylN9QAUeK71CAE1jeaoKMSGOpl26VXiY20iDM6deaU1FO0I5Sg3
8Vw8q1nI95SW6NpwuE85MkBWGruC7PSONSmjsEe5Ru36l7k0qiu7FD0LEc/PfGX1FEJKac39FHe/
6Nt+xf28PEXhMdI5tW3zmVHiE8ukta8L44CzpOHCIBan8xi1Q8tFljNGF+inTKKRu0vprG+ijtaC
Z0kfgPuLHalyDxU1ch+4egarztilAGyfFpRAnnyqc0ySR2G9kTolJhwqZSYczCwfTmtR9OOcFI4C
aZN29SaRDvWROQEBSjFRtNVXPDf4suMJGf70oZUkIzVIsMNweQOqLI9a3IJ3QQrbKD/6aFyyzZwr
a4RXozMeW13eGaVy72rJrZfyVyrSiFJqMfwyvPnQdMxPbOSb3hi3pB49R06ogQLzECtmbhBPXboB
IsEOOY7uPL3SDnGBgptdKCuAnNQu6RUwEDuTCjOj2qQBGYa2bZBKvNF0Vu89MWxbvgpKemDwhgqO
ymLo3sRTo2/Uqeo3/8Xeme02jnRb+l36ngWSwRHoPhcSNVmSZzvTviHsTDvI4DwGyafvT876T1Y2
Gv33AfqygSqnJcuyBioYe++1vpWC6zlldBhS4IOs2vpNNB3aQeJhF29iRtZh09bqebbeEtt6kYVS
+B1xhZQzZ+feWaej1V1bwcrPMebak3eGPO0ea8j9k4MGDjkFtiXzSPcJIDYCwH3emc31mGMIHYan
dHbjc6sBOBHyPNr2ezU4qJuHcYBWQiuPRIr7ufa3Vm+aGwLvP8OW+bTRmFdEt8htR1rGJvFz9ppC
zzwjckVJxKCTOPsRDu5qO7j3U2U8DfozTOh6e9aTdhtMB0HwarhPsAU5y4mxYM/ng3WjWmROhEGe
FcDHtYCLQ6Vrhl+HpPav3dpsoIpI61TOIzdip9ooh51DlqLGRdVkdawgZu+vi6C7TQyGgk3msDzg
tU5I1RrMdxwKLXhRt1nXFisfjzkRJBk3zMwttqNtaJ4vNepFObWyYqvhA8lTmgi1GBA2rzzT2ioD
KzOAKbbfXkMec3Cb9iahJzqPhhAmtrWET4QNffZF9XnRlEDmuhkv2nYqlZj3uGvS50SH6JDTYA0n
gN05lMQ0QU3dufPZT384eXHrgt4+kLTsrAr2neMiCKVrxBlD9VM3W0yJvRKYD14J67mIB+KFqpHF
GDOG1Sc/jFGm2ybbT1T3676oHzlpIlhd7nzJ4VlsxOV9IoqQULoRSqmX8wKODVyuRXK0mAnUJz+1
wR/X7M3Ce5gSL5XKyeBC/iK8Q608YJWC0Dca0KvAOWcuEgNCHYmjSm7px+kVQb63vsv4FJlF0+lH
wgIf03G5n6b0TqYzHob6uu+KbdteA6R4qXgK8UjcWvOjTig2tHHbuQuHl3HCxYreZiFYgMIU3t+K
Dy4bWmndiEy+2bF4WmwUgWIZdoNqPlXiY12hShiLPti6xlMQzvua9MRxCK1Vm47jqop5um7jvTrL
eEfc1JOIIRKzHUych2BZHhtSD/bWC0MFkbNBpCrFuYLzpS84YloHgBjmr6hf0Iya7evi+69e0dBC
sM4mpFCQwq9iGN7L8l13AIxLBhyFGT8xRrprSLsovPLT5sHmS/0pk+whJzIMU9iypmNZrKzSfw85
nncEy76UbLBXS8qSpJoZJnlfvcG4PbSt/1ACuAqcnEbBdHDmMsrt+sF11bHtzG++1T1ov0BMzai4
CuK7YEJWio7jk4S5u1A+a+divTZOSQ+Wxcx/1CZTpdY3jrkx4JAd/bUpE2fbkvsLjCasI9tqvhnp
bb2kL1nffRTyWnQtUqYaFIrsg3MFYqoakpvYQrBgiLM/up8uKQLEV1+aVTaBgqNdrZmh0UVip51A
jvfTq7j/JpwO0en3dpLGoejnOyOmFPRNFGgpGMhf1KD/L+j7d4I+Cx/f/0nQd07L8qOr+j8Vfb9+
629FXxD+BaWWU4frwE8FyYY2T390/f/4b0bo/4UfCrFb4JnkNroef+tvRZ8T/iUCR7i+gxIwRH6D
zO5vRZ8j/nLCEGkgLNYAQ67v/lcUffyZP3lQZmiB0GUgBSWEIDQUf38K+kSShUXvlGSOm0aVcIph
L9eKIyW6IzZzRyzFETi6+CCkgn1tHfg5iqqWHB//sVF2IT99S2j3JxIuTldO7DXBs67bvvuUs5NX
b4svRuPnqAL2NWpBo7KgXsAGXI+cV9FuICVk0+cTiE51lXcPrevPNoCWrntO7RL/j+rqZCA+GZX+
RWZt0eVCTBP/cJNhkgzdbGkf62TMbzLkTPSatQEPfawMVIWOSU1wGggLwupcYnlZmUEyg+UbCEvZ
eXng2jubcA7YBcqWKYVgXr6aKM+MVc9ZlPidnPHrOvTQaa7IZHKwLbB1tT7seQIe03XGPMFllEW9
Spqpv0TXoV7EcTl03omkwWxMboYSjhyYt54+AGP2gRYxGQvSJeOkULmbWm9+0mby0HhwG+A45aa/
anSWqYNOCg07JHHuHQ0xWokFHQ2ZYFa/xv1aw5NhQX63Oz3AJHTCPDn3cizYv+Q+Xcm96XA63BEX
Pk20H7wwfiG/h6AgM+4QOHUuO+L1nFrzFcQGodD0AQFjhO7P4e0AgV4/CR004oEbhvVPL5nY5IU6
/2GCLexYZRkERapta5KHXOAaayrx/tXDzRHTp9PxdXHpG9mcZh5LixliauGh2TQKej5WZrMKCCCe
UEbS0LorqW/Z92EuvOwuqjJbd03sPw0+uTzbcqz76S4cCGxGxKyUimx7Nq2rtuWpMpsRsMMiq7Mx
ODtL79W3y9S57AoRQSLXbLr6wj+xB2LiOgJqt6CUlm5epcZY3pJ1aQSfrq9FtzLokJKhPWGwJaCs
Qs6DIKT1aWCOqUyNIx1zMkUK28OD59T1EtTQBMevOUKnfXaAvhPQxtGYGes8N1y6ih3LvcQfau/J
nCvsrWd7+AnqerQeCIdBJ6kzVzfnHJCpPBuTnPxn+sShvWe3GQRXMSsKZf8gvWHJOGPWvCuaWVSn
8VsNWCFmKCUeGogrBDbG99op5ofRF+LeIo5tQ9ICWvbM0bemP8sTnwDQB73rMgsz8aBOPeVFTr3/
aLSdpqVEpCKc0/S9GcmunQzbPeLnrbE707gNg6Lc2fXUb3ygqhs8Z7QmF7NsGYD14ui0VnNmugZ/
pMRJaWQLRPqUUi9vPXun06A6Fn7jn6bEzHZhTBMANaqHocApDq0r9YPXyDjCIjavyTRVezkI+2DG
0n025yZOVkmYukD2xYdT6PkN3mN77Rijc1cNOr7T44J3xbLKu7ocGVPaXYKPf+zugkoO72NuUbqa
qXhgD00/nsCY5BzkEzfMG9rok7a+F2WX7kWjQJ7MfFTIB822CG4YQQaKErMISthOqcyAZWKuIMVW
nmQVpwFzKQuDGivkDfDk8rWcHMV+OJS3ntfCpWxVvEGP3QNUJhtgmad237V2B8gFckII0geGcd+e
BYfibiR+dutAB74dndh4s9N54q6q+nlM6/42GBQWutKYCSRVxO+CZTt4ysxZGy6aSDd1bkmOsYlb
TZziOgMQHCVKmZ8Fk/GHdigoc6aAbbIH05q+gVnYB6dbjG+wKkn/Gv0cp988kzpiJll9S+K7T18P
L/U8T3TOoToA0wjhX44AEVQFwQ3xK4ZeYSJctWECrgern+4Xrxm2XgzJ38NbBbF4rud9LO1gbdMJ
22VFAOino/i0ikYoBko+lGYcgj8Gy1YcIaSStCYBi6B7vOt2olWGWbHaxLw/ezut3QP5sNPBrntj
C4XG2NaJEFdNak37LNcucBZ7OhvKzjlbzcSh9hJFWBH6URm7/o9WOwYhSU16MhnSbUnrhlJki3qn
g8pjQhs2axDI7XXQ9qBA5jp5irt8PicDkEHbNtUW9s+065WhNiHhIVduUPRrhZeeAFbPjgDr2bsh
cYiBLObgmYG7IthVuUcQ2TgWM9ouDPqmu7iAqMtr4LMkl0phYquqXWhewDw1Akw9Q4IL48DezS0m
0cpe6i2m3jSiDZFsDWmVh8auIAN7cX/tzzVdiHwerhDWxyvGd3rbs26izfRx3dNdZLg0xiT5SjQL
IKoZ+ebBbuITTRDmEu+ausbi65jZuScS+ifmUWoKhcql9plnlUFV7BAipyj5Fbyqgnxk5jHTwciI
jlXLAJJCkWgg/IF3fJ7HQwLSZF8WAxmHQuAHolN1KGC6ffMh1z1lbWDfGLE/RJww/Z0OVb4teiIh
KO2yiI83i2g/x3heL4oTN5m3jSOCz8Qx5ZE2dLY1FqO9D4IZo7pLB0Fpwuys0QIFVCwQJJcAdcSM
gL0gYPZqWMi+UOOgbwIjrzfGUIzXFivHbiGXfJP7XrxeplEyZxP5pkx9opvMZaDsIaYd32A64W1E
c5GWUuERqLtzHeZpVFhiuKQ8M6YIYxGJauFwGOhRr2jFLihkPHw4S0JIL1y/qICwsnEtbzkg24k3
3mLRkWQOGgHtwQps8ckonHJmTNR20VSGHMMpPZVeKVL0Sk0SozKHXaKLywlE07TmfAcpwHQpWi2O
UjoyUT7FANDUglSP6CC1USOVft2a+Smdh+HeMBTY62Ip94tVeYd+JkbGcCfe9mYB5tiyzHQChwNO
fHcDF2napKVHgzLzxnDlMBt+q9qacE5zdOjVTUi28mnQRBY0dXI3enl9oB+RgGUOuvZbPSA2E3qp
r51c6Rx9g2P7kZJa21v0ml18nlI4uZGZynzYJpYXuPvJmvRyCniRUJU0qA8eJ2epMUYxquojp631
mZN6Xq2FdfGdew49vEva1JBulRNaNIMg69KKqfEMDIh9T4MfOO9yGenelL+gtP+vq6DdR3X9Vnx0
//1yxz+qem4p3vv/+PNi9+uy/KguJqE/Lmy+rEF3w0c7339g8+JXuaO/b/l/+8O/DUb/tr5xzX9T
37Aj5L+6Tv/wLF3YsVzx9lXGBMFflulYViAc3/L80MMy9K8Kx/rLc9j9WTZVx7/MSi5mJSigvudy
L1iJANT+XdoI8y98yT6CRNsJL26l/5pZiVixP2sbsMUuTiUemSdECPKOB/0Hu5gZoJvVJGPlY5Xu
Q92/Do53Tb0Ds7Gc4quAz1EIcGlXTLCxVVoeJJYkcvYSc9/atoBJwabcn5lPih7O9XITxj3MTaN+
y6cKpqk1fExFzFItoc9kBXoipiufY3XxblNocL6Gmi4zOjKlIjmSjHQ571AADRuEytdCfaeXuc1s
Gx3zxBzHbP0LKdOBgy8+WwSq28mVR0cX+dG9hVxBJljdvRYNxCuMwv52VgTN0zVKhh8yEcm6D5wH
r5zGdZsCJBK0SaL4YkC56K0L8iynoWYLZhKpC/vF2HsXTKHKwP+gMiu3KiHh0Ijz68xws1vOwMOa
Tg/wMVpJrHDwz61C/jBaKwS004vHvhfpnlPOSyJUeo2oPblmCJxGPR1CBj3xfGK7ryHdjSYureIA
lt9JNyV2p02rDGNDh0SgkpTmPps6GI2pz4MDjb9xRbIPSJBkZJ73Z5uEHsY6HUnfI0LyHKZPVu+K
ONW3ebI8BJ5/SWfMsofAfJ/G6kCMw/jRAsFbuhjiA0qbIoQObFgxdn5oVlGjowYZ/lZXHZKFKcCq
5dnPZRxg+WBQatXlvAu7ljuqGsTuqAKqeIwj5Y7HQOvpdvF5Q2uRzLtqyqrDBUboLkZ+Yj1aVQS9
bkVgCLIv2jeRVOQaceu5T65dZOzHKb0vYhxYsYODDtXuyuQOVdG4THjDjAgaNKRzqOjW1Ua4n9vs
Kg7tdhcInqSJonfO8Sb7gZRgLNIfY0Lrqr98MRP99xfcpFDG//Pi10+/bvd13f/u4tcPYqSKZB06
p69LhocVthg5U7RquHBs//wbX/dXf/3k69ulwJrbSKY8//l3vx6Go4Iee8HwrRFdcfX7Ufx+KC5H
NfgXGNC/r/t9u99/9uu6r4sweq1NYKYJ21We8+8ffF2USoJx+fr2H4/v1y2N5dn1APJLmc2rf9zw
H99+3fDrzywkTZPbUeMFLNClBZV5+vrSWTbRdUsA2F1zvtEyGyFoAYUZZ7yMbuhSPUgCuIoT1J/s
H18MaMsnROdcBzR9LXNmxOHlOoh+1lbEO7/RL1+/83XtEJBzIwKbHrZ0rlzdfeOsTsPdZogdCYVG
ax5PiUHlNVUlEAwOJcssjFNMINjp6ztBMOQGVX676u2pP4IOvdKhXg5QJzRiKXJNswrnJYIUNlAn
Sk5xMi5fQje1T8yaJPvjiBPUN6a4oJgvP7J7m/D0bjzFvjEfS8PlpaYBsx1r7Zyk9JzT13cAVmIk
K/N9CPygo7aPDQ6sxVbuSZZMjWPo7oSR/es6n4B6MZjt1XS5xdzGP9owgXyTiX2qtXesi9I7Jhp0
h5VkgOAur/syJcSZqhpaYiIYMCqEIG0MPI7xwpIH5unrVl9fTJiuvy6CIVS7WmffIaRXLJ75Gx6B
YodVFBVIOJdXC8YOG8cE6iH+n81mXyDzQ9QIbscpfxA4RTe5UcW2NK2acNbsuax7j2hoXWw74m1I
Ti1sskbhAIkFEJXv+dNpBl2IP6h6LMp5OqEcmk5Y0MD3WyBe3Mst7PaWOlYcC1b6K+0m18ltqh2P
oFaCqs2xcg9TiuRyLsEgXr6MkxJYYJK1OUFgzIGGBp1oVgjxw82Ysh310qw6i/KVqIj8xFbf1OCS
W+A6W4SnCyZIazmZMWmNnSpQAxGEmCxc9XU9+eLNynQCtf26qC5H/td37w35bWFQ0dk6aIPcU2p+
1qkLsLIMNbOfrLZvwHeNh7ovvLUZtFsrRRc/jm1+ikMeiVwMtYcqAEb9YbyMy1g3TvO0oC0q9N6p
aN9EbpiJTVkzYBKGdHe1cJ+/DqxWQN3wkpxkliDOz41TFeelGztwYzODyMtFx+i67UyMDMOXuTiT
OFdF2mdWSI9j7XUxk2Ml7xCl3bZsuzaVT2pylTHYyGRHT03V+QGpbweWH8rjwLjsxncJrhAi/5YC
cNiLWN3YXmLtfzk+ANTDLnDxPX6ZP74MIXNM3pxs9bhdgHNtml6AUFeX2+iLO+Lru19X/r789YuK
yfHft/xfbv510ebt2ZL5ePP1p30bRTUJgMT4Xu769y/8465/fVtCGuhiO9lWvx/J19/7+vNLQZ7p
qtXxRYecEpX++0H84/Zt2VlrWzK6/eUtMi5Ow68vwQUM8fviL7/Rn9d9/XQYnQQtKcyUYEccnr1u
Y9PbltK/FkOzIaR42oBD5APnvdNlfYcmyyS9aN69xX+FLzGeB0VeaDamCCOX7y65oROv6yGfiJhy
HbTDl6TKCDTWzrGtkYDyzI/qyeM3GJ6QnJxvpiWF3pHnSONq6xudnINHvyQlMdNZmAHbaKfWrl/f
j165T8r5vrc0Ng7NZE0aCQ6ojTVkDo5ukUZ1ZeHMG6H8kPKIeLWw0IVieO4xxB6KHFB8Gvd7DCWd
j7fPsq5C1aGFppl6gNQEmhNeR9dz95XnrjwfQbQr7e+6VNBiEuVvyTop2sI8+3YD1rvvHi1kdWX8
LRmHacV5ud97Fa1I7TQTHY3gWpEWkWUJYrPCeC3qYkTUhOVLTsG+STI76hgoRRV4yCggz+U0IIQw
WQgvhlrKycoaedsPwDOHFTLgEN7NiPL80qZ1q/iQkTrLFoWGatxMB5J4QC+lCTHQDRW0IH+LjaQ4
JC4+N8fEVGM12J+JkM3JL0b82EBHjdJOE9/NDiy+QJ8y4d8ZvA9t2qk9s3B0aNlFNeR2wDeThBcB
c2w9dodsdneDhFWdiZ/phQZdmA+eRRYyINbzbAhaKkX3HbQQ7OoYk2zKpC+bSUthGt4e6hZ0X2oY
4RqT6WNtw2CfFog5/eK9Uh5KYiDbbqs5PNmLebezOxQn+Jiv5TNSNS9aclpDRoVS2iSw0YuzKJz8
d+3D8LKnOsp6QnNqZAYMGpcVyBcd2dpgUzHJnW9mDc++fqVtlETh2Q/0bU0rexMPYX6wZntNp3kP
HLNe5wq4X9B/I0LrIxnCPSjAJvKp6EEce4dwEXteMQG0T04r84hyMz/3HI59GqLCRYPDw4S1U8lq
lbtYgiqzfUq6bRLSF++rT5/GLPGng3kEgq91+VaRChl1ZrVvXZLG56I/hco70VhOziXdRNqbnN28
aU16AhlsJH6P2H+PIh1hDwJqbCzxOi3zfOfRL8fS3Z5TzbEEgpH+AQYAt+cADWrzpjXGh2K4AsRt
IXXx2D4vbrtyY4RjCONYk8OnMDGGDfNid63QAwWxwB8AfgoiRkt7BxZAogojKll0okxOp0yDUlAY
CBKXf8Ngi8b4yWr8Z0e1fKRiuR9bU+wHbe+TwUsJlKftUfpnOZdNhHe0BXy7qawKlSiP0YUPVbqS
FEHH2RZSDftB6L1FBraI2WXn2L+EuR9hWj2Hbv8EbO5t8ggCI89T0tWxxY6U9kY43sroWVZcgnEu
emd0RwibUHC4PirE8GnqxLOCkxONdR5uJDbtHYg65OsAcktS7W29c0sBfrigBmQG4BxVduNZ+Daa
JAnWYJ1RSpTGeiJRgeJI8bGU32MwXAfdTd810xKCGPrrBB7oaZjqF7wxN66JdKjPe2hiurf33hQa
b1OCTLYEgx0vyo6Kmcet4PsyyS/STRFquu6JuXVl9uzmvrGxkypFc58Ya1ixznaY580slAEOtmV4
ZKIHSQNpb8q4O1+2OLQN156b5ztUqXAK+o4gUCh5lZQXpuu8RGRCneGqpTHLfoZVx+or8jW0vI/h
dMDaHDd1ji+IEN9gTSvHjDzLr1alJFuAnXw5XczLb4HECkR6U7h3WUNo86ZspEJ0vSZb+dLGJxm3
4SEwP+3Yj/epX6BIlJLklqzhuQ/qxhp7jOzoXhAD7coup7vto0Q3eDeUq1HopfVP6Z5U/x4IJPIY
BLKoTKdXKlYmQaNFROjCWhUk6FHY2sX7pQ6BWcUVR7AYz62vYNIBijUcj3vtTKALA6qE0BsPfbhA
ksz0fbL4L+XYwjVyAgJpLyse2vTqqm/Ud6ts+00eA+Fi/7RIlFuMG5NLsFTBwp7jjaB97rYBo03D
+SmHq2CJ4wdgRQh/bpFGxMd4lijYpfOZ0MJYQe4a9gD3GIZ4gE8mnazCF3EJ9cIJcs0c59U2WnU1
A/AGDMfS3Ly0qFJXTt9jXSB7puCFBmc92lFyKUcTmwQwA9DjkqePrY+Ckc3DrRg1nXyz+BFbnAFD
iJlWWw7ETBRqr8uR4IkAuKV7J0PjIADJOWR5gtQboipE3DjMqM+KDiCxVTIYw9wgguLGTIN7up9n
ad5LPZxNYIvErxsQMbCwHcuc5cR0XqSdPxNYQ4vbwrEx0UDP5bO7jB4WZM1ApbyvqTwRd+L2dOsq
wo5BMCyafIAKaw0DE54CQpYCW80F36QsPHJh8sNWVRUNju5JdUmPsd/gq+pCFInVuskE9CfvtutA
RhnorFoV+DRJrXp7WwcVw43GeygD8y4r+fgZSaKjrOx+5qXcg5MmwGJyf3g0hxHLfwTFuB/IL7yf
GlAmC9WQN2HubSwUN+P3VrGxCICV2ZKdP8iFcuDwwrQ5ropEskVe1lVfr+waEnyVjqvZbotoqdMP
3TgvXk/fhEVkWqs6zjaM7F2OlAupJ1tjAOZNNPx9GKCw5cRYRt7Isltf8niKYFpXHpkKlUpe/JTw
HHxDKzHR2LJF+ZiUNG3kU10sP5MFoSJC7gHbTPB98WprXyUGKbvLTVXxviaSKFHKBvhd02sPmo4h
2kxIC3yrZLpPG4TCsvzhlUvUql3Q1NyrsUer9tqDeYnc3mBNHKurVLVweVV66BKYy0WGYLa5aFLH
GAuvmVWvJT2a0szuZw0l1gVnjzgqmscZhMncunTi5BMjvBlnHFsuO4Ou6KCX2VmK6jS/1L6LGzbb
FFqQ38idYwUgw9wzoy6m/A3Zrcg0t3hNmy2+k22YxawfZgu8IUsR5+LaKJmjjx4l0ARbOu/r8Aba
CunsrjiOPnREZnxEw4TxqmnRTE5jHEZdGzN2nm5m/emKvt1OiPDXxMI522BhnFsUCXo5Cce+dR7K
wXyeE+RCQUIJr4YzLG5xlOLKFSQSvGYZUrvQa3mZW4jtpIvakybZDofoanaa7+i4mUa4/ofRVx/S
ZtmMPTIB6yRlkN5VCm26XW3z+LoKHX0zF7Q6jDAmvcKh+kyC9IAFzqmDYB9IYkniAIIBG97+1N6p
bjGjNAWgkAfVglrAue4bDc+3QcZd1Yt3ZDzwtBdm9YpgXi65OBha3aYO/nazCKd1AQ4VKoW7q2h1
INy+5BZ00HUyPtAM0uWNFkx0ajw6Res9pIPzaZPtuJpSJKh2T1oqS/G4DpXZndjXVZn1nrBpGogf
IuS6dbcKs/AqpyjdrlJnWs6DFETJIEyF4Unfgac+q2mnB/9bFqPsyOxijIalYz8tThZcoCJw3atq
aadNWej0AMHqbBryqayQLbpL0CJ3zJPI94oXw50f+pEBsgeQiglK+0Iz3DuQIajIJ8zsHwOdmci1
l/TQCzTWcwOwaQ4jqxVYCoE7oiVaYeTirDscQzVwUjQkOo76euxGDIFGy8Yac9NG1M3JZmAyqLha
SdJW5snDolDhFCJzh+OwuR3t5N4MnSIKlM3pCl25KU+eVQKegSmx7iZsODYzqMI23LUfDiaTs5Di
ZboEw5NDRav0Wxd3G6snCDtzqXBgwl77HZ1AQu1uvAJlysKsOJPuLWKno1v0Zyvh4bCpOvM6gb6I
b+yEREevD77NyDCiqeqe61DfZ7Xz3IiBHW8fjlFpZPe5NSCaqWd3k2+slGTP5DVnbo/tLB+jTDW7
CsUKrY3dPGlyuuNgXxvJ2Qwa/8jo0YtW6B0UgC9ikuytKbryMPi23gIsG1ZeiwLUGtX1MJTXeQd6
/bJa1NC11lLEYJjo8idbPdrfQ9moNYqEZFML+3oqUWWOSQZ6pJIBCm37Z03kwpEiCPMBzf8azh6m
7Wpd1Id24u78pD4yvgyIXoNBiQfreaR3/Q1+Rn01ASXDg7IC8lz+FPnD0GQzLXkZ7Pogu0/tOt3M
rR9swDo6US0/Ckw8p0YOjF4HRqv1FJlIvzdBHVB8AWXfAEIteRfLYku85X5CQG14GALoJtLC6vcB
ffINVY+3ztgTO4XjrhovBIQ5VfsYW+XKY+mImzFbj4mNDzu+kT4KVBWMW45kxuuTfrRJVWiDLljH
M7HqeWgggJVd5JkMyTP8ychhwmVgd9QftAIZkMzHoIIFhmqh4NRqn5bc8+HuOwOUiBbcpLZdtvm0
SIl+8HeUlQenl5+xOebgfPyIlRyPQ0mekemz3XCW8KoZFnSosFB3I+dCxqvZtG5CEg0G/Oyq62xg
URQ9hbKtY4H7iFkDYwoT/ZiEX77qAVDO6tHyBImQTX8/+URTy1ETSD149OKIpVldkkZh6EddzOl9
8K/GoSu3fop3FyOKhKy+NS1R7wk0bnD0ufC5U6fYzLrmFFgrQgtIfoKSBLOTs2WTg4YlOPLDN+2U
WAn5kqp9gIyIk52j0Bu5r/D9WT/ykRIjJpnB999mWefrIB/YB/t6P4CMDek3ryWBG+sZpY7pEIPH
K0ZpI7zVvOj9OHmPbUxIvTVgzqx7ExIqSz9inhcJif0Yl8EzEu2B1xiEho27ANMJxbNZIrIaaojc
XXJXWwvIZpImJvMiCG9eBS1rq3tuc/JiUK5V5yU1Zt6i79mcUM22xjuGGDbZkzh1VkMI2rL2a7kN
isa/N3Iixum+X/XlVNMGnGPaEM5HuMhngB9FVCSE/vEZIt5QXBiniJYJh3pemmupenluk7K6JWGq
2S7szTdl+1wKugbVQiPHN3IU+iSM5Sbnj4lUbmJHAlgIZrwbdfEoZDxsgBBUK9ssv3WCHvBCAPSS
LT8pBRfXNjclQ6N6zu8S3jF63JgZ01uh2ULjN1pnE66+IfQw3ahP8jZuxmJ8BB/vb3yPkYfV1wvh
Vw7OQjluxFtHHjSpWh4ydgQB0YI3C2pH+phTmR3ITr0fFvuq9KddGtj4QGO1Y/538ZJTq6aAjUWx
ZTj5TFeUDDenv+8vH1L6kdFMvQh417nSvUyPyMiy92Uk1mDWGCMs7HtIEeJwm4LXV4OBcC5x0GYt
+wBBG9ZofyZvjiMTJ621M3291cp51p50OUI7qrJk+VzQtm16A5VFAwK8+RFLsHOJfghGpGRy+uku
w7RLCNBsg4ZsITQzUK9DNOpEW3Rx+Enm7bStG/d1EThXOW1iLcm7ec2U5YbDot8UM3xkyFZ4VQuC
BLrL2TGYDQRJ5MiFzXveXajg9aMgfWqbxh1J52if2y67M03nUecTh1fXFfTs/W+NnTGERBKBdH/j
m5IaeHm38I9ijGqPSYsOfXEpFWXr2KsYsFeOse8EM5e8NWToWlc3NYcIn+uQGDxNUmMt8u+tEPUm
qaFQcrLtsJfQtaXHYqybMgz3xUDWk0nop/Tng2h9ttYYbKUDBsJ/bPPhBn+tS9zk9FYGdbmy5qDZ
eAJdew/ljg8o+Xf53igexu4dNpU+Egr4SnALGWLMXq10SFbC7MyDN/1kj6keIHhCXx7G4xJU2Elx
vfJyU5TrzZioTea6FG0pghpJF2xFCE53mYp+LCM2IM+BsOyzI2+6js5LeUuGXrhKiDiMkhbLj8WK
XQdjQLRfZe1dxdPPTfEzkwhyoM7+7KEy7tH3xhEZvwwZB4xOeBExjbB4riZjwKrKghYZvUFfUpZR
u1TF9gLvMr25PSAEYYSqg10dyB0foJWl9HCFKiY9EFi4DVLiJhGfc2g089PckxVq2xbhsG1w6NMG
XP2oorBwmEFVQbNLBh5x5S7uaiyt9OQYZ7hgTFXa4sZR3WkuaR7CmIHaTev4CgUxh6P4VoEU30zk
ax00Wq2U7atL7J8zQOzsDX1rpBZue8GOpOzR6xPds9G6bTeD7klBLYxtAxRg5YiQjBkrvO1z88Vz
Tcgq5FGOYxVCWnwCnYIHtLuURyqYwD8OoPHGXWGWb1RW58U82GATb3QTXk9gumkLGq89luPzSKdg
NweIakXenQ2CitagOZrN/2TvTHYb17Iu/SqFGhezyEPykBzURBLVWu7DYXtCOMIR7HvysHn6/yPj
Zkbei0QmfqAmBdSEkNzItMRmn73X+tZkS7UvI93Y2MWtKj5xgce4PE4IFTv+J0h0qhfcTqzvMW5k
YF5PZnY/9HBsGpRRfhWEnV9ppLFrhRVsa3sqtoDXLE17dEFytBbrUIRNFIH5jiYQfXP93qVbeig0
r+CAAoHnZeY1tuSz4zQHG4LRoZmyZlep2dnWC2+fbHJW0DcS9NtW9SDVzMp4wJF5sRPENsDO1CnO
xqvA8AdfhNajHeOX1zHOaVDPWyxYZlw8zKnAqYj7zTkhURuR2MHmNtKYLvQAvjHWvzWRFz5ybf7p
RDgz6JxGfpIIiAkslPzGOMVIy+/jnMwqwnVIviR1tA/PbaDlJ2NOmyMQnHsm/7AoEsTTSWJQNQTw
xqaMRrWqU87Fwrvqo/oa1bxpc5fyBqc9wPNulHTSoxcqEXMnOKgFpPWozuLT3NJSnbT3wGn3QWup
V2eSB01Xwz1ADoAPErXhpGO/QywWb4PGgfbsRvN50AD/MB7oD9zFF/nU+OFwJDCQOHZ6pDg+WvQO
Fv4uKW5sfECbcCq/9AtkbGU89wthyV7hgr+fr4+ahTD4+2vrr7ihBhhk/Z31+froLz8TM8UmxyXG
Ubu8QrHC0fIZlZ3miqd/eplff/VfvqSbmaSITK3Y/fqh9e9wN2QI/fuP//rNBTZOGnRClUZwVRQE
R8DAkBX+sn+/XqcAD64Dld//08s2TX9hzRQf/vrK6/NfP7j+J61rf0SkRPjrS0e0nngrljfy1y8u
b+T6c+sbt34tyoESOUUwbdenv99R3YZyEJvGJW60L4GyaTZ49CrjpHon3ZXoRV2WO8Q1Dc07FW1U
prFyUdwxRwG+wcLQ3AlCAnPFopia+eGWoG19B6/MA9iTHKRuGeAa6YSROfYFxs8GluzOMkLso5Ss
UZnUIEgx6yZy4jKPZ2/wGN8Tgq0FfbIbJxTKuNO+eJBvJhM9i42+WCFiJjTDnhGc2n16q+vLyGQh
d0yaU2zc8IYghYuqk+/LCKOZtKVWqK7gqD7SFrdaX9s3g7AOHloSorvBE+61Qrs1c4IJshmTsolC
D0ZGl+Be8DZDHtzrJhfUBXaFbwBkQjCQSjpXDpxyCkDvToZcIgu15JQTpZp4Z4Jicz82AXyCpu2Z
xePdihD7Ac2VEgl1lYvL0OXfyNosdyUjLrNy/FAn7Mwz2y9dgX8OdhCxNhy0WMdGQNDeUavcA400
cg7l9GHSy5sG7RWdjrYNxXiDNGdr0rPdKFfPtnbcHCqE8dhNzT1A+zdkOawcuj26xBCBV7LArAI/
HnBW61b1kmfysxzMcafq6RPHFxCH1OLCbYJqSULugWQc5ngHX6NQPJcZ5W3FlYy0nQoC2tceQgIm
CFA6xqINjreNFkP6W5wPhUGEsdswQE/iuUJ35B5qveL10ksQxMaumegMWCah6n3H1VRlLDd6xzBO
3WB5C4bztR6A3zlW+gw58KjJKtky7HmbM1zFRY4/Uyfoaxf22beJmxpRwbm778jmM2I5AMgXu9gi
5pQWZ403megypvKoP2+5jJFIiHjB7jQN3bLNztfemQS+h2qJS0cCV0KBkS+DWW4JRV/w3Fm976Y9
32XM5DUzKRblHd69F9wjZzKhP/Ixvp8nppbAx970kXwI28AgH3SOs181T7Jy2s0/uavuy2wiy+d/
FH1+X8ZF1wJHXwR7v768sNLpKthS2KYJ/NykVELX92dBXxQgAI17mlPTxNAlV5p3dlImC7GR3Wc6
6o7YCp5tAl6ABmNP17oo2AMBl4e8L42tZp6Q4B+YoZAhG4b9xcg1nPcjrtDIye9SDoTSaZ+4FIT/
YcdXF9Vfd1zqHA7AqU1J3//POz7HECQmerQnBsFAqaWNXIN23mYkKnjTQ9bYtQlkTtKv7+wkgj1q
wmX992/eYl3765tH/0OaxiKFdKny/rwPcR0ncozy+IRYY7ojyeeUgiw5UfkZAIIc7ViS902C2pNL
9vo17vWzvJuJOH779/th/sVxtnyISEUtD3OdjrRX/gUhn5bTZDWpExKiEeDIIYTw1BPr0upcBIc2
eVUz+QplJp8NN6yvBCShxqbZoipiRoJWuyqvq28o6DGvu8M1RDDD/Srjjm6QkGKFXKZRhBrXwAkv
gWWTBDeg39agr1cO8/CGNLNdAXfXLzFfSVep40hkUuqVzs26iZdHXTa//vt/+18cu4vFzsJFb7i6
6zjLx/P945ElI0e68b96vXOjTgFIkIbItwPZmX7ipZNvhM6+IoElsmYisYBLWhMBQdDVTzmm+Nsk
mynbx5siD9Ux1wfraNi5OgUWNAwVYutoqkDhio3EsRfDUx+Qvbju+f9t4fOVRPeyLX92f5Y6r/Ll
3zro/7fk0f/J/kmyc9/8VRu9/NLftdHe3yAJepYj5HLl+i2Mtv/mLDEKktPwH8poSyerwTC4TDis
4FFz8jp/V0ZLRNOW0B1+QHdRWVn/HdOn4Lrz52uB7nH8YfchGALpqMlY+M8HY2PIpO7rMDqLrscQ
HdIbKkDCLTBYCGYdQergwW2ApeuzdYPyyYfFA1d/SquTMj7XaJR144KiI8VroRnrrPZhfM+3aZzD
kwNgEXeZPCIje+/0IKKlAozZYCAcmfkP2SKE5NJ41RfEnKJhD1AEhBCaRX49uaEjsQvJkVCyN+5I
NQZXQKb9jQ7RqWiGaluwyPMngxsbYL8niGiM2Of50vesnmUqvVOg6bRB3XxA6YKfHjFfS1zGjv49
OjKCiu/S1JeDc14mNF/18VyQcQsaMLspU365CL7hH5REagc3s8dqLcbh1NLak3ONpoa5/1a4mMiR
kcuNuaJpockA7auUP2qYnLrQM4/RSTVGsBlq9Fou5GGhxR5dAeCh7RpujO1QhePBEMHdGEbw1VPu
CA0mkLHSf5jimbAvTCJTIXz8pqnfSsZB3CQ1gMqM+kqrDv1sacZW6gvtQETggd34LqD/vrxUJoJv
oM8/ZeI8pohHTx0ahliBqelMB/10eO9W06kzEtrNknx7kou2FqIYQ0Bjc8l1cMkjC+k+x77uEJOM
VmGx0lY7OQ3BdQioZyIRBj4jl3tHcwyW3hhvvbRFBcIIPSZlekO6erNxZt6PNEgJv02gdxiDAnqQ
nPPyMTH6+aMV+7Eefowekcp5QDqFIeF+EIe4wxHLkKDMnuzBw36MzbAssP7UHb0VLwS5wEUbTJlD
vqGL5w5TUUPKvIZTKdKy8zw+TG4RHbMKdULqWM9e3hBm1JEprtzr4gPDSudcHMx8l9A2f6g5pzOG
7hKqEx+vZmv3sWI3WTkwpzmMOv9dk9HLdZpW7r3eobWdKpRMlgONr2IQSGLTdGIwE/tpYzzMs8HA
OhHRs6s5PpFn7VbUJsqoTKc06zrtDnrNTqY4gGlFvI09qBUTxzigD7oPhiz8YUJb1KodJRHSZS0r
QVqO0Zk0gM84ewDx5bEH+nQ3M79BRWF/oZPB3gv7rCdDvi1NPdwpGvaaMLadaTaPhDyAghf1Nuo4
z1zkfyeG/dMjeMpt71qfGVD296g9tbV96a38bE3MVAy0zJYxs7x3n8O5eDOKHn56HBN9FQfYG8rH
sALkVYIl8MyCJFKNkCwhLZq/04GCJt/bDFYOeAnJW+TTAwW06WCr77yopNcyib3BBEzFeLHjrLqF
/ryk8gJLBB8GmhHG7KGfw3tzlHthyz3g6Bl9Ot2PrlgGHSLSDx2ig8oRjAsWn2+l064m2pO0mHBf
ZTmtDQtWhEmyWRalVwHXBiVX6QOCic3hNp++dK0GZLSCIa65R5Fr4ZPJj18TN2HR5b45yj3htYYm
qjk3ZW7djzkHMm4zdamE/U1nzhfPZXWQLZ/xDRkNlO483rg2aWph/CUekBj0aRPtw7x9CAya/3KG
h0LNgqAEZnlBoGjWa9g6czoXuX1PGTDfqbZ91VT0NbFgGbUQ/vy5rctTE7h7hIg7Rvff0AvQo5cZ
QDCXuMx5AnImUb16+kdIw4tRQJDHeLtZyPl05n9GcKl7TN1BOgW3AiHJZmAkRAuJZUEzOnJbTXO0
EzqS8gC10LZulgzEcqMIWcdEyKilQ3e9hbmDHI2AgJklnZUZl3mWd2YMZqqUILPSvv1m5YzRS8/7
EdfWa1/D4BAFwn2GX3fGZAICBLCxi4ReHUzorzTHk13BpW03xfIU0fLGgjp9TNZEw7UiMUA57VHP
Abag/r+aoXmhA2NyJ0JVHdNEq4uh27tpfhYNCq8sFvcNThMzOCaOXh4qpqqI0lkVEYx5ywqtm1+c
JZUiaHUMBbP7OUwoVgS3CJwiN9FQ39dOWB+TMvusVfw9KdzkEii6zaVGnGg0fXW61PWbyUVi4Y48
INTcsuePJoarZDS0KVoDyVpFO2lTidQGopINx1Qffk5jWfpGal2H1pv2UHB2WTLWW1XMml9A/D1x
a3nQrae6LO1PZ3iRcfbaOThchtizkdRx17RQN2wzffjRebl6KBL1yLDWJVCExQz4k0sLfHdrGfp7
3JCvl0KEC856Oe4g7fEZ58iyAhjxMtx2VVaBoAm9HRwHfQNxsNp0Sn3P7a9hHoZPelTgAm+5quS3
k4f2TZ8ng9am/mK2Dz2Zm74E6k3UWF/hPJ1YJ34ziHk3PGwzoYsUZ8J9rZd5eiuiiAszFIeOnuLe
MRaVVdhy+kE+C8sa/h/+JsgxxKkAENjrrLaBMCKsieT4hWHGa4zxHrgCy+kBmSDHx3sJIsUv9e6t
Y7EIQTqUyHCdAXBeQrBxuXfMseDkl+3Ghl1Ho5cc5ClG7I386NV08B3bUvukKYqexdZbnxAgFMEu
MwaUIaTwMgVFRhLE18HLfHtQJ2y/5n1pDPkpLPhYHQCVBLPTTU+cdCcxNsm0VWebhBrfUQxL0spm
7UmxQfYAd4qWARb32ju7js5uBZE7Q3F91kXGIgxa7hh61Q0KBkIpbBi8TQicCzXq3in1F7oOr2bM
YGtqC183GTqOaSSZTJjfo0ntmHnfai3AQ8bAh6IyMrDkXM8Jw4OprT2yzLkfOIzA0lwQvnIax632
3Uu2pjVoz56e3GF3DRHUd7fwtrJu7s5eHE9+FLuLk2N+TStOXksglQrDhK5w0b5y14Ffjl1jN7rc
zBwb10Ojz7AzZjp0RNYgMXbDuxJoa4tVmRZrQbYJAx+9JJSky0h10Yp2r6DLNWP7DvWbVsoE3qax
jR9xR51BQPEx0erkYDvhnlx6g6myq59sHL++nZcIJck+3jp4E++NJUBIs7MvIxPepf8A15yYkVsm
I4RXeJiDnSXrE+M48g5qhW30qhnmK3sJWs2buVYbGjRtG4u/4x0sLNSHXlFENmXBslGPSJK0kzOn
19LKHoDVlfNJx+ayRYyDnjtnBD+45o2FLQ3abcxdsAo1xv8pFekg0oeSjC8bKh00GG+f5uAZZ4KJ
G08iWGNG3xr2sVWmwdrOuE28WFz0EUz5YFufjesRZYKMlNRE99rbzxyfwi8HIMKT1NMdzoezpnLM
xENvnLh5c2SY3a4W9MCJ+ywozY5M36KLZ84wR/qaAgZmLLmurZ8baOCYtIISXyzI6bCAo3dhoUC9
Dda0r7DbcM8BNY4XwzcROGIQnn2SWJkeLpfOzPEWeuWdWVnvo+BYia3mMns5mWWp/V642Cwm/ELP
NMX1nYBogPmRp0A8wXolnI34kLiDeN590lOckh9z6jg5INsTHJpk5ZMONwpJfDzfDPpy/c48d1tZ
lTo4ElCvNZSPYLZpy6b4jeHqvpDKdh5lhZu57iCuWy2uOL24Jh0Fu21H7Xaqd3X9oOlDtcsKh+wf
wsnhBM8sDOrkIgvn3mCNsQ20hrkGH3mecOXOqzjgICxfIDvJ6xzEd2Y+f600iwg4Q7MuxrALxa52
2/JIZg5cUmlrzAjTQxugAvUwN+B+Sr+NCa7rLEJzKkcwGJknLpbRyRsKkTsPaIVvQB7eSW9idp8x
Uutr4rlQ1bX1TTjK2k9b80BbhfWHg44WnMhXBOBU1dhDyaqhKNDLJ1zagU/YD2I71GAg5eTNkM74
vNPmYDm8OFN74YpHUqDf2tiDKeW8TWVJYzQlIagvEViXItwmCBMIDcJH4CXmXlURY+84Yk+vjTbT
hTb4R9wZzFU4c5i1LQDYd+Q807mBixCwgmHh8Nq4VnJoCcnaik4duDR+j5vcesgMYutw6W+ol05m
N+bbpirk2bKrY3iOsE0colB9tx3XvaJvBHAWJZsEX8+TlqhPMDo1rlgSM2PtUSEJfYlsmR/i6LPV
Rn0PO3q8mecEJJe4iOk8W2MN9uPNo2dCM+tOxyp/xWmH6pO4eGpXIDEN2d/1/Kr41D6mBKnYmBY/
Q19P1JXPfNoCr0NXUaP/6RzO6ciF/A7yb5/hKqE3uqejz6FEjq4+oMRvRHhqliAttw/hJJC4ziT7
u5CMFAdN0CCVXBlr1X4JKxwQNng9g5M0KhpvJ8A3o+16dKL+pggJ803g3x8Rs51KyyAfzm0fNR1H
sTd61kee2H6ZlH6caMUnOOCtVAandlXXVLgF6pGcM5k1sB8OKbPKEX9efNd0Insm5osLtM3/Xxla
czZJ99hqIsCeYtp+U+jUyrwvW8HZvZtpX6P6MspD6iBYm9q7StJkipFqsdwPD7qOGTAlHaDNua1O
ZXeHof/NrPL7URf9jUJAvI9FRz3bWtusLJbCqi3ATsDs5p7MGAB9ddROD1D0hy02hJfcgbkpWdyP
uA72jT0hDmEEOapK7uluj4c+D/HdSPEV+3HqR8EwnLRMDATFfm9dN+M8zX8m6EqiJomvhlJ3gsU2
VWaq0WgV7UkF6tlLDXlpCEsglXKZfpswTqgLbgoxUIzlYF9NlGIncnevVdX+QAYmfYROPgp59Ii8
2Qn5FT7ZljrZL3QAvKKqr3USbceheQEbFPse14H9aElzb+jKuCKLaDqmjqr2SgwWqPozx/Jp1G7i
Nv7ayAbQrYYSWtPFU9QtGSwKdLLm4BxyHGodkIyxo0GYZd/42NSPNja+tGNonZxwYzbhRQ+smGKO
JYzuh5tWi3aZ4mJSeT02GpE+WpN1EdZU7wdgRD49CAysAQoTYyzKi56SFjb1KCFSncV5Cb9RS5k0
V53YSLv4Isr4xyx4udycWB6bnPwjIwg3+RDCTug4dDchQyYi0znbkHgaKG0r69bDY8Hl6CgnR24K
irfaWaVe/AtFyJi+WmJI6A9EVUhxP1VYEpo7zX0Ge277aP5QkRn9fSGFONe6Js5cpxyYhstzgIbm
eX20bkAdBv2S9CWBbU/aQ92UyA20CPfVsqkJ5TiXy2Z9ysUbSLyA6I8/TpyrZRNlg8XtqIlupZTJ
QVgROtrMu8f7Q9zL8tfaZRfWTYUG4wzt7/dO6B1xpHYmWn90gpnvsVkf/aunJF0QFaa1J2fZNx3u
1rl1Pkqg9qf1yfrlUaBbTFXzQ2/g/FOCsPSeZgqnZWfXR6aK7zLK/H0PBCT/9V2NfCgO+/AEF02c
87BHmLQ8AqttbQ1hpFurT9wzUga1TN9g/PfRfdfhxXQ6Ye0mIKDI0Qp/DTUr/xFv5tGfg5hM2hm0
jWr9iY4CQPiiwVIkB/Q4VLMdoZAIykxCVnBglsOOyQJS8HkRipjL741jywKUjwk1JYAFuPxlUavz
jPDz12ZEN7fEqP39i4o7CkcJIxLWuvdrMF6gO+pXRJ7XpH+E5a1fK6jWjwWirV+hZtIYzt2yyTSF
Qc6Nn0eoORCUjMcQ1hqWIPLXVMRkvupVvBNjU51/b4yMBC+K7OqM9nDYuXrYIraV8cnwasIhtbQ6
rpmK2ZLo5VCjc0Cjm7IareYTQqdJ4YUscXmqpbqxY6S7KOyIfkxyOZDMBqTfkG8MoYazjhr+UEfx
zRpcpZaYq/XrLjFgOX1QhaPOnW00/8BQt2ug1BotVROMwPGcdtgA8zcjuQ5W05/T0c7IU4uT/qw5
boIqaiCdMyTB8fcmww9+TsFd7cuxeFi/zt8n74EMc30eyGs3yAdcUwGrQo/o4g3mZsLpcAhJvjVB
amAuiPCItEtg3D82hLr059bq0PGtX7w3lxRCAzHGOV5esF72op8ynRp6ed5oU4/8jTwcUPvPpc1x
B9QFYyV2jtDhMukMqEN1lklFAbjKDYkCi7oXDzUyU1GoQZFhvSvIgETrDfRFZvld1HRnncQ8Dal2
DXARuo0TMV5fNONpV2xgBc/boaxRutjBm+uUD2HUHJSu7H2fGE+16X2d8mKAHLXX4iQ6lDW69QlA
hmXU3TXqLGASUn4m2hMAk9of84ikP9t9mezwxkxI2ump1jGSDN4+nz7zeMwOLudxrujSwaa6zTQL
eTrBnYs9BocRi4ZjYgViJ92zJvLEL83sJXQZjVsdXVRsSl3vLeIliNKkHTyVlWsi2+5+UtL1p96m
KiWCOE6tegl2AcV6UNlk7yybQ1Au7XImAxvsSmoBvvd3ScnLupoLlSLEID5iPsiBDZKWS+puNihQ
2KQG9eZnZw4btNqsJ6SHQ0pob5bOcVFO0uGsIukmGIOdGtDDS09+aNlLmzvzzm4kbOmMBZdwq00v
U21fDs6pBSB9dhP0wClIuKtTNKc0US9eoa5k5E7numR5htXARHhV9/dtj46QQIka60ZJxNUmH7Sv
JRYUDcAQYK9llVko4m0DG/ICrjZikss3+IXdBurMPjvnRfM1trP+TO+e3oYmTozY33qC9lDRCccv
i1GcwuEl6YbmmU7WRoqB+R8aeS+Ds1ST6DSGJOLCbNnbDve3Gn6v7xj9q7Jdyr2aBlQnPxjYZN+k
AjfrjBifnOhbNzvxppo1D7ECH4YW9mikhuIbbzg5mQkxJw6KTVFtHLM8hEp8ojt9ipFXLE63MAzu
58CZiMCg70n+9qHzaIDQloBZPMaHBu1fmlsuV3A04n1Sej7t97tiOAY6XmcbpvHBLB0QKtZATE7Y
oP8bwx+YUOyNSUHObGHprqmHmfzOoyFIOKl7VnY6uS0EJN1MVlLvzNb7wgph3ECGKoeOGiFu3+kV
vA8jELBwQUfhSmKxZHIrieLyHqUeWL2q1Y+myzRkir6ohsF7iw0DURmAMQLCLrlx3zzOgn88ZWBL
Cf42m263B9RmsCBVNEJrDFDlcDXNNPFtgbakuXJqcXTZ1m0y5SRd2vabBUTmWPSPZY4bdTTHF93I
rX2ouvdA67OdZusZa3sOszaJ6FwkFD6lto+i4i3kg2Edbu/Khc+boJ4miAY/oJucmqJGoz/Bn0Lg
zBAqD57niT2F317uDQf8j0GYMyfXZhllkA7R+ZY7ZVuVOyfIABXyNSQuDqCzR+u+Qsy/MwH+LK2t
iF6MedZr92MxQ90EpJyyPLfvKkHkg50E2Mho9U0YPlDRvE+Wq52DCkA5kOomjJElRZnxYAT6K5bR
dxrbxSYIMS0N1alyjfDCtRWxbnegiPOjhuwYbWRpF+HG2hHXtem59x5spJeLPeyZFB7iCppPDNHx
JohAcqgRmSd3LwzB5B+5mfbdtnJkpkr/2ZCeOxAL9lLGw7yPSLnCbZ4/ywETIYASOgVBSkKs5cl9
Hoz6dlL0nxHbc81aLEk0ujcyyqu7UcOEM52rSH4Z0k7c68eWoLySIy9AUkyESxtuU01+FG35pRiJ
HnE6XP41cunQrY81UaEA74lZjSciumcu7CILEx9nqG+G3E5xjcB7j9Te7aYbYdq3XLAEwhsWN8Ls
+du0Jllc3kbZi60WUl9Tv4g5Cc6aia/LC1EHGvH8Mii33HWETHAQ2KdGyNtyMmnRChA/zXTMFnlq
7BHZFzcLX0kcDISb9EPywzTFV5WGyJkpPy0wc040fQtBOR4SrEibTMlnCs+vemRqtLHGA1A4Mg2i
BkEikSpZHl7juGl93fvaB1MCdSrDLz0OL1FQ0U12zvpgshipPOPgTM4TlBgokvrBIr94kzCPYcFn
VyyVy48yU19rJgcLHwWNl/qIy0GwrjUeMf0UdEc0mGlBs80JVbhRen/X5tkPmoGWkvjAkdIpa2FZ
BPRxW9CWp2T52vqNdUMuCrGoS94p5MkX+prYGmaqlHVDvFpFAUTcRE4AJ/JUgpqldTtMeA+85pGU
huGAIh1EyjlT+BNkSc2wbiDT9L8eTUFHOkpkkFPWBgboBryUHgh/wWil19RlCqzwgOKObAxgerFO
hCs9ScZ0VrBj/AnblZFfaJXz2bHa8ZgF6TXPuPF4XnUXjdzGCft1DYIhCfclxOOU6vpEhU+67+gN
aPJo3O6ykvqVm2RLhUIRKzHWiqQtT+vXawRYB2i8LOrdh5r2vT8TtjfE6eMQdBL/Ue6dTezMZ0kk
Skd0cEX+KFUQaC5wkcnJcSmEZFtjLunswS80CPxoUCt/0rP8YpKMe5nxC1+scKAjwvIqnAgl3wyS
xJ06xGMMgphzT7QJ+haivOWyWR+tmyHJWFKtD5HMlmfkzLBWL7DOs8u44JKyxPhR9VZ1nlzO7cyi
gJsQp/t0yz5DPWlQUMr6bJeAPdanLPWqjdS6YzMN9D+Wj8wJ4j8+LUfNwwHj/U09kvPt4jXZzk2S
7pC8TDTsY1wfLP628fKnrLGgdx4SwMHbgdDwQSe3+GBaMj8mgY17gDLw98ZcAuFbEdPKXR+u35kw
YAZLZDyQi/wSdYhMVRHfFlH1RtJWcZ50wIHkATRXrRicJX3r71/rZHtVS0z9NLHykzPR9aNQDFQ5
uo3lx9ZHzKO7U1+Qf0Lm9BJ0eM5VyJmQbrRFz2AtsYDrBhJJdZ5ni3SFKOh2npnTm1lWEV7FemJ9
tG7sZBS4N8hAaoc2vgilHZKCPjV+VnNjLtnmWnvAPh+eY6+hl2eO5E9UtUu3eUmMtcCfkIXVcIxN
ZMeuGyfuvb2AlwJ9QJy72P1RTnRJua2fHEbzvRlRhlPCFTHHTrmU4U5IUoirj7QNFk0HAzuw/GML
g6avAK8aEo6mWELXf2+IocyOBvm0YwGphUC7MffxA/0EBF6dtSRiKbNsvH88MmvP3poOxyjAPHc/
xv1tagbdLwGJhOySpbI6Eg00O6QdIns5dtLaqmWNmC+rRQ+vJEA8+rjrBxEuLJtsTV9uG/J6XMbX
dD66gSE+JXlVYtpxmwLNKQrejhEQDcp81A6zTdhzmMz0Uz2SoVeBcFiV6tBPFi5r9MF5FTwGnlfs
178zrNSbYcX3QKW09oE5PHQu4S6OA1c5Rxlm2lbHzioLVx3GkmUZU2lgHVRavq6WfaSnSF1im7oV
U9s2WbLdlxv8uV4M/etTC0f/Aa/BqVsWeYqf2AWmDglgTSo2l7WgF9Xguq2eFQhx9IcuYvDkKprC
Zv9NiukxmZN2L5ZVKKjE6gx+AjTB+nyE9H2Im5j3QpX9xcnq+FTRVlglOGMxRjgCll0sl+OzwSGF
K0otSXjlOapf8R01p3VPUfyxIDJFd3WWhHYFwocxyno8Azmda49s1PhS6hOQF3lcX3LqAaD+evX1
uZ5iAVn+NqOqGq8ZG9GO7Ojv5wpc8Law5getT9+jEPT6ABKrXWOXxXJ0cYQY8zaaMZGPy8Vl+Vpj
kaziMIXYrf+x5fSomdf3IdHa1xm79i4Z4aIsb09EoCi2TSfr5blr2205wA77dTIu74KaalyhU82c
blmWN7n7LUCOny3tkbaewoNcWinLs2CKP9WYK99Z4qoDxodbKwrarbHkRK+7up4v69N1My/fGPqo
B6BOz33d83HSahi44gaq6m1I2IQDbfWQOPbyqUzQbc19Colqo4b+pPI8PUuTUz7HTEgH/ZU7mAbr
JCdSN21A5eyzunoye9weXtoTNWiwfAgDYF8o0Ud6LRs4V1eCuu6pIGhGcuUSWZftGoVmOK6h6yFH
7Q+1QXTloJ1FybsqKvW9oq+5gXP+6FbiNenkGzj827oyvB0rSuTiFb4uQg1usmSeD1AwuZ3r3RmU
wqV1qjcbRveutvVHIG4wstGKb6cIjUGbv4eewAagRO6TXrYtoMPSKdE3ynTTQx1bX/rpYtbBtUSw
WQp72MWivwUX+162GddZ69oPOFux/nynHd8+KnqVZO4ws46mxyzQjx31GLJQtOZTcXJqjRAwF89X
k0lSRPp7NwlwND0YDizbygIOMsr4blysinGFLcudsFILFsYUqRQq3QAoqPzOGTnDqKMoE3EADUrH
ptYmgozjFvkD04LiMtW23BBDdoIo038r9XvbCazvUYA/m/UJd/mSGlUB6HUH/SW0tDuPxoWfGClY
8aH7aXjU9XWkHsYa8kpbat5+PRlpOvfHBWo/Fo1+GKR7WK8iXkMs5HZ9mI6hONXTCRkCioKpM+6M
bNb2XlR45zEHsfz/tZ4rUPc/onAdF27t//5n2O4fEN2F5vt//ue1LLqP4i9BH+vv/CH1NHTrb7ow
pWPphsFIwYJr+wcGF03n3/CWGHASgRILQ+cv/UHDJehDJ6VR1wW4Y9tCpvAPzadl/c3E1Oc5aEFt
W0rL+G9pPk2DHfhn/bduS10anO1QlFzhWmhI/yRAruYyFQHLxTs5LQIkqhF88cWxgG1OGKR+movS
2SeZecl7N/EzFb9jBaefO0oDnUFEdz669LRe9mgpkl1f/HSXFTGpAm/C7R6tqkkws1mMWJWNnAsj
CqUBZwWYptYuH/LBZshJfBt3eVd/Tqfu2zxDZXKSGQJANG1g7L5F6fi9EMVBApi9y9JJf1j4Cej9
NmRcw3QIendjS9oXmTWyjCIpbGC9a6b39Ty/aHb+1Zy0+FD+pI6mzmsOjbuMOHpmyIRskFsGvnob
EvMW8muslmiN0Cx/Rc/XQx6YPkeLUSPv3hZNenicFewzC3Pd5E3nUH2Ms54+5F3p9x7xkC1FLzxP
8khVRJ1BTCH+yQl78IDxLfbiz7p3L4XKFo6ITozEzhCtftBdpO0jjVYEM35utbjxs3I8iApKiJ3K
sx518SHyuBRZhoWuiP/cGvv+BqN/FS7CNw0tZljlBDYOqS9w+u0SMd1HUI7w0t7VRb4TVWrvOmux
z5rekxbHVN+Nfv9f7J3Hdt1KtmV/pX4Ab8Cb7vGGniJFsYNBURK89/j6mhHnXoHJ0s3K7L8ORsAf
AxOx99pztT00207BV23G3HBll4+MteqtolkYmZrpC7YRmA7o6ZvWIR4j2RuARrHIkZbI1HzX3Rlx
8w1qOxmh2Si20ElOulcMV2UV7iBp8awjE5WldbGLbMZ5Ab8AJqPkRkfnVUv7B3uGJgUjSaUnwFuJ
fg75wnkGFeVOt9UQ1ufITUncKQq+5aB4iZCHrWeCOeUY1P89w2tCv+CAWg1T/Y1R0XgwIAQwvuuP
aYK9HHxU/5BalfhjxxvFqEDbzahqIkHtzIVYZXS1PXCoHXfKdTajVAL+RV7aec1nrLkLbFlW/dQi
XLmhhJDYuVG+ZS2iNIVXBzIHDKs1DN1tECc7SuIN3T4pAfVvXh0PK5c+2DrVf3kgso5h1r2oEZHQ
emTQR0nIdizg+Bs1xV6tHZxb+9AU7wkmNac419EDhEW+Nw1rulJVR4R+9Hs4M/g41JCMwvDZD730
jC4XCWfEO5O6FtBVmUZNoIaWdFzFY/QwNmvVpoq4Mt+tap/jzQtP+tYhALkLtNJFGQVJivsbP0xy
68gGQP+FtZkcJ8KTjGbwjqQiDk8Df117OeWUpoOJvf+DtKW6VmdNQZ1DMpfBWTON2HFOMA/y8dpQ
c44dD8Rpq64D0jJwqYMWWveNRgaRwchOs0BEeGV5AHy7megaBjkEOY3hlha/VIjnjg71ancougk+
Y75d92iaTei1dUQq0Q+LejtjLLDp0gP/GlaQo0PmucIl2nVRuKEFKCiFm1xjxxN47TvWD37xnLE2
jIhkIL+FNEJz+W9bdBNKQF8lN48j12wdAPW0AZKqhX5OouGNtNmuaLrxYHVRvJptKtNt1UCPHWXE
YvtiOCLlfcFH/QYLm3oTCqkYfFaCUQnO2GYKjtuFa+QVZgjdr9hSCB3sVDMf96WHrrTD0MZTMCcr
0hesK7nC8tHYU5N9S7Ed7jbbrm6m40h1bGqSr8NgY6ebyptrZA9JGr5ZeXSbZ4Z1qziimM9HFEQH
7z7ucKp4iqJtmmrTRosJ244k8Ylw7cHyFDvVjty9TildS9H3ocZofoAuooj8QVrfhrGeENNnFJfj
XkhmlnwH3vPzUJ8icjKn1AsboLQCfRKo52WR3KKhDl8n5SX3uawTO36YR/UHi20mIhm7So9XDYEj
2SKndDcr9g+DIoM4NLS97ObLQTZVC/S2RcdeTpLazoBkmr9aIg8zSeRm3E+Nd0t9A0XySUG3Ew7u
qnOH4LaZG9CeaO16fwCfGYId5kG9sUP8L1zdUW5ConfqTNV3xMgAHWCWUyCk07WSTTlpgEeuZ74S
9bQMLeUkH7TsBCkfRvDvZbieaJscMPFaGWf6nLxGB8bdpKV4EsZz/WBEBcllki+4A34p3FzE4d2b
2aKgp4nSw4SdnKoA9ZaTEgwoMZ3w2DUZorBaS0hbn7mukhMKlzs7CL62fnZPzr9FMsIYAW2C22Ly
aqA7geJaBtmhTvRtq4l/ztKqXd0Gj6NdUD0ql6Hn5t8konMc2qeM3MAJBoqbNNMhyAAY6dhSjqP7
1jK6a3H2OOOq8otSLWuruCTEY6e5hSQG7FYEEWShiOrcEEEA6WIoeXGQAyNHf8c0HiAkSMPADmZk
+qG1CjSPwJKYeIIO2xETTFeyqbU8HuugaLeVMTkHBTlp1dpUQI4eL/AkA3NrFjxxlwJoWeuL6VNy
Mu9hxjyaKna2GcNa28H1E0DwHgXcFcIXxJpO/6pqarHLWvsYDVW2U4FYZHmPq/jQUMdrBinXSYL6
V14BhtoBvzR7/DBFdEieaZl8WqYHXU2ABxBHNrSZupVhlqyJYemXEFzkr1RH6KCzCKfhf420yEHj
p2W8GesdGsqHXmRx5WRG/I4UmthmPBfKRF0GMWuRRivNwR5B4HvDqhf/RiQiJ3JiYPtEpkp/yZMx
lZfDrHD7BiYMjErVf+kT6J8p6KBn+PvBnaLwe5jiezmG7rSuxOU9isvbRdJ7WmazpM+zg1wzOmM9
b+WqDDYazic9nAbEB/DULlvIdbVi7sy+wei5IQizHKnP+2wDQRPTWnEeQ9x+snU5zOUUYo1sfTiN
nO+y7skdKq7T35vIljzM5eMsp1q2kcsKwo3mpACvyGLn9dPKf5yVKz4d8/JRL6eT6y8L5G/24Wt8
aMqtkLPM9EDGBGZmrRQffqwPB5HNP36TD4f7sP5DU+66TD59aCczwaS4HUJ9OuaV0YTn0YzDczFp
I9paVduDA68PcoVPph/Vv9gmC0Q1UiGact7CU7kbueVD69FpKBEOZqQEburqvNT/2GxKunhoeIVL
FyU6GinWjTEKjYAjwsqKjmvlWu4q5+VEw8EBijPxDa3XCLqnbrspmxHwVHXOyazuTBP0Xtno6kbl
Nbo1+x5ZRgoLwhbhnknGv0xeRIi6ylsnq05hzAVdiGe4Ky45OTtGKlfuMi8XKuLKl61PuxRD2h76
lm6RCPPJCQKW4tLSE+qnzJh+AMZxyHHFQQpc5LAmF83eD4ERyNNncqlsfliKdPglt+iQ2M1UnYAY
Q5Msqm+2NvMwDonxdLGSHtu+JCoQu56yHRP9Cbb6W6DbjIPEfSsnrWjFdIYFbTfe6lP6PZ90Qrbk
1DDuOydmSW7W6w4SW65hwNf23rp0yxbwSLCl8Cc/Ge0PEu7ZUR6QgSkfXxzVbzZkv5yjHQ0/5sG7
qzIiJfJ7+In96AsVQS4fCHKZ/Bl49jpH9ls+ny7emD0yrtXyK5bIsSE3iwgqOSRr41sYmEt1Dj2l
l15TjW05I3O5bGKKP7gG61OOmrVV65S6Q3BTBGMp64W/4hwn33gYAUvSJcDYnZo7bBbHwyiC/tgA
QrCKNAFMpjxyIz+ll7Q3NXBSNEJ8BPm5fDsaj61+Oxt5S+/NuL9s+PuvlbN5173HxhStKOYgMFPE
BFLlWTqRLuvF+ZQm5KvJ+UTGtbXsUBbJlBqrZlC3GtxWUE1tPlx3qmMepJjIFX2fAekv+aLpVxlm
gAjE7y//iUYe+vesXBG5xs+0BxM4efWGIiuPu8QxEPIIoLzb+xTY8C4VJCT5z8jLGt9x+L8ML7Ch
v1yycp2coMH+61ZZ/snLBS1uH/nVP83K7eQyufYfD9Xm/Ujf41recvJakx9GzmYyvLXMy9Zl4RwR
xlMDJ738X4HS2QcVcpDcRJ6WsSZ3smyO8la7NOX9LT8NPb+/b8BEnmj5yEGJs/NIP1Hxui8SjS9x
+iGW0/NW3iaETQoKtSbztajzco9QO6EiJsTmS25+aeLWmJ1gZeBnQvdJPBjklSpby2RZNmF9sJs0
fVtqGP3+fibJ7yQnba/xypdNJCP0T2Xz8unLeYQScD0WMI172k0xzTtYzxmd45ScpW1+d+UHMesT
Wm/1KH9sDHq4jcWplt9+WYZPAiPzwFJWy8bylMvssq9sLX/jsmI53qd9o/ypS5A8yt9CPjg7J6zz
g5yXdx6/eNKe5fzlw894gYpCThU3Qx6i8j9dri1vfgsUhXis/OGpnJ64lfgPwq6jKyMvxD835SEu
j6qRsuWDW6YbwLhkbcREPkvkrGzJZcusXGaLXvB/tZ3cePDfB+jIR3l++fkI2nPZLveM74rL+HIx
y6WennczOpy/7zvZumwlm5/nPxz1w1afT/B5L0VDfNxCW5hVyIPiN5SvEdmS+/5p2bKJXKvLXqBs
LhP5fyyzsiX3+8ejlprLL7DsIjf8dKo/Lft01E9nCsQDf1S3tUjTyHu2JZJg9BVCjd/+GbI1u5i9
g2bgffJpzbIM7jW3uJyv2t/2HpfHrTz4sunlGIupBjKGfqWRf7hc0facI65bbpQP85emvK8+LJXz
cnt5n/21J7C7ETFHl8waIT06x9U7pWy2rpp3KU5+DJ5awJalt6cGRsV29ykZcywGmk594nEyCpmW
c09cGJDr3FVPgHSOZkUp4EyS+Ftu5ge7MpQnXfO9O/w0sKb3+0eQsxT71qNHlUQSHqEEjaptPeRj
TOrboMyfbE55NU9RvnEC3NIzM7tCg0W4kTgJmhOUP26fVfvBIVoH23KnyGfc5y98eZzMEAE7MagS
JQ3U8vOjyderfLEuE4Bif79tP7xyZfNPm39aJl/dctnlDH/a73KGIfGu7IbKh5ChH7emnLjy3l3m
qWNnEEPoXMgXxf0r5gdxc10W/nH9p91tq52gDDslHBvxUJO7Z66Tx7dyyx4T5p0+VvdyxSRvwT83
cVzE3yQt3rWottcU1ZDfAnSQwhDitWmKcp/w3cmvOqXkjy7QQpgOgNYXKovMXdTUBwJ2zmmg7BAr
NItkdms+N2V0p9X2lTt6N0aO5sgFoyWMz/Qms0gQWg9ow95LHbxQxON5G9H1Pwwa2tNmRpNrRvkA
x3luNh2pSdhtSgOgAfds4PHI+GLhHkKccd8q3bl+tYPQQgBBzxDL5pZT3AWpStEA6OxtOhU1pURo
x4YQB8oI+bNHTe9as5Kzxnv2wCtekKNgehaOtVEU/9nuum9BOMKSSjNgZ+QyR+JsRPmwvcwJhK8q
V0Tg/anGnw7CtzOOBpGC6QZ8C1EK20gIGWbFzk+CNc4D6XYqaZEURYQzzPugaeKV2fhYi5rFD0Xz
bk18ARgqt3u7VH5lyjhtM8io2zLkk6fWc4qxJdQnhuBl4dyBgnyjpjM4wExYEyZAM+d/7ezq3qWu
DiB6hes5v2qf4tPw3fDy9qab2hncLQDb2No5tW9v0yz/Mbnl0VL6clWE4wgaOeu2U5LfVYXq3TLu
e3dw4Tip2CBhPIIiWKRFtQF5VEpBxtoRDjZ5uasoUWlmO97pfp5R0Zs2RG7SLcM2IudNiAtybh/S
2kQc0qMHHFU8pnBGjFWSCBi1ZzutxDIC8FjeuwqAEcIWGs5nBoV/KyU3HhFju2drqkzwXzAnq+bJ
m/FWdZzAQ2jpPcZjO62FefN9bHUvIYinBNHHl4L6XAAY2hekVDAUsapY8YCKz53mX+dzne/wzSag
TU2RyEuf89qat3mvWetuMPeuV70BPMcVAGohcjMT4wRAZVeOhljNVvJvnXtDne2Ec3HbIC7HsoyY
3lM2aW+MPhlVUu2+yxvAQX7t83VHgs45YaZOAQ2t9d/tIcXf3ER4kCr2VWXApXYoZhZPf6gnPPWI
N5HxXad4JbRTml/VXbAPTa2DAwbY3ziSXVS2Shl9Q0Y67hICrFVXH2Bjtjg/pja5Ck+rEdE2PzKq
wbepZn8xqWSbYUI4pRZ+nwz1e1yOuD/3SXzKrQKDgULbcMlpN+1ErJx8C9UJw9mbI/dxwB/NGXh2
+maJYDu4GrF8OgwW75WCDFunF8F+6n4GTpTfJUPyw9WGQ9S45TausfLIW/tmAqymUxemd+r32c71
a54UCREEhMq8hr4lI5hygNf1tq6qF+F6s0X6hI0soOq+iY/WxMWWdOHb3KI784z05BXIpWvffCl2
eoGOLLGbV3sglRBPL8HgTKu51a/sQX9V3M7bFgqaTxyq1eZhKt/zygrvYzWrV2WZj7ugqQk2YWfS
Y39x5bgUKGr28E13bC4SYsRTFAVc0s675oc27hoZJiwCWGkb9dYptHJtqM4XfDUy4TIPNMofqZbD
xcdreGLAH8bEALhnL3KJaZnhvlt6PzJCbdk47OFbzVdpmN87VXImHIuK3Dkm1IQlWvrVi3gb9is3
r7n8lFp5dAPO4WFvqRP3zC1rbxrJve5SXFJHN7z+bCtBq145x4D/cTtVjxj+6O+I68q++DqgtKB0
HSeXIfXXTcoPqWjpeYgpXqg53SaYnnWr/+oNgFBTTF3gDvKn5N1dZmXngcqbraHMMBjKLDy4JnUA
WsVd25mGwYe2nnurUE+Vj1cR6aPU2aJ+ewZwiVrCcwZE+PrZramtNmP/XvejbVH78c7t2maDIfC5
TkWQXFX4EQrt2u2iA/Vh4405Kj7EuoY3xMR7KQsQ8pEAmK7oz1AiWf8yC9M+VKAYW3yoZx8kYG9g
9xUBuGvNOT+2NVYQ1D3ji20yIrR1Eyaexl0eAHgF5D0NiKrs3VQNw7VftvgykWTelSRtIq+sD1GH
pCymnlA8+bkDO9xMUgK7O6rHeLo4JknZ0WyhKnwrW3Kmek0qKFCDX0rQvuMiNQNUue8HAyV40eNC
VgOxMROE8cjucisMro1Zf7LUEtbblCRnXENOxvRWNaVyk+ozl0uYXg+KQqFQFvdHknKrwkKSi9Re
GFDsCRSghMl6aON9hsFY3ZzdwEG1Tbz/K8/Hs43TE6ZsXKj5ZFKWx8NK1zArM5zkgYjzBuB0tFf5
xTaJ4cV7IwlfY624gcVEKUYzJByymHG/0691pb+b2/js1TzeOt/+zoh531QEa73omqS4vrZiG9F4
wttI8YNr3dbLdVe5N74Kl9qooSFCkSNbZY/3VmRBXk6h0aDIPRh57p1PWkkueOR2PKvKUwqOexWI
QnXPRxBoRF/VZnC36Zvvk9VXZmqfR5TGKBc7wG/PPWCidU9NX5pEJ+Av9+Nk7EnMJSjJdgSPDHT2
05U3cItXrrdtAF1i7t29kt3mBvU5UAGH5OAD/bMy7Qm0eXsPKh2IUqHjrTEcu5RfCCrRrvbG+Kyp
aI8Vf1uXV8PYeA9BFAzH2lwVEdQB3Ya+6YDOHDKMYnxvOMTY4iZklFOqHmKcESYbv6x2MHAMq1DC
ZV67HlL649BGt7kOObdss3ELDJJH3xw9dvqEQj+z6U1XCjnM3JsgOTcBFZrYizVV9eRrd86MJ+8A
UMZ5Nbw5WU9GT2iL+iMD7vlWtUcR+LEsclE4QVjRJC5bRSQtu7PV61Dik7OpvExD4uwDY+CuT5Wa
Gt/mG7VemJMY8xckaxBvqZHPgQCgLof0xLtrn+so2wfX+kZ9BMVO5XlQUtTEI4WoxpjB8O+HZ7cJ
D5qTV8c2rse1jdstL7kj1jkKmf2wO3r2BGY1oMMchQ7C+buwQ5JOv6n0go2hlfMDBeZEhtNQMVdz
oGJO5I83/oDtChZwWx1G3qoGATrhRtNb4Y8yn6mUc/wt+Vp+iUjbhcfCoSYFK5zbOVM3pfGISsJd
NZGlwDvhhZragjAK4qAq5xNvJTLBXcUtGOFMmjUvPeoLalvKb67VH0E6aSsVL2bPC39lU/INpQl1
scQlruq8fUB87+1Cq7cOY+B+D7Pki5UJm50gVletQ1FLk1LPHmjWY+h8zRj/kI6mvqBOcULRyugq
s64d5dUJwmofdYwdJuWsDPNwhWr/VZ0UG5IS/ZagpSvG07TIk/Ah6puzU8yAPPyArD1VyNHEQ7nS
q3QzaQ5Z3wGGdUdxVXanG0Z8HIbu2Z3cX3Vla+syA1fu9RVvqOm6RwaQgGtd29RM7HGiGkIhUccg
4Bgpd55uY25g8y52dUg9jnDoAMKDq50NrtqDI2tZjBlwGLT808hfdcD/xdwpL/mg01EvvOKsRyTT
MxexqGU+RjwdHPfIE/0pm90NsLfprNZ3yQgJOM2G9xljFxhrQGGQAKGOjteZed3CR9jAMqNiovd2
FXxRW1Q2FJYHVcv3b9Sm11dBRe0s3e6IfOccdcM+j6t6o+IhtgoiNdpmhngC8fAzmuGuG8eTRz+I
XlW6n5sJxaAfcN17A53wRN0rI+hzo1UPY5yZ96BxEL2QCA0P1Ap/g29y01hBfdPmFOePYa0gFNV2
AAswIy3Lm5YBNLjHHNzduDNbMTQZMNKc3Ncs00kQ4rCwLm2I59haPYXUOU30AEa/fIgd7KM1E60r
Ys3OwFQQnWm8SeG4piA2AtKSmxhbaqTrP5w5SCE9xQwWHD/dlZaRrdMs3jNseKkKCrA6NAd4JTRU
bQ/O2sVvaqXN1cHLayy/URJ4DqLuaTjpcImR3jqnPL7rVEP00OEfu3n2Blz2yokIAAG+QcA/obLo
NKvHUwjMSk89ccdVOOhw/UDnPY6d+2651vBSuN7Xqk5rCsLSH1Gs2Bu/01DbOBT7GlxfqXlTJ5b+
nNbO1wZlDwlSbdsGNmC2HGexHJcOpW0gwYzokvwqOGh5jFGCmT1ikWltIOesxxmxUxwpT3kMYKyB
NOMXU7ZVgVUzVpu/gsOrtuqYAhLlv7StmCunaDZBDU3IH7twZ9MfqCfk+C7CtHVB7E4LN71i3AwG
tiAVNVz7cup7rObw28Hoa9BTbR843nSw55gSKYoxaxuMR2TS0aEqe1gH8BQ3Dh7m2z6413nf7CjU
Jw+T8sql7IJhxkolvIlYBceCGX/kwvIpqw8ARKH/dOEA9XQ5QifZDgSKU+FkUw/TYUjKllsf4MLU
EnxO3atEraBlda31NWO4FMMcwksRWoVV11jCIWGbe2rWXLXNDkZkqauatNhYUzVrxxDjqO4wqcav
b9uY8rqUwQdPspRSf8uZrB2uchjsZBPa2XlIV3M42yvbZJTcu80+A62cZtl0mJr4PrOdAofp8chN
DbPUR+cbt85t7mfAdUecFGxbXTtl3d/HOFxYwkc9dEwyJzXqNPCYMWC0lhuOKxBHYJ7+QW5pJ8r7
wp0/pc9qDHZC56WFVR02gw5+zo0b+qe6eBiH5tmNHkKzpVgTEk8XJMUaF7c+j+0j/0YdNPbKxxvN
C/jzTHfGpWZEYNVV3NBYRhoFdGg39J7DEng1ee97jCPtPYqyfO9QM2tp1K10NRg5bdZQ1uoZcjqf
zoxW6/oGXNrkhL9Sfss1NvCgvKLkZzTY38nf78VHPMZ292oR5QLqkT7V40A0bGoPVhvg9xxn+Frm
9WboXnQfzJHjXUXI6S2jo8attc6/KtzOTr4Ps4pXxIPOEGSFo2q5M4OM3hGWVdbMX1piQsa4gvLQ
JrzpCmdeWSNWCgSG0eDVHa+B7mnWu5dMC3SsvBzsQef6RoW+TUagoNLDyhtYbGm+82rjMXZFDtZ2
go3WihjEdNtV+Mc2oL82UQXoOje0YOt0cXp2tXb1v9ri/0hbbBDT/Xfa4pufw/+5/jlG7wXgWHlE
QbvWL7v9lhcbAgFrW4YHUco2VejNf8uLVUTElkHBpYpjKahZVv0lLzYcsRNaZPZysGjXF3mxof2P
oXuaDQrZgx6hme5/Iy92PTTM/6Iu9jzV1Hjom3BboAiZgjj7AW9cUf2OdXgeXzXEkQL8gTHGK7t5
n6TjVeziM8ggG/EP5aQUC9jYwq9CByS3kuH9RddzW4XWu5mFCsU3V4Wo1GtCSAlygrXGePKRNEP1
nl4zDcWZUYJW8PIKda5s5q7Xa1vZ7LjrLuvlbOL4gmaCDZ9U3MuKGAAeJLC7YReLnK+caE1Djlk2
SzyUjlH2wxUJs0UW5ojU2TKLkTLPB00JV76I7S4qsUImMaRgrJ1NbqmMom6pI1psC5ZZ2fI07JuJ
FRykiEcWQhlCgrRMrA4L7c60zlJ5JdVFciJlRwOY0t0cNVdyUenj9YcZaLSuZIVNL8u5bOweUTsV
BdZrTb3zeyj0l3KVS9MBHn1MxgcAmFQeGkKHUJnlXxM5G+O7gVJb+VUTdBnOcHtbIk5Ov5ksJR7P
opubhogCLN8XHbgfbTbdKQJrRwYD2yAPR/awuyVaEuymBrgsI9SVo8BEq7uopVa9/wLoaa/5tXrQ
3OxLB84bZ4n6BqiIBTaMl3wZB3f0XasWxhhmzQhiaTF8B4mqaW8+LF/HUDBnHMx+h0RMWUF7yMif
4XllMDoTqdFApBLlfxPb1VM6t0DmrnPdfJb/XzDP0S5pTIJEd2Yx2BsotKRehw6TYtDz5rpQ7Z+8
iEiviHJIrmdqIkXL+91alhnlYFJM9XuN3GaZXfaTy1QPE2SwsD2lvx1K2d+7/X8O83m1PGygh4Sw
ZPOynsDLTJnnck5Lfrhlfjnff7+sLqkDTHJqv+W+cpLV6l8/zadl+I3Oe8XydtQafDrV5Sf49DN9
mh1zpNZqh/JV7hwOWrmvG/+EtXx+ioToQk7y37OJzAot83J1nQu1htxHrrlstOxpRvN+ahFig8JG
2/uHw35atpweYg2R1E+r5eyyzfJp8rbC/QMcC0XufHa54k/bLccDKuHtalJQy6Jl12XZ8t2WZUmj
39a2PXGFi0yZbjtPKBqCHQp/oWNiUjZFrW47TRQN6gqI3c9N3aUaVpmC27jTNKI9VaNu4ddoaygG
wVoeYznap1l5rMRJRIWhOJnHzYa6SZx88mPz0PokMcWp/7SfXHbZWW4jP8jlCMv8svenZUUG8SMB
j8fYGNZQ6b+aW8rMSnTPlO9F2LOol/kotUcSwGLVh6Y1kfFPU1EV+3lV2R0yI9rLBHQkS0+nnKAy
RRcgc3+rdWr5SviwUSA3/UdhT0cx0G5KrJtYlFMuuiApDoJawBMaclu3mynkkcvkdrJlydrLZV7u
vMzKbeREaoxkK8SsbeUB3l1LElP2G78kZ63Co/vrzqBilhUt5p7IcogxiWpeiX1aJn9a1iY8d6ma
6cRvssikdHGfymUXgZRcg7r5UJo9tG2JgwIn0FG4TgWKRt33540v+8mlF7lVO+PyrKfhQZKW5KTr
wdllZdCvKbGVwqq/JpEuHoriXSdXaIki6GrFV7Ue+6MqlLNyokuFdR7rLhavwcsofiqjQddYNoZC
xXxFkYuLeY+pAdZwyP9j8cbjT/KYlolcFhagovMRzaIoBF/oYLnF980BFkkaUyKYSrIVM2bszaI8
Tp1rnQYx0ciI7W0qXUM1g8nj93q9C8z5oRZiLgxZFCjSXDXy/6X0kuvHn7lg5MJOXjvAR7ITyIGU
YMnaNyh0THJirD48HMRL4ieSP4xvugdTy529P6vmyes88yRboUW6T7YmuysYXOB4lGXgM9aGKJbX
ZYk8PUBEeZKqFaLQH0yV3CUluAd9bDbWiDrzUQolLAMOSS1q0i2LSOSWWhrwDtgiE+lSWzD6HSzJ
OfJOKem1beQqVH27DoHdfF65ozJspZjIlL03qSOS81JGdFko5+UaOcHBiH5eqaf62ihG6mgXbeHn
jRZtUkoeb6dTJX055EzPcOP51MTOivFIOizbjUo7z2vYZGDDhNhbTkZStX45GAd0f7aGmbcuy4jl
RqLEWc42YFXpcIl5udOyTauorJHzcvWlJaXk4hC1XYFXx/AQSA+iSDmZZXG2bHKVIQAsCeBcVn1e
P9kEwYoCevWnbeSG/8EyucnlLHIXH2Vo4AU1QOi/P45sLZ+9HweQTVg8rOVXkb/W8nU/zcofI1H2
1nzfirfCMtHES2iZDcQbxBdvFK31d0Y92lyw4tWCWQlvs2VD2RopEkfN93ufZfXlsBEeaBQZ/31C
udBpRMn7p9PKbf5xGbk6HKpSY2ejUCZxhKJITlrq6flPxfyHppzPFe2vjT6vbiDXUpjzj+s/HOnz
ph/mL80PxwYxyF2HnPJy6P9nvdx0jori2Gg/Ppzjz80/n2n50MmkfZm8EiHBpy+/bPLhEHKjz/Ny
4YfdL+s/fBwcz80GtQ00G/3DJP09m+F7bhLLIUbIFsvyZQfKe30Ex+nrssg3W53EU4q3o2zKNV3q
apdTEI1Euoz5I11VtNtMRqS4gDuYJLFJSZVsyoVyNVbxjIaXLWWLMgxtQ8JPgOl/r7Y7MViW6z8c
Ts+z5qQPJUoq2ZTrL2eS83E9f5lLD75V13kkisVHkrvL1odjLh9pWc3f/aDgBbPTkFls+1p/lvfK
ckfIWTPAWPxwuS/sPi5hjoo7Sm6lZiXOzpEgQIiX/SB1SaHsAUl10jJxMXhbe1SSrp0Rncna97T2
FAsQj5zgSkZZgWxmM3z2tWx6P+sOws5ISJ+XmrgnTNE9ww8bQsbv2WzcxfHJct18Pwl8B+G6Vzo7
RBAmQwFY3P2cOvOHz4s8xfwJv7hgY2mPQVbUp6LDBhJt1xnIkLZrYQyGk+lhj8Y9m3CYwjt7rYHX
tvh2cvi+TOQIf47qEE4Prxmly+FPd5hOJQEd3BBGhW3wMrdbZ51gh8DosNsPpv2U8l0sazxDT9wh
LOtPXDtanaVb18ZnT7E2cZ3cLmNXGYqQo9hshCdU2SYShqHXTv8bsPuPAna6a/9bGMDNz+/1W5P8
Kw3gstNf4TrP+h9DM03TEm5nKoX9HO93uA5QANxA23BczTFkTO5vGoCI8Rm6q9qGZ1OgbyzhOuJp
f7MJ7i7Gcs2n+Y/GeZrufI7PuaYFgwB3Wwegm8VH+9f4XAoSTZ38sL/Ke7MdwZBABLuW15CMX8nW
Mvnvl8mr05MyyH9/GMLtcCEDjLXMjWZk8U6eq5DFI3LP3sQqqMd0fSozjE7Se19gGVMBaHT0YV9B
bEwEujEcngu30I/5PIDmEXhHF84jwrojxypXsUBA5rAgsbCBCxmXDLXNt44S+C2qBxDieDbZXb9X
Q+CgRj/vB6/84ruU9wroZA19soVC2UKjzASW0hKAylqgKgcBrfShV6Zx/4x855gKrKUnKvNagbos
QY/pRg160FcoUyqo9MDLF2PVQIXd+exAzBwEOtMUEM2OGpBSYDUtlc58AmkzE8jNTMA3CZ6tJmic
GmqcbCBDxXmQeejJDuVMvqZnce0JmGdSgPX0XQCfqkB9ttGsUqSPwmvCRSrWGKs1O0fgQWMBCm3L
/FmPg0NjW93RVPpfgxnCdhzyxwTkOeBAgKO+QI9StR0KFCm1I88Bf9TWcU+JgJUWAls6CoCpdoBS
XloKtfVDfgPtgIEkvNNcgE/z6YcvQKi9CxLVFHDUGUoqBJ9nL6ALWJAV5f3yJYenik+WujYBzFxP
Ef7sQ5He1WFFwLPdzQLHWsNl7eGzznZhUfxV7hsnu59L9xtMAyBjAuqaB5WIJPbomSXylaHUCAPW
hQVrCCgsAfL3Pqqm7SCAsSiIXhEWJBt/ACab2s+w9nCqEZhZUwU42wn0bAiDNsaTUHHQWOXaDZHJ
K9L7ZCPNGT5Y6VF6VK0TSD4oWyiv9N56G1BoXoY6iS18VsrW32jqe9H3+Sa23hQnbHYpr8dNZIMI
rZPqyu3TbGNyQ2KVXOckGxP+vaK8LTPP3mA4o3BJh9WWIfAtECwbHypgTwYyWHxIIOFRMN8PbrEN
7OIZeAdkZkBiu67vB1xPcLbKjC2iDno8VbzWZ+thnDSyj2GBsDE0AV0AATPG+lRWmB7ZDFy52ooA
EwAi5pmtxltVD2+yYEaSkioHLOO6NR813GiV8z2ts+9h1W3wH6PY2nQe4jb9qaqiZsUCp4bcwbYm
YkXmW458ZUVXwdr2UqdjHYH3/UCX5m+N9t7sDX2tkOYfIbfda6hP9CB9TcKEuNL4fU77byHu7wds
GuCFt/mbW4JKbDAkUgzjySXWjaKT/0rRK5Dh7Vnxvo9a+SierytgPx5/mgmVJL/2qmE8tB0MQV/v
obKa6j4nD39u/eiXnWQPPB63sxfE+wKCHlax3lqxMVAZQr1Y4SrZGV/0vPxSJ7lPbJZwp0gcXCYO
bqGZ+TXKpo48tX4X1/Z90ioemcSwwnAFAqPWuZhp6nAhlejOSXre+aAqNVs9M7IFSBWYp7HgnnDi
MdngamlRi38dG8mXNqPIjLvLVOYdDwDD0h6UAjpHl60zUjrninTJHH21ZuTKc9vMq7iCaj416TkF
xbGJTgG5wR0G1GSk42G6igVdiyfKHPTmtZGNN8AxuDT06tBV5jpox7uKoACAqcY5OAS21k7yNCll
uQqc0tjAA7kOHPc7uKfhqkYC4ya4AfqNA6/KfSjgd+yCVEcxVDlbq5vxOTdu4fu7K6TBSBoSd9oq
FoYI/5e989huXMuy7RehBrx5TQJ0opGXQtHBUERI8N7j62viMPNSV5lV9apfHQyABEEHd/Zeay4d
FcY92qH81q8MwgK9Uq7gFavxm+5g5i6RNwSkAdG7Rn3bToYb6lA2Mhs8JHF09Go/yszYgd4dts1o
5WtV13+W/ug23Yn8FqQgmgf7qfTKiZJiSJKWjkRCQXAaEcTnqgN6jyYxsrNWRw8KN1gV6AgXYS/B
gLP0q9NtIg9KRXVVnaIOREPw4D2pwKXt3OW+5/dScJMWc73iLjBEto0CRJrMNao/0ISdRU1T3qhz
2Hoa6kl3IpNuObTGuUPaYZjTOon/qBmmLEO/qWc1RI6aw4ItpI9q6H9wQuLRGGBzpxyLsPhTFsMt
F4NjjfZ6BesE7LWe3jsy0SpBcXTiCXXR8Bmp3CrnWf0Rgl5dtf7ApbL9nPwJIncSPsVtU+4QPXmF
EswbaA+f6KpHgs5sXJ2WfoyMEgOqsk4snCSEenWeucgmqNUiyPPtz7nNUFtg5R8SxCBNizwnIxZF
gp2rOAa/bmrcypZknjUsDu40hsUp1JVfw6g+1NN0RLbc7cN+yo+9v4GHh4ZcTV+UVodnn2j9ts1J
RYij6Y6O+XMlE2jsxw7HDjpBYwbJMfmgaU264BOhg221pIuUHMg4iRMDUHE7WhC7P5wob+itS9w7
kHUnz/rBgZi3zu3xrR0Q+vi19u5XPgBlth1Y3SdMDgv2TXQsiGIDFBHdT9mLrQZkBaR3lj5XriWn
wTqZzE8jJbOKVipaW7X3/BD9RWtYD2wSfEfCSW+Q47toCaZEYXBMhko69l14kEsHsTUo450OyItk
lS0rI8+oqukAM2koucuAuun19BzdLHVSV+Z4WlUduM+o6BH2O41XKspH1TukRSC6HMzyR1YZkUu8
1Cc9TxcnabVtuaWDVoFaxGmDXd80E8zwfjggbnblGpONXvdU+dTaRleGHLRBEGxX6BpMTmzgHw5R
ACo5Sqj/GdEaGYTjakl/x30k0VljGBFwAaFJ43S8bqJh19rjO8zWcWUXjbXpteEjuGHoZe2aPHG8
Ypbe1DiOtmNjdQfuFUjlSvWSi71DgqOiQS0Z9cJNk+qXgrRhX9vtzict8ki961A09u3UqoM7A1X1
ukAmTEdSvC7THU93aMtAP98hPqQ/I7duw5+FKhWJt62Xnjyhf0w1CB/8fjFO6eqj6zhhEOyNXifC
/MG5bCI9XQnPFYXHVV/BzgFfEW9bKyvoT0Jpo+C56kyZHQiyENi67MMijB1Jcse5aCcP0Z+cf7Ka
VYAMUzbsLWqsaK4dwOqjPyHkQ2FsGwFCTEnlMJJUlNqTsR1mrqxlYK3jOIEUxfs6kCBdbAYVIz7E
UM2Qpx7KJ6Ruo3wvNVqJkTdsNzV5Mds+Dh9ysCRHQyoXQg03DLrZndgHuAdJ9xVkqnWFpHZV5v0f
q0n+zLH8q6mtRz9Erl7q44Jn7H5W4WyvRSWZfNEWxKcarg1jesZqEO/MPCPdx9eenJlwpAKHiIvC
yPD7Pzo+L5BDJCh1c7PqUyb1FBJFRNSRGRWHXOt+q20A3wsaaQYHcYvN5SnL7PIeenrkG3u7IpsG
IiYoIsc+VUVUeLHChXwOyt7TbHRNsxZ0x8YaN2YsV6AorNoDqCQdUsrKZHNkt0YuD1vDIi9kGkIi
g8hFgT4g9U9wr2+Luj5DyEE/punFTk51fDxc12SfxICQHDYSSqJzXKA2noEOovMieMOUst6VS4WD
t6g65MTc2WgmIUgxZjlOylF5lOOgB4pZfchOUh2ahYoi5uiV32qGrOxViUyCwiIeYbQg5Q6hoaE9
H16lKSO2MpmOutEZ59DiwCayaDfFU7cfuGwiNEjzbSz3ElCK+DxmiQYkeLlttxwJJCy3cmoBsVEK
/BMZKKMX96WxgVm6iql27LhQHOvGag8pwMpd48/3U9z7uzHxrdUgW/QVWm2VwMXF3289pH1JQk0E
6cmPK/kls7W7GAX9qBCtk6hBiMbWQsmARHSStUNXjvGp8glH5UTSKcWxKWb5bkQ0qilTeASj/waD
iggD3fd3yVg8Vc1sH7KyejSckryg3CI886GR7fluludoXc1ZtUFi6K8dB8hVhHwFd5BvbQZ7Jn7E
lB5pY+CcZmSxyfsIcbKsvLbquufObVX32XAe1LyAc38MfJwgs83NqUgI+dKOWpp63x6zk/R3FHDH
gQaVjp/dc1mEe4K26hojIlOoQiI/7BajyI3IDSHTLQEw9dcywvsIoNAyflChDfXZRKxoHnxecjJE
RIaYFFkwLVV89RBU2nvUap1r5kvtT6qAKjtOtswCxL65LLfVewDy6sJ7uLSd9AVTgHTeq7/1qLTK
k3qk8J0+hv2BE7mxM+KEklkGDEl4kzPdp6kqZkFQ2jRwm1dhXRd+1OtENFzE4iShp9eNetM1kLe7
IA9cYWsW2xATmRM7AxBre33o8gZ1BRK/D5FWLx1rsTVSlil2idnrg44e4WQBtH3tcnKvhQ1fXlyQ
tRPM+0A5fvH9f7G5Cx9otUhqp1C6FX0YBh5oItuG6v5I/UB0yJzOz/i5pJkhKqAICP7wo8kKYbxR
LVkjeBWBniyu33CBD4mJtLi8zWOCSUglOIU7Rh85crI0Ap3lrxJzY6bNyjqSADaBSRIwCtHaEnOl
bOD80EfrR8cZnMRKOFXmQm0okDsVu8mmvbDk24jeW4jb9ybJFz63WFapGhIPpGKMkDR3DKg3tguX
SczpddLtDAvQ2cJwapaJmEsJYF236vjWL6v6ste2WXjJVBE7X6SA0Y7sBc3Wo/N1FRAg2G34ygH3
OspafHH+pGVHLHG8WFqyFh0+0evrHGMsdwPA2TBWzG2QAHkWE2PpSRG2Ry8RhQX5e/lWPDTPVuGB
rWQMnD9jMKR2KZo1JMnSg/mr+5VDhFyPWke+ptxunKm9/xe/9NVkPYXg8RJnQdotZVVHAJ9EA10s
i4lYnCUfzHGdO7hVM4bh4C+AY8zdkUGcvxE7jsSQgVywDLegSRW6Xr6B+ELiu4wPXbGwtUTbbRLa
qGs3KsZuKXqrIuzIksDBw6BLaxxRMacS9cHQByVddQsiXlSjBR4+4UDx8AyRfr2wOcRE1L7F3CQ0
RNdl8aAsHqSGPaydiTHyX68j0lHGqrgst52a1T/E7PXVc6Nl+0b+GMuFsVzp7HeXWb0io5RrBfcm
y4NxD3k3qyPO89c1e5A9ALyYiDmxYj9yHaZ6M+Ek4iBQ425dGvDZxRLk0n8g4R2t/lF1rUViG2vV
RJ8pazmQc3jWpeGVUh55cYE0X/sLIi9w8t8W6RpsHQK3sUAySF1dN69pjeSBpwGXsvy24me90vjF
Y8PyhJj7d6tg/TV2fc4ZXdDjKDPRTy2Iz1hLQW0CJAuXYbae3RbkL3LtIwJQJnwZk+sC67AELkPM
VpN6iqyYcO/xrphwhAgZoH9lxF1gYZRxK2+uuCa0xb0k/k3BGv8yKyRlBBDtrCjst6gfOUlesOOF
k+u7hKwqwcjWzN5eExNMRgynkuvHF4uRAGr/xcILywrXTofLemm1C1L3Bdp9XfYHUiLsTtpevs7y
9cRczvlz7NVoR5m49lSDpDfxuJgYTT2uAE7nqJ4nRngTtb/lrMIBFNY7MUuiPS1NPC5uKiKflhCp
eJkTi2NQMwLNFvZ8m76jy+r3V5IZ1HuTc9NCNhsUiSRgUPR/3wmXRZFqIPZJg/rbRhn0uy/7t5ht
I0qhCZxkVyyWWphsU0U5fFlP7Nlyq5wVQ9I2X3Z+sc71PSqF/lmelQgKlzQFeKccT/m48PSxUV4+
oHhJYy4E1HHx4dvyMHuxUE+JjAyRjBEu18Fvi+IJaH+W+38dmf+vjowma8Z/L6Hu3//8vR9zeck/
5dMKTRcNOrOp6JZuyg7tj3/2Y1Skyv9swKg0YGzNdOjc2KBWbeUvHLNm8JRh8qitq6qNyPl/1ZAx
Fh703wTTpmJZlqmqjkYxUqUf9PeGDGFiY5/XpXYi7ZQKWW2sGTrG8F8KwkzCLnVh31C+z/AAhLQt
yChuk9A4kqRirWa1fvYLKt69gUGcbFFShNV6TYBkKUHgJfgOb2oNW7FQoRlIyviuEJRDVmaz7mDG
uoM+r2YZPWxPFlTaKTlJcNZznfnT2om5I3SU/M5vCmOr2JzrA3I0KBWrBaFYc11Obj5HMdaS+abR
QntXx+2j1o0VJUH9ydYCZSGa0kCu5cCVh54hr4qaCjULNlCDUKVubF5o2j9hhXipScB+1Rwc8vl4
dmy/wYA3gAfoh9GVKQvf2Hp1C7wTijwIUiigym8Lt8faxzgGxN1SDr6q36Ryl91JNiGISjh4jgp5
GV5CRs0zvZd0fK5JVpN9Jb92SyNImQ+Oke4KPyjfCCGibDOd5jIMvaGvFIRFw40dqqTT4i5Zj/J8
nwxvBiJf3CJmw3CGWt4wKw9O0A8r8QoAKzB+TdoBqs1lkGuJA3AU65LV0EhqRzN167jvGeLcGXNU
4pQjR5lc0CHaKqQ54vzU+bHLz65TML3InRtSrcPIlm9mLfc3jv7HZIDuNvYSHqyZBwAk/hknqakc
EAAatwP+n3We3CKH7haXDSg6Z/i0muFtNLJqh193HcSRRQ0H2n43Wh61GYYZcUqNKU+b/UwGhoHV
aGUwQCcnGwenUYA8GFQiW7mBRPXcWoQ7gTwAOd3a/U3f4T6LrGCx2ZAPGM+YWnpJuSvrITlpU03U
We2czHSC8WAl2joNUAj3/Y1/F8RSdErJtfSW36aYY+mJJkmZKhoxdSR342XkOLAnANKYH0vPUtP0
rqzkgw/E4Gg92moS7IKmoF/RfRp1759Ih/yVM7jdNguaHLsoSXa4esnSkl8DvXFWpNDr/Dz+YZad
gqQKOjNSoK96UinOGmERQxbUB41RVjEP2mtS2psIyEdUgw/hNmGVWo52iLlbdHNfnz1Fh0ajR8Gz
Y2K7dCqN3baVS8/PZK5rY7MNG6IPfGXsTzX/Iio8ZxtGSOx6KRk9UDrpDjgCoQB4e/ymtu/41Dvb
pCcRDKmxBvtBclSSv5Li0hxtYgXcRnvS0rB7q7r8MQ3yZ5osvVf0qbFzIrR0YP3GfggOtSKhEgxr
BtaEGJDvM8wvJgFTK9yL0rukRSdlaAZsgk4DdIxziO33O0WS9omuyed6cVH6s0SRM8pe1aUalqko
+slRWXJRyFJLiQ0725l9DHU12y2nq5wuEd7zgCrMG2TVUyvb3UcFqedoyf5xEcltKCADaoOscGhk
foNJDQtPltriFEm49cDPvalG6TNmjkYac1CBjAbahW9TviChRvdmaUxvfSdpdqYV+fuo1NMTaIkB
xyM2uKDG5Wa0Ur82mgY7IVEoaCFC1fPr3FpLPT5tWTGUbd07vhdnAyHwvv/SQvR+6rLChTxiutwQ
6W6Skb9YyNwyBc18x/dsJ41fQqUHEfU49Ys4O4bU7i+TNI5PueHvG0vncOMvl0ylWSlD25L6MH5w
6248JkGkLxQbdDFTf+jykdvSljRR2fxJDRIESUAGdskNFemPtQsiRvKURdYjJtoy14ULJfe6LOZy
7hVTWr0oWi7PT4vKSCyL56+LlzXFg1btsCXx1JdZ8dRIP2LTjMqd2IRYRTz+bYsdtzI3GsxJ+10I
r4W8+ot++zL773Tb34TYX+TfCGYXJdyi5fsvddvXJ8DREJ1N4KU7CQGfeK9//wkkIf77Lhj/oh2/
vOyLghw4woHDnQHwImL6vmmxLD6JePr7d70sf/ue4jUjilx3tOravW73ul5T94/EhuLLu+rgxcsu
X/D61a8vEXPfVxcPfvl2YhtfPun15ZdXftm8+Ano9QEPun7Ckg6HZzQp/eurBUBshEAe5P5i+18+
hHhKPCjmSkffl6lRg2Ee3wKjVy8vuKw16ty9Y/imew3UmUDWmTfxjVNc5IpbBIGOWZNqOkbE+2yR
clmLsisuF8jnmC8JVuLR61MtY46t6Us33x4Xi0K1L7ZwffaylUaIML9skUbtKi4Z7owVdV7QnPEy
yI162IArMStVaMQvy1OEHT3MI9v78mDuJ/0+KV4vq4gnxOv8EAnZKA+3fhI5nAeWmDXEDzBrkUtz
6g8TL7WdQ5Uw8GNAjN1qmauXAbzWEZqkt2nsqdkNBMpz5Phwz5fjXRyipTgVlOpZbVWVQ6g41M7M
5SpB3so9cL63G8dtmv7Daj44kxPOnU8/U6nE+YEqCY75MpkWi5uYmEtw3L9bvK4nXsa/QYxnj2jF
srrdOJaHsWmsvV7mK6Qbv/LQqTd1TcDgypmppeva8OZn5mNBuwjZA42aq7JY1PXEYjW2rg7WaAew
ReMWB6Iw+nbZkcwbx4obFx93R5WSHC0xaZa5SzxyRljbTl8ARUtYmshFlpc5sVi2s7Il3nEvjWZ4
EBPYVA4sT67mBYBNGom1nR+g5RRwePhLRQ1TTKxZW6mDb+0EE06UNcWkwwBXKojuyqKEY4trK9qa
o3lXL1lvE8AXd4JES9EF4EHqS7t0RAZowKrRRVJYLhkQlUyY5v3MzWarxbVXqYp2Y1mNRpqEVKP0
iUFeLnXDuFYz7qAVqD999QaU+VRzR8LljL8qHh8AaZGRAURGXWuJDv6man1aEKa/h5lrLGHhIu0c
mYCloxSxkGAiQ+FMLqiWYm4w6XnTHrsAgUnHC1cpxPS1CA0X8eHVknou5hyTwTZjAigSWo87gf+A
Pbtqdwyf6VuSPQBngAA7a5kMra3sq/RB1ATlRa6Ot55CoZ9qO7lqhu2VtpmIYCxRmxagzHTOuTXg
Nk8U/YRDxKAfke2o4ULvjbTAvfIeBQ1STIJpYZhrGdmTUq6AUteRUQmcrzFRGiXvfaJrTWNTQFiF
Ml3sgGLu22NTS55sOAIVsZezoWMVMfeMmy9SfVEy/LJsWmG0ZnwWkZ+wKLy/QUJF6Vx8ZacEMkQw
pH+pn4uvJ3a4TBCCRdle7Gi2D2WbfCdRLhdfWMxdJ+KxNqHBuOCjv7EhLzxFgWgVmEiMGMh02qby
xJe+miTEophc4bRcTbhdxZJlLEUmUfkWdg4xuS6S5P02BEFKE5N4mWgwZlf4iS6zGl3DVY9fGMIW
9RVR+I7FXr1Mvi3S0dzgpyUDb6lwi6L3dTItRhyxGKiQNNgtbuxBG9EXD+pHK0/gj5bYQTEJw6Zc
jz7/F+wcf6fr+TZo6PQTkb0W9WPx+11bEleP1uV3TvObRq2VRZxhbjsCd0AesRvNIAInWrsHfDcq
cq+49OIBAAu5xEqD8lvfiy+kc0gbhQL0Su4bisEMAlf48lNPhRjGkYWrWYWMHwPA62X11vYtHWmJ
ZWJa1FVk4jSMcb0Q2qnFxyCKn4ahJe2nKVMUhDqQjaU03iU2EZiL1ye3VUjISzflchRIstfnPR3w
GQcSmPzg0JGJUAcT8KPFu4xcJdlgCnkSuiXxn4u5685gURW/0R/zkfjwGkiKNy5jIz19H5VCQ5NM
+KK1TCQGg1LVJq6o8Yrw0MAZopu0RIfnOFQNK3sXySE5pN1LVzoSMYJp4FWpBpqoD2sy6hTjSGlz
3M7hEB9aPe+2VlPeVwlkIn22JI7zVEISrRMYU3WdV8uQHCSaeog7CoiIs5rsQjnaKWWz12JSGLrF
difCP1udU5wOmApk+GIvU/yCLGoUZZ5D/2npD/XEuduV69jcRsvLvbYQwlsqVJ20k140WhEEZZ/T
TO/XVuMQKkfcil3XT4O51Rj2upet6wUPp4lve+J96PBrbiUfs9wivr6uVtmItqcFGW+ahZc1MkkX
y9W9GcgRDZVFb9Eqx1KR5RkRB4+JZ+c4BNjWtE9hxzV0noNn3099MqsDkvf0X7MuTeQrBsohi1dW
xOZGiE03UdXTiWkg42S5jxqnjcn2mgE/LD8A3YkG3Yl6hNBzW1MXWMszKiXpE7J8cQir/ofSBNPa
Htq1Hwwqgk0QRCNEfej5xY2Y5JIUUCqXP/SGY9GuiUZp5EdasdGu/tIIES0RUZ0XUn6Me2A6+lvL
HuN1HIadm3NCAVuRIlddtP4mRy88vHeLZOBNG6NS68ny6wk4XWRlXF+W7xaWvYUYY7BX1eLWbJZJ
v6j9e4osXtpxmpnm12KqXwJMWAy2Z8WdLYWfx0xewL/RFUnw/2lWNJ3iNrc9rYSRQ7j6ZffIhGEX
Ox70KalwiAbBQMJg81/BruJBAW6VmulAYlpIJjArq8vBdWW3ijmxmnmFwoplsYEkyoETUbP+vp5Y
RVbNZE0Y3OflteKxLB72US4nbm78TmQonkVKbvdQtAEhWbrkNUb8mGfJfHJmJXmYan/excNDXJMT
oKlgydD/UEKTpo3maw38upEUSudXMGQvczkBUEoH0sTG3iS6vpfY5SoQdGb5GnT5NrMVkllSkpLC
Dk10HqgAc3poWfV4oGNY//ZHRIdD6fwsRB7ARE3J7yvL1ZtuQJNDTVKSkxETyCw9oHX7rQDmtzX9
Z6PZALOCwb+1wqA++YpEPnMSTe9WHR1noEPPKrWvHSUm4qN6o/+ZSAfx/KCliE7glJKqUPuPldI9
Y9kd3/WwITcr860zrd/mnDcdCVSUXN4RcD7kqk8mTFoEhEZExr6dB8Soy5ONvFLGLnlvHOLgu9ks
93Fg5c91OJ/FVvnV2NUjQz85ZGrfGtSFV+KJ1pbewhhO0VDW6o2hwwDLprLDms59fSHjAB+d+a1S
UI3ludERgeLML0MZ7sWXmNoBOloTaceyqZQ7Rj+Lfns505hw6ZoJyBzp2P69NUfKAUjhRHWNTztT
U5gdM/mRSfW8tcZW2SppF/4g7METn6qbwhG2tKkeBgs1rZGgZLz8OgGiqKiNtLs+mJRjrhFUJzY5
kTvQjwacqRx1UzEV9MJBL71lSKHEK0McgrTdNe2mMazkEYH1T/G4nEYIAAN/vFWnTDvNZjvQE+eP
UMLibKdy9UxlEOfYWIOAlczg3Rguf7BesTuRe27u+0HunqJkfhAbHEqUg71ht+dwKglhL+zw8gca
dv6sykinKyTCazxNyY1CxvLlD5SbgxOqw88ZohldfM3fqbJlQMRJj2Kr8wIZEbsYVEP/Vux24ovr
FXBio1AfdHmKDqGNbk18/Fzh9lK1ipeogJScyUgQqlLfowV37uOAAqszafnvvNNviE9RX0d7JmhJ
RREaxPV4H4wSwq5lDTQVe8OU4h/wleONPtXVTckJ6b6RDIVjMCt+R6O+9aH1/eii3FmHGmqdcKmO
KoW5czR2NLEdVMVAJdPwjbstdR0Hmn2jgDe+m1qb0uayHSMCyjRI/VtKL34tWeA8Ry0P7+o6AMSy
rBFkhUfkg//WOFa5TspsOCCAUm4pExMTtnzamvA48Gztz2BS+bvxRcHzyKpbGaXjZRsm5KGsNeyf
c2U53lgq8TEvqEOn4dxf1uiAWvXz3LzbjaF5caq3RwB48tlYYMziXUbOAU5sv6eFPXo5/cRjY4bl
2WpqiJ3LB3X6nQlJ7ChWkMuu8ay2jk5tazknLhHkoi9rAX4q48n61XcmfErTak6J3c7sgkpMCb9J
f6f/+EAFoK9RH7STpg/FKeW9vKQelF/UNS+fp5Jtt5Ok8OxLtX8kSK7zKk1Pf2XSQbyTMpeam9OM
Ppc94v/Oh1TtkwX/3uuvYgUI1ZNby5V+bpWpPOpNZnpt0MrnouPvAdsJGKGs/9DSoRQ5tPID5L+S
a9vcAAfL+4cZP/OqV8zqT4N1IjU7/b3SMhzcEduo2D8POZ9x3cM/e5Ha4OGyNSd8LO3CePGlFC8b
xpeDpUj6mZ0JCXlo++82f5ZYNdFa9I5dVD0Yhd7visQHfF8UxkNh0tAQq+TF6OYUZ9/Bm+EFTqr6
jLJ8OCRGQ5e5L6tXOa3uxKocPU8d9ogXSisYFTgkbqrZDm+HwtG588mbXxr5mfryjTUGtSuzNaV7
ZZrUHTdPBHWbWvxoBZSkQfTWf4jCgQ7WSzgt9dwLvBTsJVK5UT+0gT3iAefw0mf9LH4eU7UBgdbR
i9601QYqsnKjRnl9OzYSLki9XO6MXsWac+fDQgUIcz/6vbMbJsi2bV8fxq7qHgcL8bBYbQrIHtWd
6acUl0TUwFg7oXAJj2MHrLPzrfDH3CUn8V2c0vkh9532bIVSv5lzMlETWZZvFbIVIdeywyn9SfxA
FSM5cpDm+r4Hr7qn7T9t2yQwHqMebY5YxTeDjU276qeP78izVWc4WapUHH2c9msjatofSqYcxKpU
6t6jMOc6meF/gvyXbRX0hnszd+x7c84m4Bma/rvLatQAtfSWdJrvDW3RHJFyh2dEYhG62bT9ldn3
U5cZv0cp5aLoWNKtBqEY24cOga3ou1focyexrbCVP6U4iJ/oLwCAHbuRZFMu3VaADZ9PbeChcQjT
8ZUfjjH369kMx0M858Ft1hSA/ZfPIyZisQsc6WzL7Ez04knqXF62vF6soQX/51a8wMD+p+hiTXbo
Lf/X0cULXmz3noG4i+qPvxPGxCv/0SK35P8wFcVWFraYSrP9H+1xS/0PJCcYZgzVpH+uLAnF/+yW
Y3IkUthwEHthdjS0a7dcV/8DCBj5yJpmQQVTZe1/0y03tL/3ynXbosummba+tN+xR/IZvsLFdGC4
QcVZbbeAZJPIxLsSru1oLT1Xx3Rnme6sbioLRtiagIruqX3XfwdP7QtJvEDlIff50wauiyW9tuWh
87cKdOt8i8rXgB8t75zYywCZk8XxnLS0dPal/5BuSdLd5O905BkWMprIfC98Vv5UB8ez9qSkxxc6
3u/x/wUfxT8sm3+zaC6AtIuTc6G9GZfvCHDTMQxUNKYDMu7rd6x9lTygzJ4JN7JewOs8hNDTKlu7
iwcO8rr7lCQuFmUSvRmR8vBlh/g3b647yy/4/d11/inqYrIFTe7bu3P7PlbcXcw7+9kZDvJn8VDf
EmIq/2w32SdSsmVY+Wk96g8FmPEDZbTkUdrYJ+fRttz5tirX+r1Sn5QjpZ337Dzvk/uk85ozJ/vh
vivdZh2dp3cbQAkNyUcr3s6xRwbe7+IlPGp38ra0PwKGPWuJ2+TkA1Wceae/UUcpSNYivnhlnNps
NVsrynArdOzP2XMP7VTbG0sk8Jo7Em1ewWqnVIprA0xuc8yOYEX/jCj4d3Sv7cpjWE5JwPbqx+qs
JK5yaLb2jeZlP4tnhfTV3/ETX2czvuafAKoeAIFFJ39HikGirvr3wN4Nx+4WSxx0mY9pl3mdN09r
mMRJufpUD9gQW4fUT2nPML/5BVW3s1aSl/3CHDXqnrSvf/a2l6nr+hmZAr0sVV0jgwqelhrys99s
0/h+upstNzgFplvbT8V98kGXekSvfCqejO38QH5o/poNT/JAP9Lj5wiO04/83dwMievjtfqM8auc
TO6rFfI51+jfAxTc9mYAWErAfLDSrFWi01f90Wfs06cZISM051y+1+UNgH7rvv45HMxfxZ1/2xZn
9RFVO5bXvthFAZIE13mIttKZFJNzcNPPu+DOPEBLnShz06J2y/f0prKhmq7C+8LTPuN1sMF6BoVf
xhD2q43XCQIUhO+mZ7j+D5UmdHEXPbXhyT7oxJwwOkAXvm7X+WHe6hsM9I1LhB3h1cab8sc/EVxn
nuYfZOE5XnaLEuJneFJPWsBP25SelLuwVrEk+VjgttZxRIoZb/HYvDrxKtcJHfbSj/oeWO94VgH1
3MpvKl3jh2Bv1fg8ibt2C9UdFNd56vklwCy3CCGOOEXVXfze7Ws3u1UfFBRgz8Ev89w1h1ZaRa/+
s32PzY1dG0J56wGW1vbmObsdkLusM+1o3TcQB9J1uct/DZu8dONdtUt/OB7nEy6DGHJPzp3zQtum
oP5VuuO6dTOOjlX60Z9JpegOavwUF251y1X/tlkctFyFUdmtrORm+EHZy7rXSVDpVypxwF66bt/N
XYRxYqWsndCdKXm6xca5N26CbhWemtI1s5Ux7Bf80Mr8TUN++YLmJl9b+x7p0cwPSSN7G5+mnV/u
dGtVu/U5y1zcW6ckpq/EORD/ziSj5kBZ73am16MuYRT9J30O19xcvpFRkG7V1bQb76jWmVuEl8Y+
fm5/Tt5u2oXPcB5wRSM4D24tkmzblfHkvzefEiVekOynvt9Pr1S11lg4nPsOYu64krZTvZcByG/H
AMvPyr7Vumfnvj+1b+FNbK6st+lBfpW9DGvcSn5Qbuvhfzg5c/n7+9nRVlTO0I6lkB6gKd+1Wmo6
28ZgYpNsSN/NsSER0fBqR43335+G/+UkvLyN4WDex6NP9fYbQ5Ob5KmTfaXaGcrwtLyFM437KRg/
8KZhfstaXG0Vl/i/7gX+zalfVf/16moruipTijd1y4YiymX865VHCyrdHJ2mQQ6SvS6g9bUx5vGu
RNO5yk1N+qkYzQpz2sYvX+LAwbZvv+MBzz0f5HSP7Y/23/RU+AhKZlvlUMMduekMbDeRJh+Tbrwd
aWwBEaubDYgs4h7kSF/bo2ozdFbKzUwo9CqpmnM7cspIZ5L+Cv2ATCa+zWetOurDRNUutm4Sc+NX
TfOilp2BYTnCsiKjT0rzglKXPT+0GRpw9nIsudNO1XoywYtnfHrdY2A06slJ80MV4zjKEghStR6U
e6eFmmnl0FsCLmS+XL45PZRIA8p3Zm1Sg3H84FY5kQS1KVXEk6+kIkOx1d7IWaJsNXneW9C3N2aC
9QyDE1oQv4MQULtUvSN3gP3PrUZ/F+V8Bf72ltOBvcodqhkIdtCckBgCoPhVLWvJo4FbeqSxfXZ1
m5zVAeleVMiPienrp6iH9pTPZs+JSiXSx5CwH087o6rvzTRKXHkCQhVhANSNXOND2p/qE8Ibzqk5
4wx2OX8VpG3hoaCjsSnNkMerzKY3nW8klcBQLZatU9tYJ8zthHbJAxc+S7+dag3YmKT/GpxRR+lE
5iEGX7+z0l3fq0ANWqPZYydcj0N8pxXSb0flk+XG/GSo7wGfd1XY2Z+60P2dUZpcz2b1Nu7bUyhR
7WkLk1SnyHzpIuJ5dGztgz/RgTS5SeghO9P0QKb4n5Sd147rWJamX6Ux9+yhN8DMXJCiKIW8wipu
iLD03vPp56NOVVZXXgx6gIRSEUdSSBS591r/+o2uP2pz8CiWNf4F0lHEmV2YtLM0flejdp1LQfHU
YHoFsnwpR6jHp04MM7cZm+sY5o+xHzzJUfMdmyORHpzAs9oxt2hel/vq4MLCM/GQF+K1limrYFzi
TUSBj5gAjLEl5FbnanSuNJnyCuZT52ZxrEDoo1cttWdc3A4CLi6OavFNm/JDgQGbJ6SqsKmJrY97
JEtKIiKY64aXvGScaw6QQsrAXAvjD7EK0KHSp7GUv31jehimHBKnhQJJTDwh6SYbbjL0604/w1UN
cHez0/bY8w1MfkAVQYbIfAB4WJVlsO6GRwQOTovCA5bcqmSEqaLSy8VutXxnoi+sx/THSoO1QTaH
EmqrAZZUPaNkNauNetYZ4Wc4AfYGbgoFQTZJRdpa52gS1twjGu9625EUeBdrSe9aLzhGLdoJhVeu
/cSE94yPc68R7ts/m82wt5SQBG5xrUJdXCiFzTzZDSVaP0b6LjNqfadA+PCiLDtNoRYTrOIbskv+
H5tG3Sl7X+jMDt35cQZMKkgt11rVx9BMw3A2l6otURzYOGXdpknILYKcOXaAJfVVKBgjwggIcBSI
a6fQkPrB6pJQslhQaRWzWZm9HGywfH+QukaFkDL6pFHkrimJERSIaG00zLzvN/oEtyKNamo22WpD
r2rNs9/CfmCO3yBhhM+gTmRrD6EIW1AdkgdD/4iTxf3h/qvIfCXxOn8gPIQsnuVBWmglf+718hdX
RLybtRxFYoB+KasYOAWk29phm7J8jlbqE2gp/1SBLKxluY/cc+SkCONP87VBIms4lADlxlw1h4KQ
WjvyGJVQMvo3+XneyLe4dJtVfUgP40H6SBO72TWJo1sr6zyjMiRW6TY9cu1XeyZV42/tSS6K4GwP
z+9mF5fQtMUbeKZ6Cj+avboeiam1/WPxme0o2UUbi1n5je9IfzN3zWO4UcnygSvIOn8ySsZ5UHaJ
wyJmnQPloPIf1FXdOMZRPDN7kShP8TqA5QEAFtgIMcjulS6wahZpoV3fpAaq1x7ZKE/DQNlwUH5q
n+bZ/Da31U/U30Lc3uOVCnOk44n9bwXp4WXYy0yZJluwQJupepykXaVHyzNeiicK+eBs2uOL4Rme
eIo8o3YMNrGcQkP5Td/n2Msd83N+j2fb8KrGLWQqbeSmlM04Aa9IJ91Av4AguuQiPBS4APQsoJZj
xkcUUbXmwcgdEjdAsD5gjrBWqK4GV2l2krpFCDtxtbU7y3fEQ90j1HY1DPiwCa3sEosP5BeEc+Br
4Q76WZPIPVgll4q1aZe5A8aH61DAW5IFgf3Egac7VlBoMbJzg9e09cqVRnF6NHnn2N5vy9iu3+TS
U8gpG5xicpCcppqDWbV2kol333KD7TEWeUTd2Jq5NitbXw1vHOOE6wvUijABZSNzPHQgsTV6bMTQ
We9Ogt0ySXCjS8HRorr8gZKn1Lv6s4A//MnLNCTSJDbBSunJ0h8SpogB0uLr0G9H6yYcWcKso6Y9
6DeCivoNp0UmbDnEBiYawaNxVL/7ltXPpSWDL1kv2U+M86gZzSfjmDMciY9mtNO/NVe4zC/+if6p
uTFQrvJr+0QQDn87eKf0fcv35bb/pifLoVH9KOvoqB+yj65wRMVuX4fnaHQIh7aOXDYAhMXGHFBs
OsVzua4fQ1ot9Nw3rgDlM6NZi1co7UkVsFraTad6rgJXXWnH5FmjVJ1XMohd7FqlS5jCa29A5d2U
vP8H3q/YHeCSc01SQpHb3dqGaGMj4lSVbVRe9YzJNXobPiYv3ffnQnojiy83bdPcB4vHqotaiYNo
0Egek9rR9lLlGjv/waQDNelr+KbWvEaVrPiC8pXov3TJSzB7me7oaGO6nfCp5m50DSSQPNI9vIpC
7GidlggNEP3xMG77fdLYRbDmzIVjKdgwjHYdTIEHcM5DHKwWUf33ZDnxm2jt072fb+htdd/B4lYk
z/aTUTeWeYUdUpsEtvHGeYVoe4xI2XFqyNYbggk+u0+c9zZ5Q2cebvLRNpiav6VeqzsUAzRgWKi+
EDqRnFrPzxxhILIKeZItECwn24LpMP5l8B7o7rCvaMjzFeNOzhpaVHABN32vBRoXZ8Qr5EJHjjdL
8tR7VHnWk2k53WtBhTN6pqNsG0d6w7rYw3TNA8y5oa+Y2T626SFaK885uIJr7Hcw9ObHIXMxRCG5
4pxe6Gdu7Tpeok7VQ8IyFqzKFax24xvOT7DJjiqv27/B7H3nM1zodM18Ez70Xj/bQcmnxugHd9Mt
sVHjCcPkqcYtdE1qoHj0r5hMt05HV4e/w4q2vL02J+FW7bRHZMPtm3mxCvs93DY7kt1cyoSLP7oW
nAdW7f4xntamhxLS31pr61N2sxe20Pa8WFHsx3VxDI71F2S2CauLQxI51gnhqUq59Vx+divtsAjz
n5Rj9JzsYNLJD4GCoZ7rT7Y8YRCwSZN92W5L8axf1IPxWLzgyUKBSbBrHmATBaFsw3yD9BUAlXor
vaGYnE+0dEd2GKAQesTos7XsVrZRbZCh1hgro0NW4GTZqvQfOO4YIL1VO0aeJWPmN0lxFbTrJ/Oo
tU4Nj0vwULaHwmaU1nxPfogowi6SizjuC1g3sUOTSqyL363zA7DKgLFAsaerlL6b6pOqwoLX3+7V
S/iEmte0pbV5kT3rkckQ7B2ybQLGB2iXIwff+M6ut7DHycUZ9xH5p65pHatjHbIhHRmK451k/qJc
QKqv2MHr/JUd78uc6gYP2TvoCswu6R3ZPGWR5U7nzMMw8BJED4r0SThZbF6C4RC9k2szYL6L8Bcp
brszmRqn+oHFv5uQqe784aljBhkIv9hTeKbhFvGZ9ceCi55aT8kDrGGXOforBkN0BMMhvYFAKG/S
CQCkV2zplG7ndXVhoozvQXYJ3tmXWAwU5cPq11hGnIprhKnHV7sOGid7FUXHZHrMhG4xzrdjtjLW
R4wU2Id1sr6ex/I5MKnCHVz4rSVShSTRtcRqd4vfFxvDk0xdehnffP8RL7CEAnSrcMbGkIiJknPn
zvbfg8BOiEyV3PKzei7eC3+vvpTRNT6bJVKcjbaJb0vhCSPmY8QrDJJPtMJNLXmIT7OymdkoXqUN
yShe50yZjX9VtRG9dkt72h0iDHFqr5LX3Y+prVrSZbQVwhSR6J6b+SjOR/8Rp0rXv3U/RIGVVAFP
fWHDrVFqeDt2cBTd7NnAfPJcXLBAupZ7bHySD9zkql9l3b2X4Bu/00P2ISuXDBUOTR2Mh0O/G0jO
ogh/ZM+LLuRInnvR06Jt+xC507vKJPGZVR0ro5xXBRs74sH/CHWFXUTZmC9EbeFFYJ0AlD6UtfjD
DxIuIQHhUCRBMYv2fMweKrI9Hf8JqWm+064lYEm4DtNL9qPMVLFu9qORFJlcZmuXSGtmgflaMY6w
HPpzr299tsVJfGeGRavw2c8izYloq8HbzNwUspGNqrxocD0DwaKxHVRWukFGk4r1BiVQFdU06q6B
9VJD/gHRDLKtHhhHp2/Qw/xDrfw29VeNkujMZyLGzkDitA1+qGHyEx5q0UXJbT9wUqqEB6N169q1
Eqe8ITDmi1N/IMdDZ9MS2g+bWKrE5jwOn/o9BiZfwzs2UUTqzp/VD10jJjhF7fi/jY6gk9Kanhlh
mK29BqPNniXmjuQZD/NhWmX7zMuoLleDbg/HhDKjhnCkerCtpH6F3VdvV8fIxWkDYrb6LW4pESMP
+7Ngpx6qDYAfy0vlBsf0lm9jDy5W89mVLn6g4VOFOQ35ZzY7xcn0qqNp7kRv/Ol/zCNnpRA42dN8
CA/5l/UUnNoDBC3109pGL/WeOTD4efUyTusp/5Xm84TDV+rQek3xNiflvl6PX4bplYwpLFoZNEuc
6CQijxGms70ZyHArJtzCZJXjPFZa8MB00gk1Q9wNQSrtxvs/SGJ76LNW8MQGUmSbstt2y7/eb+6P
u9+7P80YcGHKk6RhUe6knTVGaJ3u/0zGUPngT+c0aHEFiMNLI0rE440KRi2iHYWsM23VqCtTrGUX
JwOFpioYvazUSSyDMIhpoGNo8SkIRy7sDJOhrCTtEPbIJbLCHVYJvDdsilaCmolreKbaZjZEy/bz
SiU/Cwm43JOo2GlQk2BKr3EqoKISjBZTPdFtSHAlw04EjLI0cE4/DNw2bm9Soodu1TXDo4QpV5Tl
6bqSQdhFi4K7ZbC1qvx4pBOuHxvm2KvCR8sSYkoYCiXZqCQOp3UArymVVySa1u6Q1oDmsp+tlWgM
X6JorVUkqQmxIaEPa9FzKX69xogJET6GIKuCILZrRXVkKiHZgbFp1yP8i3Qk2Zl4y53asa+XyQyQ
Yg67cBEm+sSd9iKBxWGj3HR1xsKN9SHuCFTPJ5BMVYivuH89mKUB7ZJ1NKx2PUFN0py21I9UyEPh
X9KINAMlaR5aGTloAS1Wj1n/mllb4yZIwBiafqPYJsGO/vrcliJsVMbqq0nOEneKMjqRiaIia9Vt
MFjPYUbsRYwII+zNh8YI9n45vulJLkPXEZiTtfrZjz/SrkZ2ZEk/apnSlvXM6/spjj3RX2wABC/u
1PSmmjQrCCMsTFtKst/mFjaYP17n4JJBinrLurdGYGo8iu2NPCvgZfSJsf9Uab9o2WrSsNKXPkzZ
V6sEU8ja+q1yYydBKbIJ8QY5IefHzyYYaiNxDrIp0PrOrwICxU07KpFdieHv7GvASHRDJhF64dCH
Gx8sr+rm58rA3r6LBRLHBRPsWx+YMATD67T8MVmmO4XQLlt+BgKNiK2eLVfHjklFquVEsUwqdihv
xBJ4OlIsb05wtEpyWFa1vOvmVwzAXgneOWKj5vaWAtrYF69tSzN2f24Wa7+iuU2kksUa+l0DnhYZ
eG2OqXlKdbSY9SQ+taL6lo/JpqtcXOoWloRIki3FtfXCqhzanRnwDpbk4ua10GBKZjTEZU6JqhTt
c14JULNVhVp7sD7rcSVF/qeqUxpHfUeiJAVzmTFBINrUUm9WKr0R/trQgjLAgsLtJPgFQg5YB9hD
OnLICCWuInLc09ST6izYXkNtsTSb6OiwDPEKKaKZgVAnV8bFmowXIYZP0hs19bR4S8rhMx7Zaczc
hy8NHpS1WyyRMFeBqGfFPcbw8TOZAQhuFJaUVKRbDlEhreBzurjPTS7GDO3GjCqdrIpIf+glNgAj
eOpGkpEMxevpS+O2xwVGEImI7dZNQ/aqEC2pQh8a7ArQJxL3zLbdyqmSEA2JrWEqW5aj9OAWQqDk
26YC0YuYILJEuspEEGztdytRYd4WdOXJtPJLNNTPUjUtMNlEbnMjIW9sr9bQ4NomDs+ZCvUWtwM6
GWORTDeMLfzWiYeCcbJoBJuSNNRAF9alVFwUDi1np5xvapWSllgF3LWS7jUuUuqRlFkMa3i2t6oX
xaRFIxvxZrQW46uYKHqVOPY4MJ/6Id7PerNCB53gsyR6BWmo9thjb6MJwrSKk0k+lcwBBRFBpm5F
6GMNxUmsObAxpXvEJQ1IIbU+yB4yiIrPnke4HlHPd4Vnam1PI/IwNamOJTBD2/o4DKros7vXsohx
4pzQnOsoIl2opMzSVXK7+gezkd/DkUK2bG+ivguk8shcY1Ma+AWabfNjjQzus2YlYn5mCPmhmJSF
uhwcnGthatusqh5FyzyOJc5ng86krRWHbVbX3yXR4JP4EQSkhoHKY48akdEoNKTSw5a5JcK6SZj+
1lp4SBc3EmYJFDy0ONPtQ5+sydFgLEdNWDkQ5anOBHnfdqAitbD0quZwjcycwiOOLmKNGDXVCFas
GPuOBTbchfUY1HG2TruJjTUpN00zb1sdWXNci7uiJv09FtPr2Le3vsS6sMpmyhM5oFmmJsry/lII
wsfYd+4UKqegz6Ftod4erYBvoyNMIqaVRElqCtigpSSfOSrqAlsnSHTjJ2hikFIzOEOVDlvVWBVW
9lyMA78qgdXqod9hgPYsGuOqQb2dNAhfMQNNGa0OoL+97DWsZrZuEpPVIn2WZmI5kfV7aKc7e04x
Hsnnj1mLdlhECltCzS84bi6Ac/k8jClNtN4+jgoIrj8Yl47z1JlUFnjZ8hS1SVZml9I3MWsNVNqq
3tC8xi/Jrlfwgi83iiJ4UQnQp6SW5ERSviV3c9eb0aPA53+JAM+TInlDeRKyE5NxW7ORSTkywdwa
xK3aizivodeSlQwIOYbHnNRqtA5LGnv4gzSYPqT1iLSQbYykCvPRxR85jtb4NPcnbMoe+hj5kz7g
tRDI1orcWwnPAVwWlqhT2N+0hvr0oSZW7AxEGztFmWxnUdpkhblV47ZzTUESbFjQ0LALnUyzcTXA
2FgN4eQkswx9UuT71/15rYT0ZWTC6o4fC+dJbbOtVqoYBJk5LXtWrKvCwPttkH+HqgfGTZGgP/WY
ymL2ruNFGtM6NN2hkbFd7PrQnVV0cWb72GQmuGZbb/3O3KRGBAZRa5chY8st524L4fiYcIjw2zP2
JaLIVRmw2TC0StPosZoarphGe5XHEsvVJLslvvg81OHkabrGoM56NUSSz+V+XGvKgLeC1WTbPtDf
VCRcThMLK03CNkpF3WAjLyTbPR3WhSS/oSOBE62DCZgLZq3J6XUWhF1Yzo81efBUupikk33MZZyp
w5OZF5A9Tem7y7r6oKJMAMcnaBiTpnXvt9eg2Rap8anLkbhqcDwOsuk3LoJwbeq9Sc6m7hSq6nYj
+BoRSAGQcyg7RPg41chVbVRfRoUDqKRzSoQN9mDt2OirhDSDpHLkHplpLkvPvtgF+HPSKKiwIwq/
6500jh6TjBBwBjSQfE1YQRWj7KSHAjGvoxSK9chEYxrANYLWOEA1hoEhlQdDHCe7sy4+fhlOO82z
F+X9qVfWgomoXw47xZvrXH1oskF9uN/7249jWiDjK2hcq+QzYjLkSkqlPQxm+F9v7r8z68lyIzF4
v5ut32+qniuABUtys5KqzZfkm9gh1mn0/EsrxIYUbYswb1EgxLrCHk0LexC+EKltgEPAPfBwNWJD
CKkKTDOlc1uc0/ogKLYqqJO2CDGTKv3HTTeVFyFDG09qjv7QxBOm1bJWGA/yotq83+Q5/JP2ZkF9
xxP0nzcR9AJ11qpt/JdjULYYCGl4SqHVE6/ZYIKKKVp+Fv1B9vpOS/Zplajefdr9P/+NZvXHGf+r
KKc6gtj+tx//z1OR8d//Wp7z12PuXvr/+ukQfdXEw/y2/89HeT/F8SP7af7+oH97Zf76P97d6qP9
+Lcf3Lv1zaX7qafrT4Mq55+O/ssj/7v/+B//TZKgLmN58xcxYPkL/3jm8hH+9/84FnUb/sfqIyna
v9no3J/4z1gD/T+1hQqIga6qoL76e6yBqpuWKMMi43//SiFVyScVRZ2AUF2URY1R5V+uOqr2n5Yi
iYSTirKpQBOU/n94giiO/91VZ6FoqIqhKzLvkDgP6e88NohvZaOPhrxnyv2Xa1YKEQFDHIVrUzRk
719eWX/3zrobarUiYEwv5Prqbo3FCByXVWSJfaZK2+KeF5XWvr8UyIT0qt0I/lykTFiMRQhUL7aF
I7aFdzuw+80wmGK2iZTe2mIVfA/1xLqiyv/Efd5/1mR/p2Cy6XWUQVuyye3Oya45g0pnDrMXCPGk
kChXMUjFTd5TGUkzovDI1SdJ2/rscAIWE3kMU06vyucmmJ8yRvh7tv6tMMgUDBHeolNSruPQlFZG
YOZOoJqXIYp3qh/SBcxKAXhX7CqM+lYsZR0qSiJLJCmjO64wy8giAqTz6kspjHt24BkB+ltlJtem
Ci6T2L6mWmVgK1aVfMLY7c0Zu40MdaQQRXRWmr+vcqgZ7DS/+rjKCDchgwFuE2IvyFple7Cw2jez
4aC2muAKs/ZaZdNJS/KLpETvkAfQeg3ZZXF4Q86TbmbxqrPlshG99xZ+pIoqD7Dc8AkfSZhcXrAN
m9dRCx/UKKGKBQ/XMsDrZGC9bgJrWhNyzWBQG4G6ih4oNb8WQgHcVsAi7FiuYmUftjkAIEd1NILM
SVB02wr2QRBtb6VpPvlT9ShV9dlsjGcrlF4a02DeNcQbK9MPloTlaRLLzHkuMrpuoWE7UZEToZkf
BtCFMKi+sUQc7ULJv4GzRtIYqVhJ5dbzbTsMX8PQfJkKQ++MRTJI8GfM3blJH/xGQwgfETpWrhUM
1skig4do6Nua+ps2h+FDj0EJ/PbqV5aXrAGRbSns4FYEF8uQT2kr/WiUkHJaPmETzbggn2hkQu03
Q86rxfoOvSFwkNGOto5JtT3zoQFqVnSJHEuj48Srw/doqCYGvsUEjadV1gZtQ5UakF6sz1Kj8qyH
+pTnb4OIVaRVAidCbafM1YpH6TWROVSk6dJIqfoaccpeGa31cj6VYrEpRMByiTI7FZF1yXN6jtJt
PginBOSiz/QHwdBPcj9Brpi1nvoNt92CCPEmmb5naTymOjz/oI1PHYRiKPhK6HQaz5SyS01vSKuW
vOAF/6rk1rHFg9bpxMkNIgGD86yDcAYfQ23Fs9ABXDJurRL8tEoz3sCbTRzs4QpOCEYJZfkMLey7
Wyy8k4w5Ve8PNt7gj5DeZzyV4q01jyfFZEZVDDCTZSV6EHoIRZVu2HAPzrnhl4S++kctrTZZkLxW
mDQ5XbKplUaF06MAukYHDLKfhgSaZ2oR5pBzJutyC+1CT19KtBI2OL4uANoW8QD9I97Uj0MPjNAa
uDZhoD1M2kGbq3zVJRRhgxZcgEdI/xN3MBA1Dir200wBEmhFaTn98gduWaSehRA0NKmjTzUbt2KP
qVFTP/p6/Mn9yG4GfWMKgmWPMe93W0Z9gr4w3kdVcAW/7jtv6IlZwelwcBqNUYMimwMX6QKuqJCe
IEGvsgmVWZLHp0Yye0D737gVNoF1zK36qa1FLLZK0GGJa5qK/9zR09XoVqO0uehK9LKk/AqNb9nY
Xm0HAcBXLIaznE9Xo/NSdglOr/i9VwB3skb/bcwWiBl8ESxx3Omp+GjFnMyw5SpURsOPqB19iylf
YEK0jH6wL8FNOx2urcIAKMnbJyTQHWwPqDXWnIeAE7przmwpYec/9mH/1SjFVSz797HkTSpzflRx
HMBM3/L45Ctc9s+hlW+HeIBt2WUfwgiQMCirXlafC5w/GnU2l0lvJQEI96l49Zf5Zj/9SnKOELzy
1Cj+HYN8F48zlK2ydbuA3QQ3I0yMCrTA8NLTjsGXAskWPrZcHLHnB4LQeoIRsI3i5WXTgMHsg0Qm
CqO9THfBNzxgSOtLj1kruvAcm9rXPKmjO4YmLxJFB8tMJ1fLWf9mtC82mdbHqFd3QZpvCB179SPx
x/AhPhWq4Iawq9xQNfa+TILBOOyMicSFPpvPkd/tRhF2k9pXvKfSEbMR86XFKhL/8+AqEjnjZO1e
Uchtyc5q5hccMwjvXakxmbMeokJ1ZBSPaZpf0j79CeJFdUiUtdWPH6YyiitzLM44uDlARJCu0eVh
sctELgx/Zuhl/aBNQDE+QzerXg1TuoLYqDcAtUljbSqmOMhR+1WS5B0UAeMIUPXV58SeQlqCsTd/
tnLwMo5M0rGZKPqYlIWuUjaRTipsY4hvud+atE4ggII5bcdKKWAQ91u5qvejkJynkHKCvkpDQE/e
HkMeffBEbb5KGTSvKkachbF1rY+8bqIeyFUkZ6ZNvCHWNyW9aqUZr+NYE9vE2W7JpeThBwdhjelv
MMq3YICkHTSwFRTER0OAdjv2rOwtD0W8T0cQF5iHmXFIB+UZ+xIk/hKj+rG7xYbferNJ0vqsOB1p
RHYhNNcqWGi7g7BtrY3UoMQcR+CqArXkHO5MmFA2mAo+DsnaqvWzJNfEavAgM3+yKgsGZvKh4tpt
61H8Us6ciGLMlEDPdqi1OgzySta7UYOlCAWiyAvijmZoQLnGedMXEdYDLYEYM879Zlq9aUPGOE/j
96XImZv70yLVg5pXiOxunCGKWntBnm70Un3QSSrtdd5wGc3P1ojJ1gA5LLZukdRH23jWv8OE2b9R
pRg4CJ8WhFin1E4axiDbIVEObRrqMHLS9xaDNq8oY89swBaTwSSZIRHB0ysyBgnL3UWavOo60mHK
KH/SSy5xPas+FLzFoHoCQdXVjzI1QHLVMwRAy40XxDZPU8bp1EN+IXA5KM9Fz+UaluYLBCISpp4j
RO1I1f3XZJlnaGF9k830NOkFQ4oivuqZ/0OkFS5MFuWTEc+renrVW/PBj1R6djFivRlapo7jp1KW
qSMH4rFUPudCotNNnySrVGBLZ0citqgFJFSJdcqKmKnNk6niR5tm4it0xsXJnDPBJ6q9b3iKWJiv
DN5IC5IMoCTmqKyYD6oKnaXryKUpdPJolP5RMssvzTorlsiU2/xu6GqdBi5g0pjM/1Vo5YQIyEXx
7FvhCH1BPDcGjXw8w5ZQQujfrU66N4Qv1M7YbJjBSQ43jBK2HYRhe0yCG8jtZ1wFH1UyH0MlvrZy
fMTk9wDYCuMrE3cKiGzbMN8Erls3MkR7JGqomxfmzlw9zqbyngv6roCGDeqZQrDQ94XEZ2xwDcFy
c43a/jwUwatWjBO2geFOqxTWXYbpLH/w49UnQQ7xNdRhK1hxsyLr6k2LwUiytjz7FNZ8FFQQk17D
eGNyZYXBqdDkAQ6QZ8kbLU2+c4npfDCDbRhsWub0FcM8EoOFk2wwtzKnGWBZ21GRMyIz7QjTzOU6
rwb/KcL13zFbcWFCRAfRgtc/h5pCxNGlUGjq44YFbgrTqy8wGmbKxh8A1wPH8D8CNXzSzZkyJfcV
R5uAo9SmeE0kuD969ZU36hW4CNA0DT9GcyAEsf+euvZHnnVYqsVnZOVMK0SOVejH105Q4Xh1i5U7
JBdg743kd1cUTN6kDXsSz3a6vNi1BfV7FzQmdUe9jgqPWNSyieMNhpRvcpzt/Kr6DVu22ElK3xni
ADOZjG8o6LH4uEiYhzhmbX6FLeQCMR8OkpicLAmk2gj1zzYFZMsNWAbJsuGNDvt40SHqDe7caT3b
mroge5NYsf13j2phfiqkMlH3mh4LLuMijEgWtYeoUv93aHUmc/xiwblCj8Xb6TKUzMNhgOfoV/yC
UCpsGZOVkVSXIc6ZHFjFYo4Mnzh+HtX8aQoCtn/Hz7TUsTIA9mQA7QwX8AU7nR0FwbruNM2utHEb
mcR/FJ18QqJ+GnzxJJcIUaeq2bbVSBPU6E5kZute7vZVMTzK9RA6AmKcbpYZvVpfcJ6vaKWh33TV
eRqkF7E0b34Z7wX0/1y6XGAmkiMdIhsGzZy8aL0HsvH6iGuqTfRvZheXRDC9eoRklMzRPsxZoSrr
RZb8gIwRdP9KBD1EhAZeI5BJWuklMUJXNzWv8gla64dsExuozf0nJGqAgOlS1aowCfSYDTAaiECJ
Dl1Th+tIGaEcF+NGmVijLIuRv3/zB6nddgyMpSDMXQg6aA1RaTHHaSbTf1iIqAMBPX5mPCtq+IJf
pVMMxrHkuAZlB3s8/elk0ZMqMg2RCsv9TxT638E8vFmG9tmF+kugUm9bJliaeFZL47dKyotvIj43
opIYgRJgkwoptIAkJe0L8/etJI37OjqNEvtl4BeeSfo5EVCepODhIFMsgA2T04aJKKFsOWPDonxq
KuKIY524pHyxPRMZl+Gv8pFVNJFzOAp0fOEtRE4HJg9hk20eX659GyVXhueA+VP4E5vqugueNPY9
WXe/ugFbkVGNjA2eo/bdwOl+k9xhhvtdgsEh6OhS5N5/zLLKC0vO9XHOpmyTlwMhBNP8x0Prbndk
BacwqoZtm/cVVMXy+/68dMTSo6yrYPVf4heK5c/nPvIrTSez/f7A++/gqXdeLGBI4fQdJjZLjvjd
Y6rvicByxom4qEVKfrcbut8MXGldnePTmeuwsbJqIIENCwFw99BsXGHxWQmsCEghBNbsB5Jkrbu/
NszobN0mzePdf01PzBOxXeN6/gPGDFGy1aCM3E2MUmNqiS2P2tW/3JzI6JFtTWuC1R9fp8VP/36v
xAUtYU38p2sSMRD+RuGkRaNP7oD2l2vY/edCCPIVIdSVBI6epwNBg/ePlTYCFLr/cvf+aCaCGI3d
Ewn+3F3ykvRcXyzX+Xtj04yOD228TV7nEQbuAhf9OUoRHJ1CS6fV/ZDej0rSsuc3rQTqshzm+/G/
P+N+7/67P6fD/ef7DbMVtHhduKkIS2qH7nr/4iOjBZv64x21GEjdf3m/qceB7tNK59XdQOr+JuW+
5vjgNkT8WQvcMWnVJxi6azZp+Of4qrnRz66gKuvM8jXOOiCQHDKWEv5f9s5ju3El27b/8vo4A940
XocgQCspZTNTHYxUGniPgImvfxNQ1VFWvrqufzscJEhRElxE7L3WXGEla7kf9OXhN6xZZjsHSehY
HLegB1XWQMdY9sLeUdqBw1DO5fuBef/Fv/0N21OHOG4itVDlbZ98P3ppQu5ARXDgO0MtWZl2gvbb
Co/Yzw9FkafvO3em3Afm5+OqcfHBkPez7tA/96DRJrd1enAV2dPCqTQZZG7yqohSDT72sO7mqCnW
UOG/T6BaHT+VdN/Cjdo2Ri39e6mGjbqmhPQlF/qEeH/767fv2X5ye/YfbvNEI1G5QazazoQxK6gl
1BH1H/5ufbadIymcJEP+8/RZP2C3kg+YTIsbvE8b924W1nRcMBdIBAQVdIdjtAGJ/sPfS/f9FNGJ
IZPZiHfb795+5fbXyuwGbxf9eaO2cYJsZ9JKvt/OpO3lx7baMYP1jmTpEuWd005h4pCotoV6fJx+
H1frb6fo+9PtQ5Iy6NFb6yDrzt429UNiHZSXoa/C96NatRjC9bg7DX9f4du/t/3Itm17Ga9noTqO
YT/k7CYnDbf3zO1k3z7x8fN/noLb6+2obc/ef2Z7/f70j/e3l39sez9tm9ZGVbi9Beqa0nGB5Kbp
kX/qRw2vtq+ONp3T9R/RPZJrYr1HhKuHGaZX1+pZDa1HHBuiE9gOzrjh3kEcHtXuVaf1KtV6R8zd
feUax6kTl/eoFkiq1Rqqhr5P83S8EHWudkcDVFzTKuKo0N0/bw+wwRBjaB1K0O01/CDyHBo1nvZO
7SCL0yPNd6sxoQra8s72+X//tHJp/E6u/pgXjTwV9hMageQyrQ9ROjEKbK8j3Yawsz0Vetcd0049
TMY8xaFn2fFleyOOGShsV4R2yR36A7H1jsVaR6k/ts3GzC7e3n5/ur3vfnC4PqBb//79j29OZ6c+
mp2ezVdr7mT48Zt++7r3pxvX67et71/924aP3/rxLf9u28dv396dbeu1ipAuHYzeCv548+Pn33+d
vp4cf3w9ncY4bNLh+f3rPnbOH5/77U/9+JqBEthu0llLffyqjJNLA/uYbIlGW3rJb0/JyMP+Xy7e
USC7Uv9uv2jQJ8/bw7Zte7Y1Z7aX/ZyHAlzfQRUrEdpbGcytTsd+e1i2jXGOnqufYyTk2zCSrKk/
/DHV+bfXORJEn0IVk9Dtvv8RQ/0eS731S72u6cLa0O63zoxVTniRtvx2lQEOjjiLGiKauK3JjJqG
jRh6+6A7tdl5fu/ptNsUYiAJk1RHN2C9DFcA2GOiBuk6FMXrg4o4pU4r++isqUjFltCVr9lT22t1
TUnaXsLzfS3pHQSag/hPH0321PqMmcRhSmRHpTKNdylJamHM0oY4owp7FCbWeF+1Ehaf2vaQXP75
7I9tXac6rEIRgPQrWHNYI6W2h00X+L4tU+dDXuKLkSZeGz4wmp55SFrmkuvxTFdc5/ZMY8e8P9u2
pRsA09JS0OIZ2qkN+rul18zSYyK8HeHttd3pL1FdR8HWXtu6bymdEZST62H+6MYtJBz6rK6pGK+I
2/bv6JrtSP+xjeSJnsJg+x21FPOb9w7c+/PtQI8VNbUB88d2OLdD/NGRs7eh6P31OojZkqlXNbTH
rRmXqjV+tO3pUtIR4Z48IOVP259j2iAGXo+oueFsP47otjGrMD4rzFXJWmcPyKRD3sBdXsmS9myu
xzYajQr04voaCnEWtmXxbPXApYtxqKcLmqrhtNhfySQjrGtL7Pr74d9towJDAnevHbaEnkUBaLk9
DBVlgH7N+frYtqzt/yymuuypEVa8tc8v0zcj9poTNUgrmPrxi6VJrsHtOMXbIdqeCm4hEUmBodb3
nOsfR2I7MB9HJ+k0FqnOQpbUOlX5eNg6ox8vtyvTG+yabNX853YYtgP07w4VQD0GvVpvjjHlru2g
NLYXmk1JVtl6pb0fou3Kc9ER4v6baIkkDiFXa0V9cZYj/EcUdZmeAfXmpnGyFKguzEJpJuTN94hO
QjCt+y4GMXwuUJoUu+31+1MvRtmuJqyft124ySje9/e6R7eXmjmydkxpgK1XCxJPN+hz9/N2g9yu
HYz85INsT9+vJQBcJ7umfkasvMR06c6+wdH39fXOkCikD6sFnu1EBXQ6E4FO/5JC8/auXO8PEfy0
wJYNMkvOpRb5zLleHz5ebs+2begAaTwwgdjONLJNiCFcv+N/pRX/vWwiTfsv+Uvnn13/c/lX+NL2
Y/+ELxl/oYAg3dM0DcPyDOc3AJMFgIntLg5zRhbe+Cd+SfvLWEOEXH1FRjiGicCDxvyQ/N//Y7h/
eXybqvKOamrq/zCsSHf4qn8BYHirbMNyNc9liWSiXvtXRARdjKo0hNUd+xk8bbIoN8SNI1nycA5n
Xccdm8CLXdUZQ0Dc8ZPS2RGLl7JE9gQXJY/ap9gbHkTcqix/s/xa9VNDfg+1HjKHCcdeYfUZDcyw
R9qwc4X9StcxYr5INEk9W6G2SOMcWfZJU/scfYSNt/UL41p38eAW7moiMHkgpFsbxjI0hVfuDX31
mqbG8thSkMjeOrfO4LHoiNjwUlYwuK8AfF90lPsUxrz2UvSQTVENN4jBFCVMJgXDUdF8cqthuHXH
4sltsJhYY0/JDJkaUedEeqovgLNofOVe6ifz8gso3X6M8YoSxKdD0AAAaJ4HE5MvoUj9IZ7LOxBo
0ZOozO/KlL221BAPtLvHTy2VxaYd6tNQoHRTtJ2EpHt2cpR1qp5m/k1X1uQ5GdlN1inpvlc7nOyE
sxL0CpJiqWMgQ9QgM6k5YWvmZWCh3o3MltV9nJWHLp6eF9FRG5oORGdXB33im5FVTChvsfMtKd3K
ulbPxJt/iRsMhcgqnzob+2XiPNVtBkhwSq8lqrpz21JDTgDfM5cqhYkjNtU8v6nlEJBD+2RpmL+V
iSZkJSw/01jHKB3oC8IQwM9hk63YiftuxHVHoM2I3FF/NVOqaapR+WLJjsNk8qRFSt0Pg/BdJJL0
tneDM5eh0/DlRZRfCoMkWg9IrWFQFxzqh1pN2W/laPhkawzBmqRjlioMhfUnJttRgoyY6Z2bwfHx
MraVc93vAVh8GoblqOrsjg7Wn9/PkDtGM97L7kVVZg4Kuj/KZnvDIEd69syjFPKlSgiHsGQREJKK
RHBxuseBJPQpjW406dhXNx+Q32g17E+EKYtFuc7Q8ELkII31fA4UsCOHZWT3juWz7swPXtfZYbaw
MEzz8+LS4CHUdAjkxKXRcNKR8nllcZgGQE5z2cLstc51Il/0mVOtM4sD5/Ac6oUe+RFcDumehy2A
RrYngylVNnvuIaYqHaJvh6CAMNrBlqNT6MWR2fn2ZCh3S5p/qeRdbbrOhfjl2XeGgkx3OfsWxfFp
Rr6Re222a6eUc36c3mz7S5Np46NQPjN1QOQ6mvJsChKKWhsbSJe5V/TjBUmryReBivRsTFJibohh
xiCrD0q9pqyh1y+tk4dEkZDumk7Vca45BHZbWSfEOI8EDAxXFzgLFAE31JBb3+sYS8tOGw92OdzX
ndAPkU6wyGz2cJ9LaKAUgdxdYqt7oDoN0e84gY3Z19I8P9RRbRw8DJ1Tw8mDomIcZ6admjx2ZXNd
80WTEQ9TgSAFF1YH1x/MUVN7R/LP92B7XrXBuu9QgoCxLR5RhMZX/hTHjz/h2RLoRKr+kRi0nbN0
5Eg7YxFEYkGoxCFF8S5+2jVi0szFGTBZfIywcyvMFRtKHf5fiWy+iNdorpnuXFQkYLBSOllzj+1V
G6HWmc397ABGY1bg0Vov3tIRqXi5ZD/qGEaTGbdPeY9oKLKwCRHyRh+5mzD7yYLWa59jZWHqQKca
uq4mjuav2AV5EU0cZ9eTxwWypnQwXwITLa7LsKK9nIQ2pjM+FgVN48JoaKZ3pkEtwX1RbKjh0tVI
SauCaVJ+5mr+HEtgN5oynowSM3/SkxpTOYe4rX+6dXVsIgjyuopbMUnflLmkTZwUdCQa/WT3GhLv
On/reiVIKQVMY2rsVaIjOKG10bcaLqBOz+/qocWHnURcpzMYUUu4IbK7C/qQMrDXDyHjwLhTrbXG
EmVyW3iH3NL2qPvxX0yZGWTHldD/qhtIt0nbI8B7QbYN9efJXXk+k7FAMOFUqOpAOVELx3FFLuTK
0hY3ueaRhIVtYpoiCBR1E4WiclLWexMt1LqHW5fGPzOlOQqx3lTTH3Ey3mD2GH0Wi+OeaJugdxdY
Z0qJgnxFsfazeRhGFBR5DGjbpEOHzDy+zVXwKnZlWaGdur9SB7+CXevjQVb2175R7Wur9XpYlDjM
ZyNSbyEAHQyTeLmupK+82IV2jVKJ+MkYi7DUh/aTvuBhrQp0Nl1zD+GnuXNGJb1WRUxyWWlg3yE8
wJPOPSDU8TTx5tWN23Opdfl91zdgYBhVlFpBjxIr0f04LLeekWFVd9I8JELlB1jfc6zo5JYPyUwS
oP5L6pl1pSdmhZWOW0xP2/6m7TFvyZxb08DlWekmynGiPYLWFZe+nr+qq0AvlygB0+lYgiX1Zzyo
5Vghv1rHLYHVle7rrUkBC1MZn1taOjZIjhWgDUlt3yY27RdkISBLkjdG+9HP1q+by/Fx7r6NKubY
MaeV5I4zBAAVKYMgXcV36vTBQyYEO+RG0Lw8MDXjH06T576lkVUOEHFiFfDrdjFKOr1jM+hI3aJg
riEtWW4cNLkpj+Y4I8SBOmnP2tdCjz1Wgt6tE+EB9boXvVcQynmAgRaENXXHrYY0XXKt0SrKdL4V
pFgfNTv6Tlte3aEowNM1uWAYpx6jsOmgMKSPWDqZesS+9DAodPoM8ejMzsG0C51GaAoYxbO+Sd1F
PYT3tRoMrGPuhKlAzHPgmkAYqGGgeKEQuG8rVKJur/1iYDY1bbnNxKLAvBK3ZaYdFxqNmHAw8Wtl
99UwBk4M7rZ51Fx7LV9Cc0sEWLS3Mso/Q9XVrxHTwnUoo5I+QOpdJXVMkKwJiejMaO7QegcypR+I
KYvOWgKocxpAsSweFBOa8Gn2tU9VqtYZtv9BJE+e2d9CJkvCCX2qj4ho9jfKjqyxOBWN+blRUJhP
ClEPqWtZp9m96/Ab3tSaRYa4flaTxO+5yTE3wUXCjSFIPF0ERXPS9L1tAt9K8NcyFqZ+ZlNBaqhC
XZUFpaol1ihKG7oM4uPpxKAI4K5OSVLoSaUs5OI94M74Tjf30W6i8RNs8rBDVvRQVo/1AC8FK0OP
PTudLvDfd56wrjVjc8nY+ADdjF2UI7LB0Goc4iFM1cyD7+eknxqzFfAAJHfU2HfNrtnrNmyAzjU8
0suNH1lUyce8vi4zSQxiJoo3Hp+2h6nJnuFSZ7eT049P5gxYkQF3PEZoVwIU2vRiZARys0N9m8LE
tmy+aSDB6V5RGOhrQFeAuTTugSk7oq2MU9QMFiBOlUHbip4YEutbM4rUMB6TNsAG6Dypse6QJEi5
1s1y3M5ycE4GGPGboZVf7dnyAq1alKCns/nAXHnnlaX1pFoLpIg8D9VK6+EXrZs8CNLVpFaXBVeI
lQzmUx5zcfRIdI81MGREVFSmyK9fSF4XuP6TYX6mO4fFo4hWiBf/QjKb362F9gkRlnukkgr/xfe+
8ay9PuvVTaU2wNAaO4X9op87a5eBvEKjck4lGkt7BpIxqflexIDqxpbSngrIqqblxXHbXVs3cR80
TU470x6fiwJ/am10yLobkr50835x8jtHoPRSpHJu0PkSiaLFx96yF19OwxPqemIjgdjZc+r4Xb7i
nCk/CISMUjQROKL0pYiXDhbHhDBKaZMjQ1wagpLTwMFpnycV93yCIBAvM7Y/UWPPjYpAMVYz0qgf
B/3QSeRbcTfvMoHAyrtU9GJmRq2T5lXP006h4IdzK26SoyVs6BDsIY3pwrHqdHHLguO+wgpUakhN
Wm9UAc2gwBqI6zZhDmSNcMIkpWGdmXi0htF5KmdUK1PaQYIdaro+ZRySmr5QwNXeKGLA2zMH6JxG
X0O6MC+C64YcDrxxlWzCCmOryx7RLB/zTPYlFbAHuhoVLjdWnPipquxmAp+XWQxothY6KPP4I3vt
IWDfMxcB/8HJ7Obd1TKebMvrLw7u8/2wzlBGpbl2uvNUlV5710ry6xPrjck5GDvpqRxqcc696a3P
G+Oe282lIz3Sz/XJoOkAScLT4u7KamrWbJV5j24cR0WH0AklyXPyX2Uy9T7JYrhz2/xRzTAWWAtx
4dBcXA8rFKz+n5bNtaGymiz7Wd+jFEA0ixWznO7pTZbHWefSxfabJgapol9iywRpmvYHGkH1fugB
qsQLGi9mcXuryh5hmX0hkQrSJfKwYEQcYbjwD6IxvqkkaZfRWDwC9L5Cs391bRYrBIQ+jrQQ9gR6
/4gZd+WE4G0gPcUfHf2L27JAzRucP3JuUMUnSX5MR+d1acCcjMAYTzTYZWCZwF6VQSD/LifURznS
FJtVhFq46pXmW8N/F+N/1TNxTSVK3klxTr0bFnFsICVEfwf2D46Wy1w2Tn81cR3qvRwPbbqpn0kZ
TX44zmQdhgL4EY2n+ZjZ4Ood/mLAWwzdUZ4g7B9goftzwTLNhPBn1Y4TTFuEgYie85XfOObdaZYI
n1KEN5cOabInkBjrDBJPFAMPEUzJ/Ur5PEZjuSe2BPxI3FxtrRyA2JtfXZ3c0TTRb01MtMe8ju+W
ogAw2w83WMZgo9mLszdNHRuD54B5lfYdDMKUE6X+xvTge+7AksE9kHjU/edaUvxvLqrTP8U5hmqm
cAhPNxxHLgaf6CgueVN5sSoL+ToXF2QHbhfocxjxS2CfZgfuMWs1GFAaN8keNoESQ3CriLM6aDks
QltLcAE7+NGkrt/0Ms2vVvdmO2K4mIm4MVqXYiQQ1Uq3k9tKF9DIEF+fvJT7g4DdfxKTQA1jmBPR
qEyp3VY5Ump14N9CtG9vEsajE2dkxBmq3USKAydBs09Ci5DEaij/CDPlGhXeM36hds8E62eVNW9S
mfMTN2Db17liCWZlFkaUle6LjNJq6alPVvvd7bAOR1JUR/y+GCpBOSsNfxy9kUPd21h/Cf2zWciY
Eid0LEH2Vpp3nj2QX9Zk6GGeMJTHglmjGZnGpTL7T7EuNL/tiq908htUkz5p2HVox3vdfVhEbx9N
1amDooNa1yCQSlSsEqKOoByTmQUPhXm2jLvzPAZNC7hh6S+EzUY+szBNBdMeJzu926fjNMDeYYFX
9Dj/EfgxT0EaV/faDVY57f6WWIgDC9cXRq5f48K/gAnvvjXsNU1S7LDA1fsoFpSoJupUqGaPfe0Z
wTCVNF9V87Eke8t3TKbkUk00X58/Fwk2BjHMB02jgtaRlNip8qepQ2BL7fQ1YgJeKZV3YDryjUZC
7yNEbvb3WR29WmMOygz5Ng0NFhMWHhXU6eZ3ojpwuYguMOymp7z9ZuLOII91VvZCYYrmgpIIjD4N
JQKGgKVfUJcxejRxt/JUh66mMzUj+mMqtM/MHt6xZn2SM9rQDISAn7TZS9qzlhFMDXaC/GVQLxgu
a+cV2kf3Nb+rTBVuUw1AhtyLIZQKIj/KUn38qhl8gcc8H8JcvddQNASeIT85ZP7uRxqBcmT1aus2
iwN6Aihs8aRmlLOC1R5ZzZYZsqKE8yWZNBm9iqFXUYK4yN4IG/N8XaUUs9TZpbIH4p4EPk7qa5TR
muhpsRDlAcX4vK3ishbEmmLcRgxmaFgWcFl00E3287aUcPuIb2XGmLTP2BVwfdWOF0zxfE7kPY1T
z1dqofg9wNdlSjEhYEaPsxamnlN3B3MgcGmd9zeZ5CxqowvLMyuMBi7fllnhWkNTkTvtSko1pVM1
mGIKUGMM/UHfTqRrlPZ46gfzLVNGlveTejYT1siVXpdA0U5O8aho1pduAZdEACPq2BZypK3v47VU
uYxIyWcVNp8kndMbcmWfTxjm46LVjrHZPi2uQ35cVn7C48SwnbS0/Puy2adNdFewcLoZ64VsvSj+
PhFBhCWpeDTFUgCszu5R8V5xLuvXrgevM7DwDqiSYFiZKbqQxLY8lEb6WbQj/yVLjaJvLn06u5fa
hmi21MhFhCbOUYSAOSmB25nN/JhKN8B7+73PvOoaLxVED826/G8H47/TwTAMPJv/mTn0CVH5z77/
CVr63W26Jhb846f+0cBwtb9sy3GwT/5/zlBP/QtkNq5M3cWw6fL4dwvDsP+ywaoS7PDeprAwjf6z
hWH+5bmGTbaER2qk4bnm/8QZqqu690cLgywVz9Y8U9UMG+rPmmPxO+WaapyhJJNVnRKNfEH5tyZh
MlnPDuqLWDvktaE3KlUzaJBKW6OmWzdu72wP1GsYwLYu+fZ63qIp//7M9sa2rQKQ4COsjfDHQe1a
g/S2rilXHK3l7fX7U9fo4JF4w6GyI/uIToDVD7qWrWH6IWB4FzQIgQpcaY27reP63ovdnk5R7a16
NfQQW9M8RzxJCrABNB9QdIc4LBVn+hknQN8x40lMD8TNX6yiWikVDYFwwBMGeZloGM9lJ86a6hTg
iKIJ2TqjbuDY1SWVGpmGfbvsU7IBM1b5jMDxN5SyFfbK5rnTKDAMufOdeBlT/VouTDkWPcNxTrmR
ishK8UNbRr+gD/Em3A0I5yYTTXWxgETGJySYTTC6CtbXIjb8ZMS7JjqgQnqcHi2T3m08pxfCoEKP
5RL4n+RL0xmXBXE+FQgDi0Mtb5y4SC+KIe4pM4C2GCzfPMytlCBMn3PqumEJKJUlPdSwqQn10vys
2sVTPw0ysFmCoUDR/bKaHbyK5f3SQ9buHRYFzNqs0PUeMamPYSaBzErNpVSOeJabeGBFmQEV37su
61RHK13lqDLEBGmP5bUWHotpkDk7pSXhYDhktSqfleRhGrKvxVwFVcrN0SyYQUegtnLK/oSCC4RX
xCpliWx3E/AJ3JjAbckSKh3NPKopbgk3vcsjYYZUU4ASoH8ttKJnquNVO2y+N2bfzEfT1H4pOB7w
KejENdHOMvIOQ2p+thC/BUuhDP4CriZG5h1iv+128aKbeywKVLIV+eB4WKySvgqUxQXhUXgX6AdQ
+bu03Alj/qpDLPBxIrP41daQjch+m9ZvsRcCA2ZcUQQEYw7kVu/K1zTS01BzsWKvOhP5CN+nBEQ1
k4S95kdbMfkCKasvMyG/ZbAXgIYOCdlUKWFpNKcqrVj6l92hFxHUat0+a2YOvA04iaJOD57Kindu
oz6cWneNGFiCsjfwYg8ADnM3P8ajAf/H7s7qCM6rm07SnvwGz9U1VeCpRveejqwYK2Lljkz2O+tR
T8c3IkGz/SLr+2FYQXMwXRShc/1oiDw7HXQDLD4tVwMtalofogy467R/qLpJ7JeZXIkZjIRiWXtQ
U1yIw7Gy4bJlggnVjO48b1rtosT5U0fzK0gV7ULhD9LYj1QXrV/mpXW0a/WqDTEAI1NNdnM6LlhM
6jfODqbFYkoDNbXhe8Z1giSIniemTN2AUMRZvE/T7stoiZgQ18Mm5dBKrCN5ZV40HFdiWKZQG4S2
q2vsApaEnayjgELmGvRKfEildyyYcCkYXA+2WmDQLRraLcuuWZYvPbNXlmKGHizrH9ZWOPSEQUCC
TGiPluZTqdmvOQ7XEGSape6ntsRwhyGi0ljNeRFdTiOcbkgQ+iksZzjaro3LtosqOOvkvnZ5/7ng
NDs6BlkvMbCKQeJUUCr1gn2ISRAu1Ma70UyVw4PBeMSszLL7kKl1c0g8mIGKPmOC6/A3OxPJPcsp
LrsvFNhR+zdGduQGgk+USyNJ4Acn1R34LxyrbXmQsM4OCXWCfaTeqKQi+MbcWZ+Eav4oLO6pVEdE
On+ax3S4XQoTNTxhe6fee4xWmE3vWBE7KJ2PEs5NxzmmisUOZbFyTnSE5EsaL4cRbxD6vJ3F2oDY
OvW7nvOqVONvseJ3KTNgClH7CNKzWxbjPkoeljhSDnrCnXMELtNQcd8PxRoPzNm41g9a2iGeab9Q
9OY6SFk0IZgrfNYXTPo6ANssOXylcgDAV6yC5NSe7EGnshIxr8QaEF2Slaw7OSyvFsoLk/vTnLm9
jPZSHKnMxn5zop+Rv67+9AbLeeV25RfL/KWU7QB2C6PpUKSnqMaKWDe/6PXo55xMCKWjzxRTe51L
eEKz0nWHKh8x4OG1+2StC9iq3/e5Ep2kxn1T/GjaWB4jabyAERvBuAPeyXviJurK05nfO2Ooc5tq
TI3p93JynAeU2si8CF5wNbDhE8pyTmFlAqM34DnQyvEqmfw3YNhyY7AuUUYNR38dx/bV6HAmmpro
960wUOCypqQ3XL3N3vSNSn1TpoSfKPNdOTZib6jeGbVNfzG8O9WhVbVUeXFy9OhrV6vTyU1WUHZC
eHSZHCxLN31zqBz6iLI4KsUSHboiOU4WASgeXalPSqMAWLco36h6FJRO3Z+SxRb7ZED6NV9ohc30
L9BRdAnZQHOGjfelI+4+JJO0APkDypIu1WH25hllREu/3qJFma0igRYkkYH3PqHvV+eQK0vGIkmc
/aFQS7DvFTeNKf9lwaAKShJV/aVfHOBVQj/1n5GpHb1xuWkEJSEXFrgti88Y2i2/aYkSoMbL/KX6
VXnY5j0LqmeV0IyuGFTifrlbcolooCeM086W6whdnGlDC/HJMB9i3CoZZIdLnsgL9+nb1Ca3AAP2
C313kmJU+5YcBhIc54PSA2jPWKMMYysDA3EDXasexYFpPyiKdfSstTBbk/rF9OWM9X9vx+Ul09Rb
p7IeuXK+qNiWz23TzIcuT85bMv32kDORyKnPB47+0Fis72Cb7a2EBZU5WjP3ATQBGS44rCr1qaRM
eAb5oZ6NRH8tGdL3quvezLT7Aivnpi7z4j5pcCMR4vE6JmVJ84dcq9gyDuRn00+qTFKR0rWyPVYV
xrnlK1qPLJhwaCgQflaJNalQ2Aa/NVRqzsJk9jXmCv0Wwkwe1Dwbw2XlvNOVOKWNhVEZLbZTt+Av
f0RL3wYW9L9d6mmpT0Syu2M+cZwU5Y17Puwfpb2Lh9EKY8h6Z5QoLJsnb5Vwm4xZHuvBrnVr31wy
TtPFF3q6HDKrv6+A6kalUpzAGW4+BnW9f2dT3YA3XCWbeIjCtu8etjD4KdfRcpYjvd4opUI0Gch9
c+PBziwgn6uEtluVaWoSxaeK39mrlXoukTtS8OHKO9jWdJdS4XSMQjtuieSUgJ6MTLN97v83k5fO
Z8eg6zn32Tm2Eyuc5uRuNkBjEpsOVWIZIPZlqOhr4CPDqvwzRdEihXAfqn6QJyN9XJIX2G3pnipe
7W9/jk1Ll/MkOTlemYYFxo2d1pKeO0dghzudOCqiH+BwknixqvFKTy9CZWiesk0WSbPYDsWMDMrL
AdYJfeK+B0lxnbtTV4c7uoDX1DLtZ2spQ5CXdnJqcXm2Tpvt7ZZIDYhSK3drbPcqpk6Yv6JhYEBw
m6wSwhKoZx89Z5LJcm+W8Z6LRDVoKoEjOBIk8WLodh8O8Y5ldn2e+iLai0WAsnfM4ZhpOCLHIQmH
jmyGuFfPPfaPfeKZq98X42kNrSdw3PK1TFGoSkLv5Sp/dJhHDSWnVFy9tuNjmbk/p5T7RaLWt1Wm
KYdah7/XGs8zNd28zZ/SVtH9sTHGs+jpNxuZ/c1LFTJbrCQ6ey5HXl2idp9iMzIBYFDNLl6kJ2jp
rfyp0vvCPDAJPT271riksHSoYYGNb8wjJUD1GcX55C9QPIe5uGgr1apRnxqKtKd4MJYz7NG7wYTs
m9gY6wqXgBhR02/naxySxmscW9UTfB7KcypzMLVZ0TFzfq+01tqkIP8L8fRRWaW2EfUen0lf4zdV
v5xK76FbbOdMCdE5T/H3wsHSLyNZhnpbvRiGBtBElZp3SPL4mCpY/ZWYoFy3tXoEJdXZnBJwKEXz
lRkFPN+Sm40D23agk9w2YPe7UrpkzVTPLTfb0Db2SbOMlzRtH8cpKQ61cMaLgiJ0QVlxWgRl5EI5
9+nwjdnDS9HWKZdVf7G8mfp2ZoYlxWE4dGcdBBP6nIYIxMQyz2h6DwBZZnpPYkaBQT+8KQv9rOS1
c3LqzympikHBvfz9ojah6+gtkQ/ejPYoW89CvUPxbcOmPMyY7IA51wDZx1cnw0cYNaCJS5Vcp1iQ
2DsP3DpsoOTYTKjKljNXt5tVxEWwiyI0LmBmiXXvvHhfijI9sLK6SaOJwJVPuGWJTILx6TtG/FSj
DSILfkguopQ2Wd3rlC9Tz5BHytBLnJeYMEo/IRobvyEnidVe6F9mZ+pqVZHyu0WDjh0V2YlAGeqN
vfeCOo35gmaApt8U0qt9jBtPHnj2VycFVQn4yB/J783WIAfDEIHRyUsB186aLJpujez2mZTWuVOZ
UjvYQYC2Xtu8GE+J+VqS5kSLoUTy5P4qhVDO24OqJszAIssA0Sc5R9e1qxnX/3goGvEyYssJJwXi
4ra9tVVqtMnYBNtDZDuoT4pYXFVV3ybpgcS2wEDan7VVeGzkQguUof1mGZKGakqaBenTKGUkVcqy
asdzapviXMjExd9r18eJkgRGmgGCeDuD5W7HcPiccjM6RxJsQtqW1vuzHJNmnLfcrRmHql1u9V0Q
V+iVKviKzEkShZDjieSd1qRo3bGsNNtPmMOTA31y5yhbe++0nnce1/c+HrZtRYaMGQJLE3jrR1qC
J892Ritcs2m0LXV+NtJ7CDHgeCA9fDcps/iLcK1zVucMoLUNkl+JEavYKiOz50T7odVLlKfDcDY7
1w3MvP4yafnA2OChCMBFh+pL/dmgOzK+NoJaQZm7BHwUXcLJ7EKqZ6w4U4LCc7E+ROsoqSXMdrN2
kOftQc0IPKwE0QC9TeMJISnwhUietwdFUtonA20b1j420yhsLK6hpbRUwsJ4oL37VA2mF+SuaNFb
mt8iaKXo2fTpIh1Oqkxy85Wco0cSu0/y/7F3XkuOK1mW/ZW2fh6UwaEceOgXak2GzsgXWKSCBhxa
fH0vMKtu3ptVUzUfMGZpNJLBYDBBwMU5e689JT016g5iZEt/YU24FcI9J914ebcPNG3pG96GMUBn
dgFaYYaZdbvfZJr+BQbgk93IOZVSvJSeiZTA8dGrwYICFgislG5LZzRqi4rhMLAo3dZxupVaCcGc
M29pCYyvZiKskz4rJdP4NRnN4H3IH5HO522Dywp90ipEQvhhdS005NQmnmLyH8K8kk9KsTTAh69C
xaWe+/bNp+e0z8L0W0MStO91NKZUOyxLaypWzhCPaycBDdCwinhuQxM5UQDSymJjMBhFcKyMz5OO
mx9O6ntexxAn+Kdi861WMVR61IDon6LimOglBytIln1MPhLwp2FvW/b3pk2fQz3zaHfrINZNuQ17
tmd+WECjjqL9lOcffpaJr3lZHCgKvAHHNh+rlMaRHYM0NQIjxETeLdg8DRcVld/A004r9AJUxRv0
rxR2CAQoPEKqDHnu9IbUxWwcFpnbe6dIfRF9ah7VdUgz65EdCHqhIuvnJvnKChkRi3FS+9hg5xso
AWcnaMmBClhPjE5ubKoeoBG721VV5iVehqo69WRWnQIrfrT7j3EIk8+GhZpHb5x1PNAF95wP9y0N
kKkxKwb0i2zxHNoAOBvP2A8Qoul+5eOpSfG6Tppnb+VYe6ewAFMbYzleVkShedAptl04HJRCONep
ZNxK80cV5tPeseOe1hRxGr3pauu09p+LaWQVq7PAiKU1IO+qx7UJG3cVuv2XFIvK1c7rt7BwrWU4
myz82dbS4qxACMlkep+ENVaUBxSo2S6AW+mbtPJAjPe4URn+k86ZDm5Fo6jQ4uf7U6yFxsMNaV9L
XYubcWy7Q9ybEE+NCdXC3ct0tz3NN0TirTxsdIlL+J45TgkKLk7AVOgFSobgJZlH7qrDcjo7me8G
2rupezSqG7v6/udTxt0AowznpRlKEk5nG8X9hhYLA4hTbmj/p8tonnHK8FZHsD3vPzeZ6Q812zMI
NiFrhUwHFOEYNSZh5+4Qm71h6XxjDGAgfE5fXUei2DohSjWbCsLhvujxa/7T93upwPab5OL1vtMp
2NbILBTbYRDoZzlRHCG+CdQqWxVl+6xzvJ3mKO9oBIipCyCggUdZxYcuBaR1TnsM+PK6IXVY5Xot
CA52lGW75YJBoOmHjB/abRAJslG/EauJesHCGpzvHYJRzJru0UVXTflvQhXdI6wqHsMgPoT0iA+8
O01PP3l2JnhMk6R6HBmkI5i+QPFelNe45G91pUWASWnTww38dTdHS9pjT/BrHqlVOhYMkYWxCtda
Eq0rdwqvbrNWfd5tC7M8Bm5aLF2K7JSP+pWn5qEmuLWmvMWdlazbhHj50jD2MpaPAKJ/UNRKtnzf
yTBsVAiWKp0iWk+qe0liFPIW+U6jS/OStgZQFr6CBdGc6H3H/K6SA+MRv6SR+b0dc8gtUYJ8LQg/
2MdfW6IQEg+mDjr5ZgMhZmlQXGR4xCAOjmsp4cws+JYSYe4weJFSosXd2rR9ctbaoT94wmAsd8d8
RZOfFdFUZrNqF8CxCd7VhKbbu6eECG8Yx/JLnnj7Bp1uVo7EwXGtEiH5ZvfyECdrzHXJFXc/NTpH
2CtVhyUgn5WiyLviL7O4SRx+u53HsGk6tqNItrKdngaBT5/Fa7yOI6rXNRLltDTVyUiIP5FaLK7F
SKqboXGCutFp5vY4wmIod4x+QztjQYOxPDvUSlMt/j7o1HR7j4g5+gEkhWVQA4l8MTKfXAREgFMz
XUStHUcT0G7ZaE8U+p/WpU//RYlPXU3Zd17G5v0HqY4ZbV69fsym6FPAquixVvy36xLBEJRlCs4s
B6M0eJqTIkE5jRnWhih8qsmIXFo+M95kYw9T2bNjBGfJmrjDT34e5i+6HK3yJOPlUEDMsRwDjLA7
bWTzmnspwHQQJLR+Xm2LpMuwtawtuvhzLymFeA4hSJSbL2WAPLPttYwpQwB39JHAhMKA4CHOacxs
lmuJD2dw41bDWwv+Zq+J8dl1042ATL5SjFnMatWpJEMRRGG/S8yhoZhPPmqLqy7UYn+X2s6jYdAQ
iDrPX+PNXk/COTuU4tBY0zbJVHXIakhaWeo/JD4CVg1juFGJtU7XBLAu2W4OMQKjVlII6MlQsxOs
bQKpSUCrJ/NMD0bhd81rvplGeDHyQhFEVKQsjN+D8Ba2gU8cbYdknTBKneUBCr2eAhaKG3fWt/G3
SewzjaWo+7XELrJgIV1ysHQGFTLLtOozkPsfw9ecLiFi6/ysjbp9yoLwLY+/slMNKd418MlR300N
anm87qtc3cYIneTkUbWyCLHMapgrKFY0OT2Vtu6yXzJXVmDlxzb6jD+KK60nnmxyPsUCvLMYTdz+
oFrjJIAMDspYJQCNFNhK2PkRM7DImbpMsfIpsxBm5toZRgbjE3z7Dny++WI1xpfIzNW67DHghlPx
ip64XYoWsW4kwiO5CcWmmXVcCdVEUJrPoMvKCjIbkR0L1VrPKAhguMvulBXJc2K1FpEH0KScjsVP
5pHtFyPIMaL8I8Bz3SmbkOywmtAURt1SlI+SwkjPqqdGw7tx8hSfIRMWNt0laPUpL7oZlfeo637z
BALirRi99zxRBNyJ0ENU5WyAyV8MP/oRxEC+xj5AEq/yeYMW0zPKmY1CVlBxgCGydkkEkemcSziG
hxn6ka+NREMoRN3YG2OxdkxQbAhtSXYXBCAxsQGJj7QvtVZvbd9fKVEHm/hulB0EMb9w2hey27L+
+MrFTliTzteYDw5lBYPNNclYEEnN7NgJrrSSEIgR/ZNTqdkWRbOiDsSrBOC7Zc+8J0jkFOAKsZAL
UMBLipVVVCeyDJptT5RLPl5rrJdVWjlL3Qxh51fnid0dByJ5KpX5w6gmzDs9n1/27z26KcThXkvg
QHoOn4moYjQkoAarT146HAaPt+hCVaJ8IgRJSz/rCdmsWtS80USwl6VpXBFv6HsiT46l3ZDMMHVk
zFkzc725DuGcd9ZNgGOzAmT2Wtk4RJVlaCuu+qoKyb6TuYm106QzWBabLvW+Nj5UhHBSzhlpy76b
L6iaGpGvVZiWKliyiu2ArbhEmCcQEpFkwHwJdj0QmAjYgyJzYg+kS2jy7qrP/XbNtpyzEENVKj9T
3fxaFnm1sSIsA/1eCsRYUUGsCnZT9hAsEgPzazQ2xwS9756xZjUN2d7R6RF5Mli73+RWwFkjc1kS
cB/PJaM5TovoMyRK19SIP+iwlRvE4sinJGMZKTZPVZHAe5HJI8RWZKRzmkDOJb1qpjFHg53DaMmT
duXUw7Mli0OWVTGqnmFYDSEdyFAheKwb6LlxyKAq3WIDyjFqXMAmtjwEFUHNEquGNbKu1Fmul0O2
Y/X7qUxtTk0DuWbZiXNEg7NP8w/ra2yn5sVQ3btGoO2iQvG8t0syI3vprJEkQITK62JtD66Dz6D+
wRiDww2q9TIfumMT0F0YGDO2oqPyGk5EA2TeF9RSRznRCo77imqPe6GX62zEXDosOguL+mzvCLf+
vMb9dSPnZfDdl/zbc78eapNAest2LCAuq4ZuOXueEfMHKPLnuz/N6lQRyiUtHIVj6Q/Hupm6TIi/
Xl/5Bv1vHOfq/uvMfiyYft39+Xbzy4u5mIBwGtT//BYA7a4CBDBdvPkPzjf33/318E+O+V8//vnW
vx7f7/18cpxBT4GYGKp9oLX3D9rP1Zy7o7u3Y1zm9z8tnJAMhgnVXBYYMEzNaCsDMqutoPlKUWzc
tY1KtmXhFruc1fVaxc5XONe7rnuLSqKPEBotQyRQFylxdpf5ezz14+cQDWkeSnlyjdbeacZExWre
lXjISalO/HY3J6rkULpscJq2/fybDT++u8XvVn1UB55Y3++GhlfS5pm/3VqX8SGzqfd21r7Ijr//
/P5+Mqdivbj/KJ3/2v3e/cYx4n+8088nrYm1pVOwcmYO/vW6Xx/r53v9evyvXvOvnrNITtrLelvO
BXR7ZhL0lBoXkoDj1f3h3Th+N9bfH97v3Z/79fD+3P0N7vd+vfi33/3t4f11WVvgUjT5Lqq5OfKH
rT3gf/t3ZMK/fNJUFXuO+49+Wd6jX79UzM2H+0+ckt1P6+77uXVQtZzS9Ku56xdgan/evf/ofmNH
K0pk2v7Xr//2J+4PTb03F/9fhfb/okIzTOGgDPs3EQXf+/96x5L9ZxHa33/pHy568TfXFlCM0eNK
z7mb5fvvdfM//61J72/S0dkXsSpCEgB78g8RGhkEOmEBNk0PKUzXkcYfIjRL/5vleRjyham7P235
/8houEFkCor8Z7hE8L34++P/ytvsBtilqf/nvwX/nb+46FkEm5a0cfhjzCfN5TcXveicEn0Q0Roj
IP9rp6fNo0/FOsZF1lPtXk3CnwikQUYR+D9sh8r5lJIO9qeD9q8+xe9e/vlTuJ7QOUwcC/G7EK6r
dQ37MNKEPPXKjbLBV3vZeepGcbEnEyt5Vp0raoC0lkhEE0hn7eYHCq+QNRxpS7Tcqp+n/F9COf58
YIy/pjbYFh/J0i3DQD9oGR45gn/V5lUagQ7KJU3YYA++SBAl0anj8sRd8y1rYv2WDvAXi7rB7B18
sWxZwHN3nJVwjQXq+UcgoHLd5n27JbWCwmFKeUF61HhylI9LiV9vq0zQ0LJoWMMo314Vstppfb3r
oV0etGB4+Q8HGeHi7181ywLONpcTyhXWb2rDUtNr3OVVvte9CSqtHAR+16Jaq4i8bIWH3PArSqNw
bndCWQB48IDSnS0adXKHfF6SGdfccN98A3bwf/hsnOr/9Nk40U2LKA8ukvl8/7MSsqkbHMGuzPZU
8R/9nuBvU0/32LvGbaB7LCs9NMOjWb7bXtscULxkCwOxSApJd2n6yXTNtGugo7X+D5/rn05M6hA6
ISF8ME/ni5qP6dePxygP5ovp/8SY7ZUBdQCs0r6cpROmjiDY1kb6LSI/NXYD2rbx2PTm8dYI+leV
kfdb5OXAzn4S54zA1X//kez5a/p5Yc8SV05MsmdMPN022lEUjYhQ//KRYKTqU+APHcIK0W9sAAJH
pyI6G3nJ2Uuj6in1z4lhBg9EbUF+Fs56tEFiTBbtzKwCkqqTn3jJrQKXWIfPkgKbdaCSTurnpL9V
gLpl57NJMdNpkRL8tbQT69mhpnZyOgTdqG9yEVdnMaD5nG2Ns8FxUga1Z/AvwGpNKmXjl6LNu6Wr
ecOmLooTeAv6vKre22bxHs6uTczjKTV8AfgNG2VfaZsCEdelylfoO35EyB3WOn7Z1SBVt5J3Z+js
EXW8KlpNHla3Pp9LB1hJ//3hNSxAJP90gIXgea57HQLKzDD583eOM8uFTtG0O6NvUadnxcUM/GOZ
e1QqsRrvgT3D5y3hYwz+cCFfbDpONIJucZgTz0D+stNohIQRV3z0uup7lUkyVksO0Nh+68OC//uI
tD6hM3GkJPNVlXG0jaLR4/iSUOxYYLulpt79hjjV0PWW6WDUEAIM+r6GdUtc49kbQ/p8tdQvWsXN
/V7iBcGhcdpb5xHka6LbQS8nwuv9Jg09mNRuse8LIkCIMD3KOn/ka2wvKVWCXT2X4zsrHx9C/0o6
Y3vLm0xs9WSicFC3RLdV4dWLyQbsR2zynDzTCpCpY6BHtmE6bGFLonoQtKjsggS9kGlqr/J4b1lT
cm48lZwN+8vYUtmlGBycDdwjmwnt3B7uDDWVNt5wcUdL3aiSXTjW1olYtFV8AgTdnGCnexdK2NFZ
kDCWGUHwkMVvo1a3UFLpBIViGo951YkLXQRDG8cLGJqba5caPYIK27+Re6c+LCusouRCpXRMF6JQ
BOdUhFM2OtWF3qKaK1yw904Y1ac2Av3CTvCghdZwqlOFn701dzAMPshue6Gq6x7u35GTUjcvQwo1
skdghD793Q49ccDWCgy9t+1TDD3FzLRLoBpCFrRUnphV914powfZuEfM2+YJXHP04GsdEX+xFy4K
vbyYFa5FTSvFE7oen5GZdBxnsDaUYoOTjdTxUrr5eIEH068MHOeLNh1PBrVkCztG+eCBud/jAcWh
o5rPEUrNU00RfjV6bb1sJbWexB4Oo0RTbo7M8rEWZGu3g9XpDGl8wkUZn+pRN3d+H16SSfobTzRU
/ArBMOsOjyRG5AcN0Np10ENKK3QS2PnO7VinSvcd+tMbGc76zUfGG0VxtKcG8DFU5XhrccPeuiZ7
9ZLkOLUNWdpiMB8tvdSuUW+x3uARYu1n3IMcZFF413Eu96vaO9jptG8DT1LR5sYOqmhPEgSho/PD
ycvdnz9IbP4fDVrB9f25MI7QD06oriB7TKf7i+kEEv/r5tYapY27yaTeLVVQBw/VfJPOdR0uErh7
88OxZDCtzBAEduUAreEpC6FmsOwF7RPsh3Tewq1hJMETcatQJaiFLxlgNNDj3OixfQjTcbrAzQqe
Qldvd6nbkNqjzrI2ndv9hqTcnPbw+PX+KKObcOG/txpYOB7GulPEj4fp0/1m6Px3d5L5ZmTQXtRY
sHy2GroAgA//PQVwNA2lunkp1H178JqnAGUYE+x00hSEwtb0Xuk+Swokdf9kUqgDtv5K6U3uiBhl
92rHDT3tumVrqeDfeLV2QZhATuBkFMvBL9W7CzUicr5BPI5empGTWKdtY6X2q7BxGLlFJvfCIjiy
LS0yjo3ha4re/FZRXpXGZxcq/418HAAkr62DKdBpt5L2085BsUVscbcbGzpVSJFWceulRyzU+4Hr
Yq3VpKvSGtiTgVmukcfba0Rsp7aaNfISBWdiIWAO5IRAx61AypX9uE2zBG95j/q0w7G411X0w2Bo
23iqtxi5MFOlPeNEZbjOUmyx7uPvMXOyoAbaxmn2uQGcv7EYfHcZuP28at1LoTXhSiNVp9a7bKur
mAjm0XiJZ3E4Q1d5c0IyWfX+2R80B++V5y6JfEJ8JIp8laZeuPbd4JyGUfvzaKaYCWn3VnR2kBEB
augXUfxmt21zo3uK8I9A3vv4NKWu+TxyLlf1J1fXZoyqd8nMqT+CY0EG7g5P0umjbWsfBxYRiKh4
lqU7kSrmoA59PyDgIgTIiupLa/QQoXoGCcd1V1iP8bMrcHJWPO1C1y13gnwiin/5e5BOT04QWKco
qLGy5SbAfNTi+tB7ax1pFeQl+qd1tfRCkR35/m5uAFigCeRNKpTpie7LdTkmGnpEubPTAum5cJct
S+Ft7qOfsFyfdoZrjpspQ64/RAEhA2EO00sTX3Qtr1ivtlRRYmDxeVsc484kBjtqwtNgimNDN/dk
BWtT5HRt2u6YF7H2NkGN8TJr1RvhuHOjNNmZkbpMM6KDDRmqgjKPNpYWHii9bMKEysys0nLBxtNC
QGii209JMK4s8iAWnI7aa9AGLkK8Yuu1nQSdFEw3t3yo6KvgM4uQL6tB8edpmMADYmLtpqM74KQP
RwzpQy/Sq565zgGw9Tkio5YqfL9PZnULvS9W4IBYFiM8n1M4rwMyOgoN/WEnsOzDVHcSEEceF191
lxoLHpF4Z7bqXKZGcdG972GP2M33zU8saux9YlffI4q/VAcdc0/f9CroOR7scUIV62T2bDrsd600
h0cUl+KYS4vp2MUgTrgBQOJmqG7VbEDscsf6gD6h3iMZvnZJbx/MunKXvaXgdaSZtnSEae7RstE1
9w8V5XGCSYildsld2uulcym7tVSQQqlckhJa08RMnJtADQwWaqWUKvYlbVEQWrTBZRzHC5eS6f7+
4bUmqB9U652LQGkHvYyihU3xd9ngOjp7WYL1MROb0HtGMF0xDHQR1JaB2d+1AAiA6ihnHhysdrpw
HFmtaq6wfmvsChHhACFBNh4e5E3BGrVsO9qeZnlNq67aDWgba03ti051u274Xtl5ce4LolQmv/qh
JjqCfcAEHhMXRHjHXsSltnFJNN+lhWkemNTyNQRMeAqijtiq4mYKEylhuDEUtv7wZqBNpPzHfyGB
RbdK4NbsjZizaX6PxveRjOWi3HIG7c2W3qo30b+xjKCBsYW3ok/s9RA0zD2B51E7dk7Iqtb4ErUT
uE56l5VNo6qWa04TA3kfcavO99SKplvYrI1Iyr3RAN2qYsBC1ugeWtUCU4vceBtRq1h0FKZrr0uf
sfrAznbXASB+ouEALofmM/UpFPsVkLK2ePMnzEpE5z0bLYXuaELt2YOt4+MQle1RzqfYH7+0o/6j
Il164Y8yfqwwGLf0vT66TpuwK2X4MLSmoJPY9XNStjqmYAeeyThGmtgmTE1NfHFqydrUzOKdFg4J
FXketoD3T8wsHOLOPYYNc1RnkxzdZtk+0bx1V/bO2UVsflSOTVrC6PhnlqnGigZN9kmE/g3QXffd
lDX9DP3sVnSmDDj7yExy54hdyQbi17ZrvUOKxDbu/kzU984RBDW2hglXWpxGanY88Vp1/61WHRFr
WBDeyKtP86g/VW2gVq1OtyfPGto4coSbi/dsbVUIrBzN/0ZvHU4FpWcK2dnnig3ZsQui4HS/d7+R
OMRWvS7JRQsKMvtK3dKOHllPpdFZh/tLEC4eBhrVJC14P2RjRKtOHy+aHZsIrB3j502e8u2VXelj
FpfTAmUzXnJcWStbL9KrO0XvOkC9jaZfBFu6B+RzCC+cm0bsSV/46lFPDaTeVHCIlBvV4/25Ft0h
UI/O3RLJgwJP18Qazkf1iMIfKENT3u6PUHSIg4PGfHF/GOwgIjcbTuMcJFtGcJ9L94hTxnxIHMN8
GJOI4Hp01jSdCMarqLbsS5Nu5OCQo6f3zQkDd/kU8DeYNh6lcAPk9mWGsYyPU1WiPLle8iIIhcak
5O5dqweRoKPr14NQPDaJ0B9DRyxxiJc3v/GsTdHr7MCMYE1pql8Y7Xz5uDQZldyx3ShOLuPv0vZs
XP6adhU14vtxQuzXEy4A+2h+LBVQJEldd+UWDlbEgnTC0SXfLEPFXlNEA88bPJqtW20nE2MxXv/+
gLp3Nv5Nh/sNHRnk0r8ehyPpiG5AlqfBcWbKHJ3vkUDF5IgdhmwoEqX9gGqzO0guIgQnKC2nJFxk
mfJW/EZ8lGFQIVEvabROKIMi+5OmT1wOUkdJN/V7ODwxVj83JbgtOxlt+qkqnC9+pQdHLa12uhc7
vFt06uAY8sUGD3ofX7wpulR4gDDqPLPCm6XdQL74qCPIWRr+giHSTE8Ns4Br99oiHofPZYrmERjH
GyyBhUCntYzj6NnJ2XpV5t5kjYa6xlrS/SFqK/O+4nn/kJPcIXB7AevYLrvpPdOdiewY3C/BMzkp
0aJr4mILOI4doBtwlpK4TJN/F1vNA4uTNzwQxT61+i2gu1o3ypUqd4ZAg5vujSq8Jbhbtw3uH92o
yXuZaQR+T+QxJdaTZo17SEXAUbqDXusfRfvIOt9f+2RWL6aBVY2opNjH4ISWdjfsOgvTXwq8bpc6
XFOliI60n6ql7rbfLU0Ci7eTjyGhTULL7s0onGaf0+v0WaG7QersKbVhf8d+RE3pIOfh8n6T2SuH
luxOxN73euL/GWNNgNmwF8QtrS3LfnCiARkOiGqDwChEycqFy0QkWAdqLjE1ArdjA3CJ9qjRet4U
ZSdx+KVYiVoW8XN5J3NJknRfsS5ra99xIwK5B6yJI/JdGxwz/Dhk6kydYIfYDhWZ+OFzqFWPLnCa
5WuaYCHQJOVH8m7GKrthHSmXAd3OzVxBzrEEfWPguDIMhQtlGt7V1dAwY+iCa50VP3p7sPBR2qiJ
B89+DRzz4pUQFqPGowLqiEOehoQteKH54njqU9VGKSJNtsCW52fL0Ovjk4H5qS6VhBw3r77y6nOE
RgTLkHXWUv+1KjucZFX5AdCBziuZFNu6tyE5dinpZGGiL3B6P7JpT47AJ3EcwvBcj9IML1rqrQCE
VJeGaPtN3WivHcNPTpP3GI+du1aK6YtcgWplCLNa+pVPiFFKtiIxsN50aRXRUrVU6iFCx2XjA80I
u0TIIyWbcoc8aYFnsfCzU5cqg83SC6IX/UTzRgGvaCAB5iUH0aiOVtlURwVOc2WnVYmrDQqeZzef
cwpHCwg2h8IYQpr3gvHL1q9YVuQtpECNxfbmxvvOGvUPpfclIk5pHeOUSMlYx07BWmqbdO6DPjnn
CRvsEiqCvXVFKBZp5wGA7EGWps+kzkmI3ghPqFKX16KMnqRFDsjkuye+NXAwNvUkmnv09xNKyjEG
WkRbztFKuPr3ckjKjehks7rPG3D4XrzRNvcsFE4FQVarpObTp1b84Dq9/1LE+YYU7Vfpmf0qDxDp
6yNZIW5YFcspivOV6JMHoREERJ5OcRDgQ4Qi4cboccbXRCBDhsLEGZRXtOyXRMsUPhx+noysaSPd
99kWlbu+Lg1iukDGUJvomwQDbTH1SF0H83B3dTiY3za+nF7uAmyb0vW0vN+tRURrr4bPEjXqszvb
6Qf9GRsgkPXeyhiFXHG4expCxZ5SYbJIyy/ulH6JKVAguPbR5HSG7R7uj3MC2YcQy48z+/HV7GS6
25nuD+831h1//n/9sT9nE/x6dY85ejP24ZNroAYgcqnsMBQkZbusLWQHawxXm2zM6UaXaI+r+QVU
pg5TQT5giYSh8qp0dfcr3W+6eBSb8RvhansT3iGLtZOfttE+1XC6Olei0BA3R91DDnYv8WL3AJI5
XaYq+xizAXO5Wbuc9qgaJ+NaZ17LTlNDJZPAPqWN3pPAE0+PfglwE+16thF98CDRf/vZUyS7l0p3
CTr8I0VlCIh2rSrjOAqo61vl9fKprWirIN1+04esePb8sXie5Gy0HhCk9XutcJIDiuDxEo4Rnjqp
1asEy1hAajCHhtxinTTKoNEUX1xLJWPM95NFUB2xrJkBlUwjTco0cLAE1hPxkLlSycErpm982ZIh
W0P305NA6hpxA4dk/GT0jXchJMHcpp6j2CguYxzLK7uqC3aAI3m/hUtZFykjFbugIOWxPrtFkR9L
qMEeZ/JK03OPV8E3wtUglnq9Ntwp+eSgQDn6OcUGP6pzYo+m8pSk+cUUhfaqPLffINd392kTdA+e
5s2Gp6n5OiThVqJE6qbGepIyLEgb93NU5mH+WuT+Mc9j7aP1qd5hHu8uA2p4kjEtNkoA4BSL8Y9A
UeNp8YzLwXrvgvDBwVD3Hc7Yqmsq0PCac019k7izIC5x5o0YxWvnS5abLlsviGNSp5AOjuURVwCV
wZYiLxtquSqgRu2JyoTelIGmhDU3gRCdvfcwgZhbGlLIKEwWqoe2UA5bShw1njFYuk3YOpegDFLq
gYXAdtRqJ1lpwQrBuLVis//DLOsdG0pnDyKRPDSZXxPRiWeKbQeAlkzxmTcebXZwo1mET1WDIGl+
JEvacW3WyEtDj3dBFJ+2q6wWMtuYP4fsEZZxyy44qBCdxm5XbC29gQY1xquWlfnDEJzH2JagsAFg
65rztXLxbRGXMsDqbqOFGAYNfYxuHJUJWkB6wiJ6FxBFpTp57qvsjDkpOok5MUvqw5HuZLFnzDx3
Im4fjMz5SKBTh1aarQoqvrdYr7WlETJJicFdlE772NZMxnWgQ4R2p291mXWkMiGF0yiuLuhb5RtH
p4GLzGsTV4Cj5BDVZ9NN+lXct+wSJpBYCZi/th3fw7Bhid5X4nIvS3mze1QNzqPQP0oTh1heFExh
jfvJUYnCLBaahzSaQDIqxKGGwTk2VHQ9g+k1GomVN8b+iW9rnNGC7IGSbtrA/rIWuNiwYcnW2CaB
Pm2I3XtgiCBhJ/aWU0J1GAwVcW9m9eY1kBw72kjlqLfHLm1OlDnt0yDeZZtdcwxBD+FEfmTuBM1Z
y0BpW0xpVV8PW3t8H73+4uWefgqSZm1zeFH1559SUmaPgO2O6J2cCykNbwF4p1tb+idJhvLC7J1k
qQ+0bJLRuXoq1UDxOSQTBvV1orRNCoOxsvoWIlVRhscmah8nB8y5a38rTfxtthGv+kBjsR1b47qG
psBOvaEyqbmsj7N12+P7cBw8qUPffNX7MTxOyKZWdTcUO+CS1awxLIb2HJadAZicSpo2nUFJ2FsT
dgyKURWu75WDOsucld+U0DwDSFyyz/dd0rUkvwFPGhMOh2URkpy58r16GRmUbb+5jkaHu6FLnojr
jS7AUY1jgpDeKS19PYx4QZNQFQgNl8JjF+kZhrPTrGgTjmw8Qwp6fdvq26lm+0+pWL0x2rMK1+MN
mvr8MybXMYoOrWlFF0ej18wiidBHvSJXMgpYCaGgHG5hzXBoVo12iiuNNzWCW29TDCDe6Oxavti1
ALs2gE+idUBXAmMCx4+FrXPEuNEe28J76Qev3JZz3q+ocvMFcRAA9ZxfghA6e1g9fDmQEMmEjL93
JspTBUv/kLePCDbbT92of2obAkYkwcrbEGwJlWxLgCKdwn3QEisY0p8fM1pjInbMbYGpAhan3l0c
7FGQVli+NtZpCpTce0Pxaok4PNm1MQPNDQ8lIbmmIyxCTkIteXB5i1XkDoR8mrG/1cNtOwUAo+Uu
Yv9/RPtdLmxvJAyWNaNPWvoq6Yxmyw63PNsEFR8w1mxzu0A6GDqvOhFUsDXNV1oVGsXzoqzhfbK0
EBUNX8MlJykxOPsMV2VLb0QWPQDhJaiX4ZWmSULhxBfbbraNWZExHZSV/C97Z7LcuJZl2X+pOV6h
b8wqawD2pCiqd0kTmEsuRw9cABft19cC5BEK94x8WTUvswg+NhLkJNGce87ea3dkeo9XGgXFlTHf
4IpYj3XYngIk8luhkkndMpbCx8ewWcTaQ59nchck0P+V6kQnNT+FRqGtml75mRGkynwiEA8GlM6L
Aufccl8WwmpDGgOKZDpeffoSq508oycGl9kGe7gY4GqIOkLVxwXAY50oR2FdV9XEPA/S4zqgcXbK
MzM/RbDOVkWNc7ci8O80KLBVi3w4KwklX6TOQHDLhiYIreeDNPEMNKs1BzJn7sGTT3lYMjnQCFWy
nbTJfZsLO+1W4qU+LckEsYhNQMvCtxtOGPwDhyOZSrgXvAa2TBfS9HOSkQxwJewOyWxd76ug3ou2
QR3b4dwv58xgi5zxDVllMOdMKfrryHK1bZIxiO8K+agb0KQLoN0jE21GTFlh9OcQoBxAIaAAzqWu
6uYi55vltJNxBKNDSffOcGFoSa1eSbe4duYxtQkM/2wNF5A80d5NOMPDACSqGRvFJZrvOTE0dGyh
fiF7e99nGrNRr1t3dcZzQXG2y665MnHduZSxJyg01kaAEzhEhDWkXRQxZZ3VeJ7xWNQZl0lTJfaZ
HCmu3KF97iXwPYCB55QEN68h5M3rUzzmagboNwDRbniaTTM2b3ZZOX2PsNayQs69+1aLz4Ws1ZeA
jHqsGXaxwcp80zYs/PO8xZTEB7lq4qrYmXWpYLkml5cERvhw3kkUVjFPzZ0nb44xysXRUfHs1lI7
xf0wnkILk2SUOMRpGu77GJHMPQZlv1Ei/RQxN3oBObeebNB3NSXptSbC4GwOSUg53AExobvdUepp
Tqm9pX21neKc6QFFaIG5m9pWqZlt6nR2dp2hg7+uGu+BHN6dF8lVT+16NWT0EzqovppWV5dKLS+0
6DdpqovvQ6d+WGH7bhE4vg+8ZnzAF3WitfAQCyPeA4DK/WV/WPYMwgZ2JiXHRsAkXet5Hhwy0AME
asfs8U36aNbIMl3aGdgbzfq2YGUKZ5rgBQM+dUWrjDkUQAjMdBrXDZ9hfH0VJtoDA3B1nYHu33Ss
3bZ0tlj2Me5ctUCDujQ3DxVhFjMxNfW7uhwwoFgfSjPxVJapO+pM/RFmpreGPTXtlpMwqRSQXoH3
76xBvvfIUs553aiES1TleiyYbNaJrmB3cqzz1DhPUVnKh0L1zDOogae0urWZ/9/bqRU/eLVGh7qI
CZRKPGQCIJWOZi9AoiHe4PI13xjImj7vwb7+9TAawYM4cQy72pJcEuLEOxim50yrJQJpuSmK/hsU
+Ww9IMEwvVgcW0cwuV9C4D7vpoy1D/14ptn8K/5tIaUtkXCfzLQlDa6UNMA55BM/mZFnrkUzmXaJ
g2/p834R25ASayOxkCiQaTmnzH7B1D7T4BCDarJSD43R/khn6kEyjWxgUSEvYVTLPS0tbc7h9rfE
sQC3dbNk+vPuMN+NZ8MeabYMIxuLaPM5vGmJb5sWY+D8cHluubGcKN5UKbPaRQm9bGDZ4OemZln1
cm+Wv05OWO5zFmDTKkuzADF6/7S8mC7PLRtIl5iy5Z/wxwZTgTiLjKGnata+lnbPF7HIVT8fz0/i
u5joNddoZzoD9kGGkW0h1DG7+8Wq+3oYRAqFKmSn5amv55eP/4/nvh5+/ZyxuCa/toy1PqN3ULSU
9nyBS5rf5ze3PFYUwTcRN+GRnV9lcBmbx8CszWPWR7axklaOIMNLd33verQO75cfUMw3T2/EYXAG
0Zy8OQ1x2a4zFewdy13QyET8zq8s97Q5QU5N5PvXU8vz7vxjy73Gc5vd6JSHr80tz39usxxo/JkC
/VyucxKmg0e+WmP/urc8XF5oY1bgWYrpJxb33uwIlTMhZOzs7FMtvki+qYt8PTSyw/I1R8vu9vW1
Zum2mw+q5UhaEsSWm24Ghpg2UOwKA+NGCfvhWIliOOq052nq8fDrZnkujyZWhsTgJKmEviyzvNws
b+QrnY0om3ATpvWAXMQtHr2kQ+qEXiCzZgO+gfpz1jWBz4Ukt3VsMXNLaPd56ogTwtkBOEex5T4o
LiQ/xs27BJ4el2h7C+f3Rx5Hj1pR3BkzAaofNiOjfJ/WueJPITiDBjDW4OgnF4YBph1tNbLC8xkd
YrfUL7meuFt9TH+4HusdBuGPdskfzInNrlpgD0pRfnNH49CRZb8iAi/cNYZxBqTLUqlCqBeCHKUL
+qRX1kXqSYiFOtxG09xsjoOrILUjPLQxYlwfQ/QbvThm5QxGyYM5QIflm2GDaDJw28lxI4nYy+HA
0N0k2ijLckQtqX0IbOMcmJA+jPY8zLPhVoJmshOIUd7JHJvZmHbqZMWMtCWLpGm/mVl9Q8dsB8Va
U0ONJAL3XVjfpJ3bq1J6hyZM3zlbrxkC8n7CmARuF71WNb5PiOUVgrKOOoNZd/RcPxTWo9473xV1
pzY5fkaHaALJnGX0HIWwe+YFQAcm4mKY4EQ6iwUu47GJq81qi1Xc4gBXArCLqmWdwyB+rQCIsPQA
Pa/pwwEA/23C5KbLWVsGwU3sMk8ExrqLCsCVjiC/xiOiz2xXTHNoyBAmtu1poJpSGWY9CtlDJWbD
LnPJkrF9zeCTa1iJHQO9OyghgBLmChGO3Iz5uae9lPYOI0XkGzklPtbeLQldtzDXinI0NmVOFghR
yb5LXbOWGJNZ02bE1pPkGDIItBkOGtouQGwDFbAi6sakK6nr8dmrjftR6t4qsEmXQhtxR4vqzHtv
ZmwbimKo11uHyK2h9jQ/sSYoj3bxxNH5U5OYluiTJg0Dbgr8gxmyc2n4PIPJZIZhRMDjYojwrfrG
AqLhkNW1es2+naypD7Hf0uAaoPyKb6M0CnrS8Vss+hHLr7pGIRlswJdXvGHtbnSsHwH4L6vHsKgU
q1ryGbe1qm8CMlYZouQQxQZzb86RB+ocfqDOMQgyIhBBn6MRoB6PG6pkUjbm4IR6jlBI5jAFc45V
GKDR5XPQwjRHLrhz+MK0xDCQxzBZo/WwPIWX16/n0AZ1jm+wBoIcGhId9DnaIZ8IeSCCGIAbUDAa
3kRAhHMYhNLCxDfmgAjmigg6yYwYUBcfvDlGopwDJaA4OzQPCJkw57iJgHfQmKK4Necoigh0dTmH
UygjZH96ONPWm6MrqjnEwmCMRmei6R6GgYiLjqwLLhTdw3Ijh+Mwx2Ek5VU8x2Mk5GRUc2AGSSr9
g2PCg07UkEvh9JHFIFH1uI9vYkMBZJBvDRHonKsyb+8403yYKPFdGDnHyDSuSgazbmd1p2qymBHI
FpaCA8nBcO4GLd6O2dTdQE+7r4r6fQZN8NJIr3o0iott4lzrVQ0+HO55zho1YptSG9ZEqYhN7tW7
0myMa42VXVcW8oTw+ztt5hTKqKSDidCCctHsMSc/5SJxqf4xmAXNwF7QPyD0kL7e4d3VXHyIvaAs
zNRzBXD3bOmjeS505IpETyZbmzQTjuQE5jahb7T9nVUcRtqVqZm3VQdZW7HDYUO7qvFL5ZsxdPbZ
kO7VgO5qP01VvM7zOd6Gtum6juWsVs+jDfrwjzEj6VmhtzfHxUeBzB/t/jRO0BCtCCudlX7LtbG/
CrxRnBOF+I9ZdVPVdCVj0ubCqd53Nn/+75XF2uwY+E247aK6cgzyFXSNTJM/rRZTpyceMDKxTzXI
n303WybzQJltX48uosV7bMQ1yQrj1prFHYMt4//mn6D/J7eH68IbNFTN0lQGgcYfcnYviGSbIOjf
5wpyp6DVLw5Qj7XSR8SuJe5LplOfIwgQW0AT0bXpAT3Xcw3jewnrrzIIXqZxeJrFpmqnkRvohg+S
4fKB5ap6PatAl27U339w+iy4/uODcx1VxT2BDt9E9f67IBs3Q2Yk5cAHR0AreCjNPYRdcK0ZE7L3
MjN3VueW66HTDnAhox3LpvRlMvaQWN/ifrwKGtP7PmyE5kZvtq4+lTRzaP5YHwhULJPzFyUw3Zib
piQ3IY/j6TOF9L+2kvwncwOf+hx6abseCCBrEZz/i4lgbBI8Mxq4I6JuKd1NCPKxbHgTVs2QbVQP
qDKKFZKnDiKn89zZMacH85xIT25KvTQ3aPuvevfNSpN6P9nuszd3QKpEvHDk3SSDELtB4FRrcqLo
ZWJemxJ81fIl/M/f3sWnc+id+VrNgSb/ePi/H8qc//2v+Xf++TOL9+jr0Tl+r8um/Cn/9qd2H+X1
9/yj+fOHftsyf/3Xv279XX7/7cFmMW/dth/1ePfRtJn8hwNq/sn/2xd/ccMfRvHxH//jO1VesY6x
7Mbv8jc3l6kbHMj/tQXsEsXlv/mFfzDI1b8szfQgP6iOpdEl54j8Zf9yzb+Aj8Mm92zL1THz43n5
ilH1HEu3PZD6Nv+xjH/av4hRNTxH1VwTnJ7mzFapf7z5m89j5u/sXyYb+u3QcjwPQ5JlzS4z1Mh/
mkmCntZVRJjbgSzfNR628RJ4Aw5zi/55HlpvRjuyIHpzO+1OeAjwMo/Rb9e4z5WHltIi9Wole+Ao
tdkdqpCBds3rpK9N2xR/BCxlwLb9EBwJRgFXhbzT8upbwbHgi84Fedbn+orZc7o2WO5CxvAOU3Jd
Sj1djZnW+Jb6kqZqtHEKOJLNQ1HuEFJH+1zTwxWduqPWwD3+l2/v10f0m/Hr33wkuspnzqei46ye
v5Z/tX94SHQCrffMw4SDbx/qsbEKM+U6E5AoS0XZ2YVOQ6IRpKtNxjWSor0+pa+KZiNYFvm6Hnmn
UqAlaz2GiVT0nkBdTtnlAwewt25HfRt69vPIOuXw9/92ja/vjy/UxcmHt8u2bKQktmn8YfIKIj0T
dhtXhyAMnvOK7rMw8tt8QNyXS3Jdx0m70PUoYpKURlF5PvhHSsba/YZutqd7A4hhQJOyItypwpym
b+x+tjSnG5BYVJ4OiVUN0RR59dYJ6IUG/D+/dMHrhiy/Gis7wWfL/TyhE6RPsOEqlAxK/ZFbiDFF
IE/4OLKNKIfT2IXfTH06MzbvfCSZz3oXPjpCmqQTotSeaFF1SF1mNpjt3oQRNqNGtO2WnPbHCbVj
MO2VTj/kCtGVsTvZK6XZcAUC/+ANayiac3r8Wx2BJons7n0sYOaDesr5vVUPqkfR6k0TIqjT7M7z
bflDj5D0z7ntbhLAZc7CZhPpuPZN+1vV0+vXmqqlo5v4NgPXSlLy6co7KkWFMFppXaKs3Tu6A7AX
66LPSiyHhK1eVT17Sx919PVV5zCa9kOhy2lVDwgTJBtRyhAUbWvemnnxjiyYMMK+2zlJkdGx176n
48PQsQJKB/O7GyH8MSIffvlNbLkMCMEKToh1feY7pzR3t2h7X6bJ3niEdPplbULMMMcR1mtzhmpm
bNUIsBVrh50DXWxKR3dlW4ATqKXWbVc/CwvUSNnHgqUrXquq1FvU2eRWRafcm1ihyYJWa2IDk6Kb
eNEDcOBk1QFNIv6iam9T5d5lnLjPan2DGMDPJ1p3NLqPuSNRlWFHiKDKy8ncRnBFFDsf2CTavAAQ
Lcuw6RbmLBGRYnzJGf53Y7XCHv8kRvO1ls2bk9EQM9tnx2Xc2cniR5OA5YuAUGhxfKlTqfI5dt/s
isuiRYIXNB/pjCwClAmYLUEpZnASE5zFQTWfaQyihNLPFXkmq5KcrHhEXosuAXGTFu6cmXmmTi1E
rtJF74keTI1o/kYhMUTdZezaXaRL8GT1TioJwvH+0KT1u6PfGh7kUS9/RPIHCFsdvpN4sqlaevmg
AKaar8XtuZlGf5gtQiFIUHcEgjE62VqJ2oNFEBboc/D+qvnNTZ2HLI2RDk5XCVAoOhxJTjM7VAFC
2cyqR5Kby7vEbr6XevMSZYxvwmxrcSRRVbav0t0bTCz8El8AaOx9o2ktWoZAYz6dwPIPOLEyhykX
utJb47o/kem+1lCKC9P4rjSRWOmSE7oD7hdd2E3cWc8J3yczLjD/8Smtkp2sq0cMbUdSHm4cy3oP
LN5AYX43x77eOeC0kNncuQmFtqcQ+xIm9Aesu8ysN9JEu8EAIvLDgD72lHe7PNQ+AEw2vhshbOvM
7LEly5FiGvqnDePfAmzlw0aglYHrJW5UaCZOeQf6aKul6EEh9CScNWCvi8y4QHBdE3fjs2Uy8Nyb
eEhvE3skHVTZCwcuqABDOYIl3jhZx+na25R9cw3ujcgtUHcrowQ+HbQHoM9zvvObbuVXqBHvyXsk
nHgcHkVGeM0UwJ0JevXm8++mAGUCG/hOF+7DKfmepSDvOb7HBkQja5kT8oFDQP/USAD04yOdzPCF
tvhIhtDwQW4q+RcB/BLFYHmg3QRCu51fSDznOYUFbw/emy6Du9DOyB0kiycOmpXhuq/uYFyF7ilI
D07jhdug6p6ZwAK7RY4I3kwEuzKbhk1MyFxUtaRPz6QvVdgQdGGGOFhIkcNZyHns6CHoLW2fxO1B
R1DPANTGHaKBhTT7C2jaQyG1b4a1MRO0QojbsduV30KvPqUITGU2L90nk/is76pTxGvSKa+mmCTt
wqOD0hLDlETo/YtG+KJ1Kb+l89DUCGEtkFI0uJNDj08dBQRwEwsZDNevJyOO9sQ99XBpAHoZpnHJ
RP0URMON7eCOwOD0pDXQgtLmByOdikRL44eBELOUjIQK7tTMDP0u7+rlpdGr7oTpXRVYc0YBvTqP
jFcdvdIksmKNNAIu8ZRxCiFTFVkRkWJMPux0Ijhz6n4ORovucs7zzd9sdVCPKG37fWzbV9CguLST
xrktjY4kj9ECdY39ZkSVXmbtA7pq8F/qyPmFa8+IYtNKtfe8qomiCMq1gxjPZ/34kmKOXScBi24l
+FZHhKYxxfZx3hSIplXSdBklkAKQO7B7dB0+TlePNPWwyXkeC2yh04ce3fvEGgB6O885bTi/zb1o
/ZqIGGXWhAPUMr5bFCJAbbe1ooPJhqu/EjEmxbR2rk0Xg/XUsisKad9MLm+QoRpJSYIzS49FM5b1
jRmzllZpJTpQc6E3GfIS6TDWGOmJM0Jd9SSb8Mfkqg/V0E0+7wHdLDu80uAWciDrtbDfoBLQdLXL
j1hlnpZpJYYbo9nkY7ILSYeUYcXXI40ATcWDnJXxXYCkkCQYbLU3qtnzZZv9jyk2JIL4cafjxIrq
hkEhvTtOLhVuR+ehp/FGGt9Rl2icVN+MxNEuLRoq9LBczlvBJL8jdmdaxS5x3lpZcu6D9tvkmnik
y9z2Ff2qR0GVDdbakal8mT86tMMhJ3B1h83zOazaHwhiR3Yl9bl3eoTiRe8zlfwWajn5KMhfW6lt
mlJ7dmpdbB0IVNLMfnQFszdBtS1j1OUoGU5eptz0bfcKhRSLhImYOige7WIc6FHSdwbK9OSGE/74
jDzhivQD6PN6f0kQLKCreaD8PGJCfgiiGJyeSb87mOaQTShaIaKw0Hpc3h2XRxjrUJKykfY+f9aw
za2eevcoFD6aBCX5ODhPApcqkTc722yA85t7N7i2x+qieDX/cJynEUqlIJsVyG68HTwvu2m7t6nL
UcakSJUBeXu4kDa2YIJqNf0BIp5zkAMDkw6ys1EiXeRUr4GxqQrx2MvxZaociPO9th8U+H1GNuq+
jvNnRTyAs2LxdiTCsFqZsYIbxKby8cCcCdvEbTKB8BI5zSqvv6Gvq2+UEnlsVejNWuioOmsmXeSy
rK22Q6toZg9YA8jN0VnBpKZBRzrRTn0+0JWnp82U91FXWmoFJc7Wkek+JCmdo2KCfilbSfijek8a
TUH8yyawkl0Lo+8KMOiBuqTdIzT6iMM62BQTrT034YNP+z6+GvVJR+5a06sVcbHKg/oarJ56VxTM
DbUwvq3yVAHVqJAOC/CRExZuXaEhW24OQ0hq+hyCh9zGALRja2BotWmD/5AvsVcPlaOcMpMZBapE
cs1Cc21nQX528oruJZE19ZTJ9TzDbzMmrw1zZwhfjP3tiUzCLJjzzuMZmk+kMQKzBi0oHGXB8Jsb
oIri+PVwuaehUiFIJN4tL/YIIpl1FNV6efHzF4ybrJ4GKiP1XzexvDbiQ9g6nXJTtUBI8V9467FS
ubYbuyic7IPSOtq0wu8KfF6UyUrRw5FamR1muSFn6Ncml4di0G8K0HgEAMQFUYk1g5flLuZD1hcg
qELXfRksi5lrZJBjbvVi4zCBPghdO+S1Qj/fcapdjJn/4NR4eFjAYSqRBVLnkEzCMXgwLVrAy+bn
zSz3lj8Rai5/bdk2cB5GvyaNVHKdK5DSKaaU0cYIpuWkKA1Vf0VP2Dl0Tr+pcoxUIgF54tXqHB/T
wrSMsP0mJPFyrrfEDjIC3kXoAov7HjckCQMuhGhlhHNWEVeOugjFYqg1yTVBBtlm6ImCFPQOOSqn
e8QPCg5Tqd/R48sYuONkpYKhmstw5oX9CAjNLsVaUzASWLoWH/U81dbYx/UVmDT0kFg5NkR/+nmJ
ma4MXHz9cc9MNk3USxopG1iBr9QjJRMHL76Ko/pJzu7umAgPzInbUcursyrxgivE72puTsI18/mt
ohFclWr8/cYawisaoS/0F96nekoPeU6V2tTBsVUYnJCFjcUXUr8izLtIS47e2La+ZU3xld1wfigE
lwqZC6pAciteJy5IboLyNBNdfUKkIQjhImCpCuvbnPnXibmHs4HBe28yOjr3E4spRLmEFrSFdrJp
dUR2HV60AdGADtKPNb55YL5DfCCNRz/kkKHUKN46tIe4zI6lyQWsUfLiVGhUYnAhmseQwaMfKR7V
Ja6cVRB12bPjhLckejo0AJJhW8Zd+NBPBTJVzt89PFNtqOXB6wMDMV7/UqX5sHOYj5/ZRdy1q8uC
xTixiLaOcRqyy6m3FeeEEJKp5t0IbIz5VvFMF4blnvDGi2l3N2maeLu0Dd8sAr8PojTfssGJgE50
xKnZ6JMEgohrGcj4WjEQhgXhAIiS+KpxqsYHxVYI/SoYh1qZfgeIxH0IlaZAjUpcT6ljl6ka+2ZA
grhyU4GjqEuoWIvE1a+YB+hXnWrejOj4cGho6WYRiGAvvElxGO/jdjg3ZLTeeF5w3SdatncN2ZzC
oX/MgDweqcuDaXJuyG8pWiyDGrOSOLP3EW6UiKXJHTgAmNC1pR17YT7Hdo2oME+7bW8Z7iHCVeb3
dqgzrOOqqlbPAdXImouYcWgsRl9ZV25MxhzXoiLphBgL80BoKAg74wZzpbqHKhGxRMrkPmuQevYP
Gm1hanSYpmUUXuAFNSRS6uUO/dcxNotiG+XBD8xO4k4bCCQpOmeHyCglY4ZcP0WbXrp6IMJY7pRB
LQ+kjp6MTi1PFnsuekj8dsZjHnfHKMIT4fT4T52owFyppXdO0a61oG5OPS7ZSs3jtXDYIboJAHCb
h6eQroxD0C/uBVkE/bXFgOTg2sNtPGretrSmBpZ5au1VsuF8zRLWWjakCetKpJwC8yQ7dyTMDmRH
2LYfSSajSzu4L0FuPHUelcww1TvGgDXoA8ePqjA/aowKpnYyDhpmItFFqLPGieLIDHT6EPEruPOO
cOWQCID0iJMyvEVTeh0Y5FpApyJCl4E0s/61USgn4ZJdSmhFsjGnp2nO8cLTWOziBFm3q9N6kc5A
Q8EPS8CPZp+2J7xIRX1rxflNTEkDiNs1h52N4X7ltgbxWgMpXJEyXqink21ZF+6BbKopbQlGUgUh
pEUGNsoZr6EFEbGOfJDdRvd2WI3sa8vuOcvUxbiDWArjxi4eLaV/lp2mnutvVa3ED+3QrlO6HDfM
UHx9oGDMVetODQ0cYWFmwkTRZr4xcSdU52TR1hTZfbrOjUbfDFaQr5vB/RHm+bib+rY6Ddm0diwy
AGeVKr3SrQhdWmu2+YhxXe4Z7LE8ogMHicPbC7XtGLYWV3X6WOvJGUAPcgjZB4ieVq4Up7xEPzNl
zUkvG/WWnqXvNuyczI57JrpLrIEzZxss9+L4SlRckpVKcVgazXeH+oolcMDVMVKOYYeMb2TGlmDP
3gQqvSSlxp4FPBl5zGiAKM9JijqSwPqzgBjMvFzRjwn9Yl+brfrx4rVZbDSfd+PZVkNBkx3JUnaL
Xg0uejar/N1RUn9wrOHNIkEnRYfqsYDHqZsz5nHGY9SAanYYwrPCcFfLU8sNUv+noaXVkS6ZPYt6
tXP0DvHLLGRNMSkdVLIllpCD8Z9xB/gokdR1kmDa5RU5ZuTvJCjq0xkqadbop5Z7BetwKnyCG472
EBqsdwocqfxIG4cu+Xn4Iuu5cAHJipwqsb21im7p87lgKV2+Xra59hOJlr5ymreBKXkAHP75u8sG
lps/nvt6qKozob1HMLeqQ9agX79SOdSzpGCQ3vL7BjVX5VeWH/y8qwlatlYU5uuv3/6XH1qedBW7
I3ULccWf72B5+Y8/4bmaYAkM/mZ5IaoC25c6IZVff+CP3/h3W/n6EW3gyI2hMou5WuREGPomgu8N
0W0GSjHbivymjKBpzi9XpsvH3nu8yaS+i0NHPdiYKlnUceMEjNFpnqJ/Wh7jx5XIHkhYTsnU2cDO
YfGGnaZb21072wmU+6xwH2wvL1f6vAdwXL17tHyIc4c5sGEXx5Q17woyrFngMy0vt66eEVE8EYo0
wOlh7jyeMjBhWJSRzYezXi0x1deBZIK6639Eedlv9Whloy1tdYFLysFD1gVcIEcLc4FDoCF7kQ+o
Yl1b3aMJ19yvU3Efx87PqBQXssXWoeHdlFr4nUF86Wtdek0n9mfdIoCLb6qhJW6ijZ21sOMDy+7n
LhZEt1juCvj1m90gdqHhI321xu9DerONmm+VTGKvVMN7muewrAVw20hBEuaE+EBrOZ6NUvmJLRem
p3Zf9OZjkvYPUTWKTau7N8sEAZkbHd6sfzd6ax0CugbRKr7V5gfAuNQnt/ICG2av54dOpQOk1j1K
mEh+mISER8aAPzk95YQ66lr4ijGfVEfGFTDndM09OZDNKBAj/lq/ltR/SUucdUs+ZRgW90panBD+
k86B0bVCuGGZF91qnwBEGRHN9Kx66kbrDhgVMkzg6DJWfjRMxMlbiC96Ndy72vSYlnh3NbOA8+OV
V7Ju9kIByUrtlqZEbgkZhHusQncitLvrLvjpzJT5tEpx4cw580GDTwppVYVEbh3bkrozM7C04Ieo
TXDbPWZe18seB8NFTdyTCn6qKbZWgryHNXYozssTOH3OSWBXKP9DpbqT1eOYjv1PnaUpgzSix15H
pd9WQ3DQ2uC6svq913lnifcT/P5cnl+rbvJgwkz2ndK7d4Z1gljVQmsmuzNGkb0dj2tPvnZ9Y9Le
VBDjYhzrAOuXofkkkiehJ9+GAGJ+GLTGzhXJiUCifOP1fUL1Gt+5uh6sXVu8lUbOPxkGTMeJZGck
Bga41oi3fWVbW/ae3u/1SmMz3rgOGCbNI68VyUemn2OzQpVoDXtD4yhEooDGhkI+nBcydlkG6yr/
USv9sJp0stCaPXotFG5KwcgB5pY/JXyABCvQfyLubsVK/eiSHj7eeUqsroBy/HDa7GI6plzpZKWt
MBSyMwa3eEIQFBUptAwqWDDK44YczEdAhrtCbZ5YlB1YS2Bxx8fkm6oHcte0EN/whsWAYjAgcqmM
so+SHLAovS8z76fbq9WmKwWkDxIqDcTxkIr01waphW82A+F7IlkR/tKs9KxYTY5NLLFqDmuH/j0U
9Iw8TVTBNIKymIlEY7e+CqzJ55SS7lOBtYD502C2ri8muBtQN/DzpM+InA8twa00ioQ/8RGIQgHJ
X7xmXOS2+nysCaDtvn4UlnY9/x8/QbzKKF1pcBqbVHJ9Vaz6gR2eM40dsWvVEqol/KO6pGVXZXQZ
6omLI9guCiHsIwO08pkesiqjKaTFgGahFy3TGxuxkB5ek5YwowGBXAZqeEXO8mh7xVodFX2ThVy5
MyxIhXxpaPecGngQ2wnED++2HtZlCiZqgsdfu+lzTXtkY+S1hQ2oug8yB1mZmV3SZqLdpDzng8OA
que4sh0advarXnoB/14+SBgpzL9Q3rJaYaoFM9QcXxvLe6/ph/BtaK/uLqwHxGl5QJDR8CGZQ9Zp
ehd75QaHlIvYLnycB9JMu3CqIFPbuXa2Q58GkyKfQcMpVCDsVsMqCCjptXSCjQeKH149hlgX0UyR
56bvyfntS8JP3YpKvQbbMnjOLqsCVswm68EBT7nD+mTVWOqNVJR+A3b1Xa+iZpfoY7iZNd8M0rBh
sAvqJjM/82fnshqurJPVKZdhbtjL+YgsWhCppBzpLThs5KR+5CnvegQpLyvfoVOZSK8g6Qhahaez
i3zHIpYB570CpNree4MUh0Af3wnYcmvazoqmPXUxrRs5xi/B8HNQRkEWp7Fuyvq6x6ZpKLS+iQ7B
E9Bdq/bPlJbBVghGB3RkyFYtgIZNxDumKsR+FjOI5N1yXE0RAXAmPVi/ja2XWGNqnKTvRqZnGyub
6AgmaL1IsLmdavc95RwqFOvRSbUTTB2BJlS/KHk3bFrN/C4bvJMc3/VKNvybMpLmyACLcW/bF4R+
7YrsYs93CabgaOfTB2KwokRIquWrMB8YrBHV7NU5J6qRHSJQ623uKXcuh6WfC9wQssMhVgTebjC8
dC2VfaZ81Nms7kOg47cWSkAth3qQD9VTml0ygs0JX+516HArwxD6uW0rFG3C2aTttarC4xHtuCkQ
26I/5sSXUCRVE8WBnoX7ZeD//1U5/60qx/p7MPOl/gAx+bsuZ/mVX7ocTbP/Mu2Z6Wq7NjoPE03Z
L10OMpi/LBvUKyob20Yqh0juH7oc+y8dZQXUZYOFvoVf6Z+6HFP7y/M803GgNXOlsVXv/0WXg4Hy
D9GbapmzUhAViqpTpqEf+l2GkjaYvPrWi2+K4JVQyOZYVFNztJnhYa4b92PGjK9snyKjCo6T55KX
wuLQHeIfoRphnmD1B4MKX8HXzaeJIDGuBlSu62wwUBFQ1S43tZGeZFVmu08nCWdTnB9SOFtgQGcS
/3SCoLgp57XYNIOUJAtc6KbkNWtauZERZ8CEEcrOHiYG/4hUt03a9RvR5Om+NbpTYBBykCkBDd/s
/7B3JstxI9EV/Rfv4cA8LLypeS6SIkWpNwiSkgAk5jEBfL1PQh3NtjYO770QAlUkS2QVhnzv3Xtu
t+us4Gvh021mUl+7ofdABdXQksR6WyePqZ8fw86+4Wv2L9jxrk6fMnUcrPcEOXwVzto5siXJHJos
dvXSfyVGJz81qv+67PWqUeua49dKDtGmLt27NRTV3smcWzro6VmLRbEe2vYHoWUfqCLc05jRDSmr
EpNH7sqT7Y/GSg5cZJuwB3grgTypTTBQylrZm6Q3R15whIaZtsE64q/RxGkxBH16SpaHi+UEe8Hz
mHYpHxlGDsxy2oH+BtlSUXRO55Z88h7tczEQVyWJa13+hgA55GGa6UWnjG6g4fHH6fxvFONVth1k
hyW2BM9hiYuI9ew8TSbx7iX4abNJvZOP1xHJuXlP7Eb1eOm44l80QBWu9MjMiK9QTsZBJ9ALCHi7
kdxE8bE3p6RzyanEZYKxjohuo6NH7PQuGnHpgSCYLShaLIL5kDE+5BHMOA/lpRX8+63/45P4/HTg
ydhbrel/WXax16spPJBswPDDJ32RBkd/WjbjiDzAL52fOkvuDCRSS9aXaPa9Sk1z1cmw7H1uRi1u
T2ZWhnt7cnYW//1p2Sx/0B8PWd/Vp2YObZYxzMVirSLjfTGx/N6dGSZIHE4ktJjfF1PYPDIDWfY+
H1LMV6fZaxiK5TBwVcUHhqX8fQgsDz8PhmVvnsZ6AyBzoJritFxOxn8ZgZYnl6NDCueblSfWtlUH
8fLWfW4+n7Niqt5UnBZP2JJRkS1usSW4YgmqWL6SYSUB3EIYyuLKSpU7bNksnp7lPCdxl7K2VS6w
xQ8GV6w64VSjul6MY/96jOfHnbpHu23lvPWVhy22ewBVTfYWpdiTu6G0N4SLcWdFB3FCczjTzmOz
PFw2ZiAwo4P1w5f3XRj5wTDCfTWAJMGsZG38sQTdCfICccxEZCbLFHbrAkcHIIVzI8NXv2RlUJr6
xksgiyCIe5584CGSCCjEW+qXIgM0gRSkq5NtecJQb/mysf7ZWx4GTGT3TGD2hofra1I/wOLd3Oci
uXKDgN1SGMe0i8qzm5Ouruka3U0Ln3AM4eukY2egpybx/9vjtyRvglOixfHJnl94Z7EKRXYGm9Fi
MxDqQ3ufgL4wdr5VbUeCpGc/M67Id8uvuAyT4hxS6ehiul4GSssXMFnl9TdPD+rjRK0FkEGK52nq
kFgaRFSn82MbEFZXAmbc9kN7Y6X73jUa8hUNEb4+AO7EH6XudGtKuR9JYGRHVlnGrs4J8wrhhft6
cmBg+1W36wMkEervInjLKxLaZsa0wa4HCnNKcv0i8yTbFTXfUSfdIWJCDfQPYWM7ZdfK94q9P47f
R0mQ95h+j2zCJ61RsJjM/Zn10bzJmFie8nG8W00KsLTH8Tvh2yoNVKBj39/Iyo12pfBTLIo97ZAh
afcRf92qiyrYthPhlwBzmD0Vl6xC/M1JlFxs5IYzOFsnyq+qPaCb1XxOHG0zwss4Yqq5EqL9xY8J
qpFOiLkz94KVhKy0nXrub44/Hiirz7PAcF35SqQzxrj10unrSLQkbi+t2ZDO+iNFd7ICGfCh6ZF9
mivD21p+5kMyb2dYMo+hr8Vb7NQvyVyn+0pMd0343TGa5LBjsGiwKCcaztXiu0XxfPZwZx6LFPWJ
sJgozDGMwNzdOmHKcJahLpPpjvzI8qw1gcX6FOauM7b1Hh5CvrZI8ts6Cc7mSN7LSJhbx647Yp5S
DEJoZiAMiPVAjvKmt3ptnQnf4BpeWpRWlrUjTpjBTZ7+BKSj76NgekbQD//Slc8ZsuMtA4ZdV1qK
FdYhGpxmajt92MAq7A+mCKtdXfGi5CY9dDOIFz748WwWqcY0O+aHox/xlLk3P9OyTR1WPW7J/GWs
unGbesLYGaX9Vymg8ckZDIO16DO76GHKqjPuDrDgLKs1rYE67ELniqQPsTofHDTJAB6laFpkx9jU
opwxp98bV79iMpuT8MVdRK/fMxcJqBq+rBKrz+i6SXPt+9Yr/eO4Rx2gU8wUJr6xYaPryY80inus
NuGMilO79mA2jKme1gP380M3cgINRfy9zYdqo89IFQcmrkekHbijsoAUMjAI/DI/PHtCd2YSTGFQ
5NnzD6OwHrw8xITtXdOM99TVy7+6oAW7JlfhGMAU5TLlcd6mGOVOSPpu0or9g5l5BxaXpEmnnJ0x
k/uVE/aXNjecFzDc2m4qQxQRkQZIpXpJiZSmPjn1zWjsXBuYf4ZNzBSi3shYrsvejr8ST/xBBha3
E2Xk83VHu83dts9LQcQqRL3MyGElkCK3dbB860S2PwSzqW2HwMEON8iPqMCLh+FXHObMSdfdEXbi
q4Sot6k0+/voFifpBcRyjC9gNOYNwo1fSIicx6JBjBJfGKSPWy/q0mOTutOGdSkZ9uXAr0t6YGvR
+QwdkCmVf2g0c3xQGhR+0YckiWBWabK+CtWHmKJjm7s/xWR9m6sITHmtXyw9JFtZH0BQwkxLYvtG
Z7PbDa6JIgVnPhIhXbvmoURjkiVn3ap/AW6nSz/o8a7MXNCEBjQgiynwjJsPo5H3zqTmLjSoVqNe
EwY+iy0+GFKsU+PS9ePNmtpkzQzv0SQ5rNGzdN0O3bPdb6w2vpMI15xjF3qEh78vcsrxKOm0rVKj
BeGIOG7d+LRJufRHK4bpjIsqclSHsX2VuMw31T0p02ntuvQjIYHDeGyzvZX22tVXYi3nL5QZ4bkJ
64JOPmILmCbbDo4xt9r0QXosZXQiqCAV7MAkvQ99mu28WXubi3YX98W3OEpYic823q2YNGkPQKJP
iwOPP/WDTccrJj67r/SzNqJYDHDKb1Ot/lHMQXfkjUAOJ+6VA7yGHunDjM0YUkrsCeeaudD05orb
kYaDDs0DreZynBhKR0Rtq36TVflANUsF7qLnAw7jxr00Wlf9Q+NDJjPCRMOnbvLGTmizXejfuZ6U
B+yOlDn6sE1puIcqfAnUMYI+R61PlsfLHhzQ+vdDqWSqk8aSTJUvy4a1KRm4/zzklljsZFt8He2K
5XdeCIyjhbOCa4nwT1VDywaW/997nw/LfnSOEQQQk/Wexd1kU8/TFwvGPtNveE6QhpKz13v+psKh
Ck+OpQRqOfzUA+lsdPqafUym71hkL1ZJ5LMG7wHrPSuv2qiaXZ/FH5FBkPqSpk7g9t/J8AJPYbby
WQYh+Q03eU0Ul2c7QqnwTdRmZsc1NCQSRW0MZ0j3SZxcGuWnL6bhLY0wXFo04BM5DPvl6cZI1hGz
sgNAzZVV1hOcaaIOqDEmktsQEDmwLjm8AClglv2BkbDd+ksYGOg7h07+qUdC8a9Np1blJtnMqqy7
Qo35G0i30Ozyij5bsExFatQ7loIsdLYzkbWmHgdZOO3S3Lv7DiOdPKWiAZjArpWpJs4/OehQWvJT
uLPVyl6mHW1fU+1y7YoBQbAw7OU+Qxt2m1rENIltfCFp5GuYpcOBuwhaQygf12ior7Od2892FK7R
iaBLKTm4S0INhJf8IOSb3DZJ8uDU9ox4KrTiYSfGG9qw8cbY9+ecYVNcBpAanJOt0VAfzXEfyE02
GNqexErgk2p84X4kEXMSe0JGkyees3bUIYKTqN5PMnfvxjAdwoL1QhG7b31pO2SshgxUk+hWBOQi
DrmCzmkk3QPCAEndmG8jJRchE+XThVtD9UVTrGWteYWQHD27xLQgWUrghRqGtrKdwnkBqJpSAqM9
sodfUxaW184gdwVNTbRNVb2oW6a9tZ2BU9ozmjtJqs1dulBr0Cn0EKKdM0ceFI+YS6abGADq83J2
GXSAqwKdPl7NYHocs/aKNfTGBxEcSsINH2zjp9U26c2uj6KYkS/GlcvEX+A45RYPFMDNdzmi7V0b
TEpfmkwEVoICNMhHHVKDeVY5jo/EbehM2esrQkHqfw6YFSxZ8uvrRdI5bnV9zs+kVjRHsHdozO3m
FkwKbF8ioagS9KbxmIhr68b+TpfNT/BL5yiIwj0ywnrurl1rzYdxssnD9ks8K5IgX41KJm/51R3I
NDb2i0MUcCyzvmcqpc/gmUrkQOhZsfiIFdIYk7Fj+4NolwwhYVqS3hTutCFm0FLTG56SgbPcmB4k
2m28VQ9xPxrHiR6yhmT0URDGufPT8a0Jor+0YrIeuqkeCOaBFu0V2pUUoBDcvP0j6eYMRy7k3Ika
69HSkasQ6YP7NZz3LB9ug1Fk58IZWM+BQyLpHYCpW0DhlRY9a65UgjOKMDmjvgPPdb3k3iXdxZl6
+yZM7ayjsT/YY/7BQAmxsprAx8Sw3kw/i2g4Z+gwaqBi8MropuRbqubp4o3mCTIuvntix9ZzYxjH
Jvs2+YLyBBYzYIaRUV+PiLGXIfydVrRQuXRCXkUL4VFUpK+SbYONiN8mYQVfcJnZt/NkrfUUIdPE
RG6bUquaNB0OfS1eQYaEjFeIg1lVxBY/2pH+RGfeOPCy6M0ixMoQQzgyG6Y7ZVqv+Ny2aGPSu5kg
J0nC8OKHhBNNuX3yjPYxJcHg0hSevCx7lCjmOiVHY+O6TbGHz5AC1BIVdQ+uIDkFB6q+qwZxajNl
T/TYI7Q5ujgPAT0grRSq024bcKgHZlsJrV8BJMBwPbkTaCiEHLZ6HSAccYOTndfulzSFiWiAqXyt
U2cfdOVH5gPTgTMXbbRI3JGt4OXXr7oxvMRjqON2/953nF94Q3b1kOO2dctwy9WVRLHm3dBR+9hu
0+2A3IEfN2HUS4ibjAN61mQqgKDNovzuV3F6ywBJkPa2HjvSjBDaRM/VHJ20rPaPdcNLZKL8IQ0s
VujwI9zJ65xh0S6LGvIGbGcviGVDilWjte26N8Bd1iXoAW4FfWNvhOHwqWZhtaXX0R+cUvvRVwQg
9cqPrxfu1xRk+cGxxZe+C5qbETuIomzjebnQtnP7FEHnA7zgyBtRAZT3U7ofFaGsIxNYL/PpRH4D
B0Ifz5vONxChy+jaAxCGAZQ/xJbOjLT53oZGcyr88dEjde6aqJR2KI+rvkJG4HS53E42XQhkotpq
ykbk2B4cOWJIj2iRyZSRH1ihsusU4STrXA84QtZ5e0zO9PaFV/mbUpon04/7XeYzkcsVFd3kGskR
8y21KXYbiGZJaxr3JA2MvUgHa0PX2GX2p6HfBBG4CWKJVtNs7iNyoCfVTR3BZArvo3PlvmtdvEJG
i6ugRvpRMrJO2nIfFe+21HVOh+EQgf46jcY7SwxyuYupPMDHwHYX4zlkBLIpgJDtihQBkZaM+6Iu
D0Hm/RQs219sVvc9KkOw+5p7NUinqfL6MBXTm/AyvPgup5I7IDi32xopU2WGL+k1D5yjSNzsNqSl
88jymsEY8UnbRHbhWs191r4Z/GrxOwJRIHegYTq29lwHd4YGZjcsWWD3RvFMlg52CpSpfixTKlrT
33W5a2/HhNF9S84BLBJW81hmkXngb9nJxrwtqzDywtE1Ox3ourL92mW+S3BzaZxwz77UXKdBIOBO
K3vQGlUkVzWAuw23ssvC03fkiD1lohnDYr3Ds3R0iMPauDP8KRMpoRlqeAbnfB/12cfYkH6eTwO+
IvMrFp/ubGk2zH2S52Ic8vjaSD1mrATfXITPvd4jnJBvtpzjs8xqrk+TQYQ5+Q73YUZfGwU2mRVk
D9smxrU8bjY6k0SEjucC1dDVaG/VUHosfMNhh2Ri+hJZ3j5t8VzQimKgF3jDtmxDVAdJFt8yh7W3
R6zWjgyjH3Wiwy0jsLqv8l+NLkgm8wP55jTVE/i6fOvU6bBK3BDQOOEm85RatDU1YDhMpa6BR7qw
AxSzJ75hq3tafJxZ/qyTJKBqNb9QSf0aZn28eC0kICrGFjuc+SvowHUzUzkiYt0y8E02EZAw7hml
sbU6Gh296Vjbyk7GM+jfXdA0eDINsD0Incd7b4UAKN46IcDM9LDmyjkDIOm3H36aKZxd0N1I2KET
hS35XLTTztLt4bGGLbvWnMLnCmOHewer3sauGtqfrfFUcKOLABpfMDO/TkRInmSNl1/C0kSOUdYk
FCEfGmyNgKps1q8UR9wPR9RAsRlHq7LPtEvk6MNKBG2Du1geKsOm06UOWKtBs28D83QrAqCCFoF+
UX3Ta7+5lFLEZ4/fftRU+qObmxu8D0Dg5/Atj6oK0GZC2oLPRdYJxietxlhQadEXAYJXMqje5AXz
D0MYFKCtX0JHrFdJ0PUbmUuw0ZS221yPnHXHjWYbK0rH0KLGSSWJJTIohnPckP3NbV4D/WmZ10T9
Ly2d21VhoCzRSxbzauie5mKgu+4Yzxa2/407tnLtM6yhfKj7UyKeSqis24L/FDdMa6J2Y4Wa1uXN
j25j1jjnJoVtRAJbdoSF/mhoidwFkg/ACxAvAjilBOoDbgCU2Gt/0vpjYmIbi+LsSmNiL+1Agzdt
tmdLFt3ObgeoZTgZGQUB0e/c8sN0WBQZwB33oJfxmED+xfppRAdWRTtLRrwjc5tsk9mndUyCytEp
feq1sgFjU87kA0rNArGjQf1Rb4FB2IBlGNNNq8OVa4X6mRwaXKJnzGKkDKnoH1H7h87NL8CMm0dD
N9cQ5bjcSqhM7l+aHZBh7pfPekYckhNZ2klE2BEns7uWufw+ZLPBVRZKYzjadBTzfkbtThv1Itv0
m12PGIny2bqEeR7s6yl/7/K0WZFO6SHe0TP6kQWTE6u4JC6LC3xRzYbkCnEuZUkeSoU8bWRieUy9
CoGKztCpFHfuydHZ78Ls6uaklmlpeet0Euf4y/bVmFAYOtFTSG/zWpDVkMhviQog8dOuWrmhVW9t
v3NPmRdQpJXakyOEd142fjMIXq4Ra92y87sD4HpnS6RwfsQSss79Zp9Iz7uaiVtc+bP9PtHgRLnf
HacPjqF61Hni+8jxcKaoBxI/ci2Qlvuae1pxq/F43YRloqEam7NIwGJN1KxbLwXIART4CRqMfBqD
dpsV/VMwUKlihmnuNdokL+jPJPbVG4oH86Jh8lzPNWLsNBP1eQbceSwD2MVFZjyYsTZ+0eeYYx0H
IUmUs7U3bOU+5oNbY9b3cJQIf53o9g55TLkd0CvvYUW164BrF37nUJzSfL6PLedvWY7v9lAnUIsz
/1Zg0NbyKbkGUe8DKjLA44v+Q46O/Sg4DCGf6F8GlEZxRh5jVBo3at7jDA/iUoMPtoeZxXl2tEun
vQNjyHZN5em4Evs7DUJEPlEy0d+207NbsGwkznadEdNHJs2m1ixuBpSmGBqA4sGNPFY5F+GcMNpr
MFKx0HF68DsOImtoUpaZpKEVNZ4fSGWONDdZZYHvBzjd1P5eE1FyjHwFnKo7hid1kN7Rt9xRAg6n
jHZgmwZyZQdlggujoE8zgCS1USAJ/C2tMWGh60Av4X2myZwz4gFXlmwJNbO2BAAMXD8CzuvB/ZWI
5qcu3HoP8P4dY/NJtkMO1CEjPVIQJoksBuB2M98adGHrGdD/GtQXRAjmw/tpHLu9nXGrF5RNO5kj
9eiLutolGvlStQeLzIz6r7nTXHrNJTvEY948T161n3Ijgdwo47NDiLHuww0dSjI0R9LjkJv3z1UY
+BcauM+Rwb0kC1FNJYkRAMaCGaWtyK2sju6EDJ+am4Ojp3rDHLzPHXq7xlwjBTFV2EXtP3Yj7Snp
kLWiaZoNeBwWU9HTUaqN9qcVjeW5qD3c3055SESxtchIXLV9+1q45Xd9KrGFTPKt71nZ+qPYLn9H
79dAnWfvVcYFB3ASZQdp9C+xP/Rbom81xm73OfxKBmS0G7R65hLo0iAOmNx6DJ7wKtnPVXo2bH38
Zjvcd2RjI8hx+tPvWb7qaP0x9/sNb1QDQaR/z3GNl4FuLs3eXPWSyKvEideW2z7MADYSwzH7QwzN
g06ZFpDc6SMFsLUBBZxR6Pk685QGYXks2hblWE6i7ByQlBNImqxuFxLdELN8R9Z7Am2TbRM7GSCl
RY9RD+O7iwW5YmrkuaAuWUPJA6Y9QpcTpAl6/pZbfk9bVjsEzR0CX6b8odz/VacM+4CHhaXCpuwa
8hSZBUJnsAQrITp5WjZxJm5hB09bo1VzaicbuOvIwZ0zxcI0jX2HJc0jJ0uzQpv11UHfQ82SELJD
LUPoXGagIswRUBP2SBvDBaEKwWKCE5hOx0xp4iNy4tfCFA1xPHpzCmbuvCZRtSv6oC+G0DBFCjjc
gcXtL6wBliYx4GJKkHC1/CXLJlA/usAXP5/TLFPs0ql8+WMOHVqsklKqEYckmdPyly97paItfj5c
9rwKTH1jMUmiPGQV3KTytOz5/+wtD2P1hpWm+Tx39S2uc2udVyTYcWHPiBEmxVAuUYYY/VaZhQZx
sJv+tGwc7l7HGYeqj5PgpKyzqIzVbpUx+Vw2y0NIyIy8BOhlKIEXVG7TuY1mnXUAb4b63WbV06Sf
r2QY6SJSSLk601VnaMy0ggWvsJT52I/3baV/MyZL28aqc4qVpj2lS7+UNUh7CqCN9oHA4Mxk+ZTj
2Tgte6nai4vM2ZE6fV+eYpA4HmPva6f+nDIRf286TC4bOWTWb8rqopSJXP+EIQ77plYFq9mFg+LT
NAM7T/hRNyGU+WczWOWlx3O2H+IU1YhDEo27dIQZDhpbKDkpBBOXNiKdzGS0H2zyU3b/LxBb4E//
m0DMISlseat+A64UGOpv4JMiT/3Xfzz8LKgdsuGtSN7+h0zs9w/+LRPz7P90A0w3Aa5NS/ed4FMm
5iuyU2AYfJmmDWCnf+GbTGRigetDfbIMtGIOkJ4W8Xv8X/9hBf/pcSFxATdhXHMVcOn/gG8yoEj9
yfvxbEa2HktU4okMIHr/UyaW4S+a84rcjTGrmI4iywhz8QXqS4l6m7alG+wiDeRPBonS1MGA+Kbd
7nJfX7ecAYcAUvBTxSChJd507qS9D+au2boJkZq5i+HRG0n1dYG4XEqvfZTwbLe51lUbQhTVWJxl
/iUfXB/CAkr8vOefhQEsIl5ylIxtAuO1CCMBsx3nCrEV6rXQAvuWdjOzuDvZtzpzwofyXTRDwoQQ
2IJDzTvLID5wfXS3NhHvKFJtsWlrgiZsJMvgbxG3tWn0GpB1xByKm1wPYpoRjCvOfdu9iPiJRQhL
goA2Yyfolpjed6IAmr3Bim9qo1+ydQGXKmasosxMVXCxSyTQXBq0lZZlJ+bxE+0L1gH5kOlo1Cy6
8CMmGr0IcfYmTKsyHB5ADYxpM8epu9aZmx09s3lnTPcrZr63KS3txfWGejsLSst+wlUKZvRIJDwa
Gde8Yp3HwC6IaErs9ppaVzl2HpU59814SNZWEUiaMfO4oXfmH8cUAwlL4vo4mzpjtCBNblMM3kPg
6yrd4ZpEdnc23Pc2btOLNdhXS7M8RCyY7kaWXduGpf0eaTSuKLemUh29dKfMaTZ9h7U3IR+YqgyF
fzcgHdBtFPGFo+0tkUBpoqcXj1DEkRpQolZxuyH4TqJvb58Z/Z2HRs6HgBFujKbcp3Oqa91HaJRv
zUgFPs4kBQUexYVt4ip2J29DlAHgsLa7zlmmHRE0352y9Jj4wX8N8CiOpf3dM/Luzk39MlZBdQah
vgkYVBy4ygOMmP097pTpOey5Q7ejWONNCUA8Oh54igYwuu9RWIUv1CU5+HhU6q0d59uJS/kOK6LO
nJIZqgnPg0KnRkXj2gzEfHM89FlJ8YNae1/HPxpk7wwsafHl7YBGKN85hfazTu12nY4wWLl5sIKI
rKfO38VS846CahSHXn8pWig2oaS3qLuZceFH6nXQcZyEGW8c1uCejmD00A+o3+Vo9scZz/JGDN5f
XRynB31EywzJK4JtStrn3OnfRkZnMKdMahDmIrpX/5BFyI+M7ZfAJYotasO/ck1ecr34MscGR1yR
XG0/ohpjHF2kqbtFZapvjMH6hqDnSzujHsJWj4anbY5NCJWwySqS5if3Wr4lM3HGw0hY1WR+mRI9
P0SFJFmIaYpRH5ADmpt2yqN9loTPkdR++kQQQ6nC9m4509EQMKbq9Mvkgl3NO11hDIpfORY5aO8d
JtDQ4ngJ9ZXu7XwjIvnB7xCSYPZdFy3Xraloz/yy1iPv8nsiWJIAgF9zj+23mem91165L/OgvltB
8NwQHNGia9mgphUbegfduUtfgrS5SFitdoU2qHPn/FEZ8IYf8Bb5JcYeToKLIiTRtZWsOvKkme+u
BG3s1TzP4ltYGxiNsE8RTlrMRNrQTEbgEa7oVZ5DH7dz3qEQHVMK0Km23y2EuSejjnfFONR7SaMB
ywBUIscMngsCJ1DSJQ79WKbzOi1rlDWrPiUeI6kNfYOpsF/P2bCjY4PbNhpu1RjnB9yKxGTZ3l7O
yaFlnBBN+5F2YPGSmW1wLPOaDKxz2tf7mHQ5Tef64AR70C3moTHnTcKiaUui8jfHl8g7M6velwQ3
17qFD6UykPyTW9MPU3yQ+FjA7zgMWsYUP8AQbhhm0zopBE6F9kiAj8ewwGm/4oNe67J77hwXLqD0
o4Mxc7mY8/g81AZBGlZOqoz96A1Qlks5wZ+uQKiICVQSCmGgc/7TtznDop+G/bwlZn0aOqSkTEhH
HTLBiLdqsvSUGIOTJTIdRA8QE4vs6lTc5onU9B5J5zV1E5dx0gd+W00RfTYBgbqbIPc+tMA5sPoP
95oCEg8KTdwqSHGtcMUsKDXoxbPn/LChGesKa8zSUtsS5sjYByZXXSbvc4dltk+K1w4VIRlgwsPW
omDJFtTkjpDEY3jwev1dH4Aqd9CVtRnMckXfICrxXwQAozSadStHzFxhuo0Fo7l2i6+pgjYz1zJW
FtGmM4NbmAjUKL2jk2AZZNcQ6rNZThwKCwgaIrQFGRpsWQ6UBFi0prDRLET2gw7PJoEoXbVEYSMd
3jlg5yborGVNv6eCQl0qHLXobh106hpKtY3AZW0pcLUiPsGxrmOA1qNCWyOAUm6O4djpYK9j00BZ
Rm9QQsTWFRo7V5Bsp8NBCHj3OCuAtqVQ2sTk9GulLQWxnSjYduSW+5o6hUys6LEx5mNhxiRoVAyJ
5yOjNGM1MU1cxzC8hwXmrelbofDeiQJ9EyiCFIKmRhRYtzwocOIDBaeNhzUxoDwPFDIcV9qHP9SC
8cIeJdobDjLSBIGMW3WzjRyw4zr88RQOeaqA5J1Ck2vwXAxY5R3McloKR/q07rp2XpPJ/3Di3Nj0
zdfW1/bICh4gXL1GwzyBMm+R7124KBArRKce2vw95BfsCExb2/1VUzh1+g+Y/wCsJwq17kEOL7gW
rHtsOdzbJsDKmFlYbexJATomwxG8XoDLD+W6D8udrEkFdtcU4t1syFKsapYjlPe9wsDDPLqXw/A1
nWC0kFR0jToOLia0gDiw3wlIJWsUQMeoLF+bng5Nw9UNXqO3T2DQBwpGb0GlZ4TuQ9227hW8+lmB
64VC2BMfuZEjUPuow/IO5d5XuPu6qvjcCashKmdDDsZTARm/gJBPlYJIA2R+ADs/Ys5HcuizraD6
nHP7EMo+YX5iZcUcfTYE/mSEosdw0kJ4mitEf69g/SHUfp0xQOTr0jpwZ48wJKJ2XzaSCAUi8UD/
p0sKgCQPoA9rkjJUYkCjStrPzfKcq6re5TkOAJac7pByAadXkf2zWZQkjc4pq0W76R9RT7IkGSyP
OTnJHlDTDSWsCVX1PasQhF7FIYQqGEFUX3IVlDCoyIRClY6tKieXTaqiFZa95QtORfDC8odoixY5
XPwXSggUK/nK1BXH1jba/fK8r7647C2b5Tvavv5wBEvsz6eWvUC9xu/XXHaXbzaqkLtkNaXVUdTv
s3CtUzl8iRI9OEKgRoGqpbc4KnCd5SqtYvkGb55IOvZBaC0BJYtIyV/SKH7/F+r/CXvR42PWszXu
0+LUDMRsAtuCEbjsLk9+bv54bnnFP54jsBC3gdUc/nj+86Ef4q8ns0nNl7iQAyGYV5WSMC2CpUXg
VS2JIctjm7o+U3Eii0zr82MVqpWVLQkky8AwG1VWyfJ1d5RfcxVaUizP6SrKpCXT5POHl70/XrBR
knhXRaRYKjblc7OoykwlLVueS1TQSqMiV5ZfYXmpdDnGlhf8vQvj8FUBYElWm+EIKDfHspcuqv2s
g3/bkfuyxF0GDMLQXkvOVrcAKTopd4tbZkfF+nFWnkA1+ftji6KaD+b3/vLeC5erOYOfcKMXI/Ew
YAj/zhVd9j7VWbK7MiDUj+Zs08LDl4mjftlddFmZT2JZrWFH97rX5TRaNp4nyG2p1BnFJHba+IwK
V0YFG4JOX8O7wUk0qQie5eGyx9iDwJ5BkE20PA4GgWWViKGwwJFoVeV3LfAR5kLFWY08M0E7euBp
xJ9V88xotmi4lJgd1s46RB8xM98hpGpq0ic/cfZOE35rQvTpnka0Wc1SGiZE3ewqL2Q43Z0kehq4
wRbEIT9/LCxwJ05UiH1cTtwuexRfXC8p5rBJb8tZrTxMLUVBBZwzxoy0qv1MHNrZ/TANQxyGHi1T
ytDNmD3r5AjUBgRRbILE8tfY/8XRGFlFRKl29LEt0o1s07PsEZgaQ5jfTLPkDglwa4PmoseViUIr
9CCtOFF111H0uA7pkP04fB9MNaSqIHYRQNVuRWZaG/DKCLpk8Ysz/Bm1d3VsAuoyTUviQ6/r2Y6g
1WmTQWVDkvPQtYw8Q9eNjpMGEzDwwzX+tWYVR0NyMy1WhKjXGJHGbpkfUrOrcVlTalaqAZurqzIS
JS5ZC0pr2f188o/vWb4aKNvF5/eVrfu9aRAd0XK8Ll9jLu6mq2V3HmjklrhsQsXzmhXKy1Cb5eHv
jaJ9BVnKfV6BLdCHAQPL5to9xsDoqjFlkdAHv1kW2hA8jIomtrxQK5UtR71ao0ARqeKPuSN6VZ5Z
vhYqRtmgaGXLc7Uq8XVQZssXe/XTny/x+bBoEaCZioyG6pJbWap4aROE4AUKgm87UhJp+CCfmwyl
0166kmA4ZLZI8qzNqE4FDnbOkYwGKiUoUDD13OcXPh+6TSCzVVNE1b4vvN/fsnw1Sqc3swUe+vm9
VVvZa4N1HswY3q+FtIHDllgWOD9VorM8sF37kmmGvwPWmJ+WzwGZCF9YPtcoL4Npveya6r6kW86r
YVk4vRXaZdlM2AdOCyN5aGZ/PQReuOmVSbpxIvMksbcjuyU9Rsk/WZf/7YT6zMn6fM4G77A2/5u9
89huHNuy7a/UqPZDDnjTqA5BA1pRFEWZDocUIcF7j69/E1DeYlzdyLxV/crMwQRAOIHAwTl7rz1X
KwN+TJG0ToHuZHz9Wu30J4dU1gHRCfDeu0/h8a8FavQztOWjD9eXd9WoAJ6mmhigTiS0jjtWdal6
1q+0RnYYuLqLgkdjxiAHie1XBdbUIE5VWtPJFK0qU1ghevPp6B25n2WaKYepXoxcVLk2m9d+LAtp
635F0bO8mgq0UPoUS9U072+VfkUQuqhExr+9G2WoUPpwqA4614fYp8FDNEZ1rRoV3doMqUOn8Z8+
yIOosVOPbwQRNScYrKBPgSZGm6l4a/ooK5jThcHlnqq6pu2mL2otoKn6qvr6cgqjTLKfezhrz35Z
a9z57YjTsabN/3KZWXq8U257mKam7W7LbrO33dxO77YsyHlYQZFTXo9byPW252llI24xwvo699s2
XmR6DujoxW3R1yqCbBA1mRRAmUKioK/JLjQujp4FKr9RMJz2hr+oefUyxOdRprQPBaFmealzq9xL
hw7UJNxTNQh0Z2hd2xj14alLZblaYPxLxolbZrpzp/vk9tEZ5gGUrLwshiATF+19oJDumRIevsnr
vx0MCFlJPFJnU1Q21fgezlBVMf4fz2c6CbFoHlpZT5YmFaeur8QOODdE3ZSKzE0TaotJInPDn4D9
a7VRYlBGnloEho26NFhPaQwAX0dKHSzf5pU9qyTq5KZ98BanWK4dtGpVSBFJF6+Bb4UwCD3N7P8S
C/+TxAJwXZmC8L/2g3is3rxfEwp/bvCPunPR+kPURNM0RV36VncuqX+IoKwtvFlIOIgqof5/1J3L
f4iSrFOqLlo6SQf1VneuGH+I/KOIGhAFAw8H7X+TUMAM9pv9AbYwZCzQegBmVWVL/24RkxICoW9k
9ntdAosZTYp8Y1Tj/TKpGzW3+OT09jX5fQWVyhVUavWyZRAPMtAYjsClsXCw0mqVGIDj9Na6NKnW
LutUHenx/go3p6NnkPUFY7ErwMFsMK82FyD0PrtUoA6+B9Uu9b2/KrtwJLwJ0PNHzg6ELsNGptVT
vA6XBD3lpvWCFwYRzzAjDRK4re9kKm1l2HYrOa7zJSWAqm2NYzH6JUDaairNStQ/gz39JSbxh/Ru
mhSk1Bwepkk1Jka3NYcU7/NrRcxmqhyevvLHIefXpfhlN9NXv1ylaa1pIR3olV8O0qoOvEZcTA0Q
iiu9eZ4mr3Ubgc/wzlPuflo0fUwJfHEci/xumdpWdE2mbyJMWf+c/ErJT1tOX02b32anZbfDEMdh
w2n+Xyb//ujTjm77hYGlYQDNC68aO1VfQNhxagLKTstuX5RjX+02O0252ujEOU3eNrntZtpkmsXn
Dq8HnyzN71YG74Bzwfc9fi2dNtfcsXmeJilfaobc+zrZb+d0O960r2+HmmYxmioJpKnN/LZt1o2j
q2menJAMsbShk9aPtp7J9OmPr+dWHd/k02Q09iL1mCgGcmtcCfj2a8Vk/OK2ytc+prW/Vhq/vs3+
8jU5dI5WjwCzr8lprW+7m2b/+uvpEL+cpQsai5ilnxKSG7uywdijYWz25xnmrkDRiNUKGHNVZCK+
5idm7rTStPo0O0Bi2LSnaem04LYnPHnZyTQ/gXWnqduWyBXpO9y2MQUqhmvsGGeFJ9wpGTn1iqIV
bubbZH1Nig3mMdABxoVdQrAhQwCLUtRlXIgZ2rypDRUWgtAg+ryPNZxxcLUjMjT22hO/3Bl9IyyN
Suidwe9gT41OnlOZ9tfkVFSucTXJgY3BlK/JaSlC+62KKfNqmps+pg2n9W6zv+xyWjh9Pa14225a
hmtOY6dBQjmAO2Bk0MTpe9PnHoYExXYYe+tiEoFN0tCPoV9/vY3ilbKjzCqdmvZJaD36vhF6KRDw
1F27aS2/26jGVXcAWI/QywM8/3OqRf1cngaEVtwRj9B2RVz2mEMzoJiiWdPU7WNaloxq7lSGETuF
J4ZCGaleeUDDXihP6DCBUBgSeNciV1auR6xvCu5FupQv/UE6+3FHaY7pluLm2lzPeCndk5oAVT92
jpC/YYAArmk+zcZFPlMr/gq5qWE0jTzJQG4B1PumlNphQ1xrin9MhWkGwdgxlrmsfAxwpPqiKc0b
EiOJ6iQ33/roubaogUOGzXiOxxTjLDtpAFCFaUpWiw5+5IxYRFgU2th9m6ZKEx6EIdfkbmmjTb/w
CKWDf54iQtEYniozk77lNHlb6DfindJ6w3IKCE0feNQxlBgfqNsHkH9pqcTqYYoRTR8hrHvMXKS1
RfQpxuhGFHFXxWW6wqeo0LO5kLU8An1M8bvuIssSqONOivpInTpR8XGodwMi3G6yaRmMLeRNeHDM
I4Oq0BTFlTk+BRl8/o02jU5v89NULqOpxtaz6GH6YmdiYBUSZiSgcTXIaPAS+I3+NI+sDV/E/Mqv
0sqwWVWjUhclfjLzXkyGWW1CI8F/BaXY12SFHLwu5TX+McsryraNS+XozCUQBZWZB9BLLKCfkvn1
kddrtcWShFCYuQHrZ24o9iLnblLDRkU7Y3X0oejm3CUBLq9bMM5Fu0cOrfEdqb8vcZl+oPZP8dbl
Q/eKzgjQvJmScbGHS+QIn6m3conH4BAjIwCww58+ygGw16vMfQaQnHXzQnT6+nnxQ8kO+LuqpYNZ
OTZWTSfbC6PxF4R4NZc0p4Enlu0PB1c8wlHN1Z/19Y1EN7sOCtI1tgTjmxKUS+vNC2EheojgEOsj
Yt+YiOtNBwiQhxDamuvps9ev4+ED8H2gtbPM2yDS1lwc8VAmEMklLW43YGbBOOoYdGprRdliwGR8
YELVa4+YaKZIBCSnCPapDlVolUe7q7eAJhP3WzXcJd6+ENeZ6KBLLbGla1DCrnDzGcikZsqq5HLK
AtWFOJxyWj4aZwxV1oJpj/TOzy7DYkSmJK1+hv8Gtp49XrM7D7kIAGXRFupdb56SaNXWT7EAZN89
ZtVPnYrVjbkFXk8exWxWmr8JUGV0SH7XnqBR1u+oMEfijQssGUyMal/FA2JWHYZ4DB/YUd5a2Pu4
hoEmycK1HO7iErM9OxUPHlpBbKe4vsrZVy4Mm+Ijxhw9FZLWCluZ6lOmXum5uJjCphMd5RM8p0R/
7U7axyUgfueqkfRYkCVNrVUEqv4SbDtC0neuP5ceqf6ZKyaIXju8YgaCcnbd6+tOWWXeGtMbrfio
DDK+W3KZ1G9JvpNel/qwM+X3YKAfuRkK3CyHnWjdp8Icy1lU2N6wKYwjHOTA3zQDzwUqCSr1gvAz
dS/oR1zuoy0KSK43SWyRFBF/G3Dmz8SFWTenDRO4TTv4SQCfIbDxAzaUI2y1T55ZVfvpDQvMNBGG
mNQRf6b4x4frjATc6E5IDnwhQJxEFsrdKRsOlWKkTWNAFLmt4yGAmOM1rbcalYkAzpMlUhFswTTL
ToK9X8PitqktgFwuVg50fHGXnTRQCerZijaDiOvvvFwDPUbNMPKv022EJgInzGpntMOspE4K02OU
/1DX+9mie+2w+JgFkIOABN9X8rr1sEBpdlq17INlB0OaVKRLfaZTV9SooKueSR/Bqy5wqtSmlyvQ
Ma18auOdoS/Fs0whifAiJnvfuPOfkfIpw0pvNpJOD9yOXyxlU/IouKtYOmagikT/NJClHFRQfeKx
CNYisgyqKiR1qSKXQlgcz9t2K7tzmBWkdwtgJtQKEsRXbJiXlbALCgoCViHCjEA61+ZdNcL5HWr1
Bqr/fxIAsB6R0moL5YBrCLlE8quoJa9QIkipqcv2heClbqyCHoXHMotXDIvSZ9KzSE2xHlb0uQje
HYNnYRV4RFHnXHPEVraxtw7KNl4lTlpC6F4S+zPrGdLzWckFU/BlhucHvIea8EWDhsqYUaqVbetn
TXkm+2xECzjNJ/nnFZ5k4XBqaLQB5JMKPCC14pyu5cqMd6h3dFSmtvuYPZUaVh24b2+pNq7hRC5T
GWd0G6cui6ZYandNu9PFpfde+4fBmtdkzvFhoeygwgUGkwr/AC2pkEl42P5j8hTvQQDcqWdhUQ0n
D+gOVXf5q6LceYQi0xq9An24hRjMkWAolFl0O0HdF9etS8lW9tiny9xc4JJhRfeNh3TDju9xBZJU
JEUzXMR6HDCO1hMyNutHejEw03A6B+rMAzyGTF279xgxoEyTFt2TBWCNvGkyb8MFnj0xz7IwD55F
ZaMPoM7lWWM5JQJnwIO+je9OOMwEesE8fbtMOGtUaw1ndSBTct8yKC3fKMFCdGeAAyaJqvEj26yu
BUu3sIGvqOnDufbO/UA9vjajts4PNnW0MPRVUlMe8Nn2Lw10SsaTM997iqHSUn0ou3fU2NhICxpx
qVCOFq0i8wQqOkIzfN3pndPQsvibTJz7+Vub7SRhW1L+bkJbmBUm/hJknfEMw5RiVmKyUxEvx55n
1vw03zjLO+/ZV7fsPdwyoPGUmYLyCzugM6n1VXtKgYrhjEVCHPOSmmKHFdT3fAEaonqXEISgWFmF
9fwsUmlo6xvZhsWxNEihzMl/2tlT1s+xC1gUa/Vewft5GcyTbX/Ui4XyenWqwAbzYyy402BUtLb4
E+eg4OKeA8iPDwamAgvOXKIkbuY9ddgJXB0LaP+jejR/Zg4YgP1H8QQeRDsEFbYrSBfRG9kCdywz
wgKJ/0w7lXOgn05sc01nqN5n3lI7/Zh9gFj6US71OYmImXxUDokjHykPgIcZPqrt+MQkT8ETdc4S
guUn7dRcbej5sTqHb3Y96xm1iRiz71mVWp+yWaPhD1Gyza/Hq7FoZCzll2ZA/aetXYkbw+OauZ3t
IW2B7junCNdtF2uYQ7HneKjxXssV1JBFB0UWjk95YriEDQMGh26x7Bf+BrNmm9CjDHlEXTbJASIX
xbzS/N2a5fbgABDBk1t6WlMT2b5eqSLZEZF0DOw0DsIP8QLwCsly+ebyGJCmv9ec+F58dDch1c28
EtBC2Vf8rqtZ+piuAs5q5d+bL0A/+U56ikMcBO3h3eCsSerPEJh66RpzdizAcIV3bZb5M2od7mE0
AxYxuOxPFLlzn7FAfJTOEEabB/lSHpJ5smyO2q7zZlhbbHUbptQwW9b4hnPRbG2n7MpDcyzW19Wr
kM6G3bDLD8rSzG3Xwf5tZ3mLPY93PPCwMdvhHnVGSwT3cznQQeiTB9aA7jVjpLPTlt5LtdYa/vB+
YW6um9fyrdvFB5ymEbev6H3sINjsPDwPlsip7NAWFtGcoudZPQv2Vzuesco83UdLaynbwbFaIzTL
zuEhOwvP/gk551twtmbB2ZiJn/kFRuJam1HxSsj9xX3S4bTPrTM1fDpiH/Rs3D3VDILfkrfGEy0Z
tw5XWOW5Qqtpc8d21E5gynUcTsXORPK7Dg+Cg0/VTjtnc8wV7WRlHRPbXxovAtuSUtzrhT281DbQ
rZlg00KJ5ERn+ougOEgfebm8xPxVK3dFp2QdbbkdLsG52rWf4cFcNbv8Dd0qOQ7jWfx8jg/+iQL3
T+8l+Rk7IleCNgZq7ZZaJsEe4KI8JA81pt/2sn4VH/173IaAInNb8VD5s7P4QQWVAMLD7h8llJyz
s/Vev1Yyv2y4ze9jx3xTH4uX/kBDSAOpvhUvwQ/Vbg8U4HcP4Tbcyo9YcR7ze/UxXIg2F3WFtHYG
NHgucID3DEbPKlqWdoJOd6btDAek8cZ7Hm86R3hC4EjzVhOtwEDsdeQV7BESs7CbxfeSk9zxStzk
H9yr6SM4jvWwDZbl47B1aWOqpzRcpHveTuHHdN9XT8EduhH+63iK5t025vcKqDdGgbjBd8hPyZ3P
8HrmefY/MAqsnviOhwkYtC5tTcYoXBqA2bywuEwopnlnvA/vwYMAsASwNabqzVICbkyaS5xBrRYf
hXdxT7uMs8CyW1NLwtNy1Deu0607fpD+0P0sXnJGoDNlyf2enOFgKT9cfdbb6UW4G5bS0nVS3kiB
5JQUKV5a5TlciWt37a+7Be/iBtvLhbIR9sq+Sv2FcYo/4DtoJbVHP8EV5XBxZV6Z3TF8ogoeubl3
35/ElXE37Or+PtwXW7oUWhfyrIgvqQ0+3LkeP/z7lkuNkQRUZczM6Cpvgjv/fnjqpgZwaiWu9G55
EeFq85h+4I5EoyLOtHeq0/kPuWhK+8Fr8L3d40+oXqp1Mu/WEkO1t+ou31jvcbQQBLs9YcVrvjFV
vHjP2q65A2DNWQ87F1rQqansurD53ZsH40l8LO6oDA6HVXw/9g9epff8lVMMKEfR5vlH0++GJ16I
mJzxM6KaS8bGmIaNLkK7Bz0/7xcC+M1Zv+kX741DD4+x5kk5oM6dwYC3PZu05B1tKa/J1yHet/2q
fIzuaPKiu3bPdUX5a+cLYQsOXrqTN2C4Z3SBbOlVXFNnjMfYwlzz4KsZC7MFpZEOsry5vsLkZCUe
UqcC33N2n9A/zDHx5NVFM3ZxnXdvni20FVjvq9Pd6zuAx7zwgjvOu8sXiKp5Xrolo7GnnDfOu/Fz
eKlaW/spvWh3Ju/uYGkdkqdsq6+rLXRZ6yQHi9ZY1MGCV5p8pDtIHIab9rFzFJrnYt3axVzYSg/m
Kl/RQ2XPqyOFSif6FO0HWIn81d0023Q1OPVHQzvhxA5uNTauk8vgAQLsPaXfy/a0LOCxPcncAmDR
gUQ9NjyZ9zyz1wuxRX5A9UOBdeAvxEv/1r9lx+IcnuJDtUtoBY0f1p13Nh6ku4LK0fV1o6/ig3mP
6HAevLwHc+HUbRseZ8UZ/9W7mYdCFWPPi/wWHQVtEWSIIB3cuChaFZ7FyEF1E9KFskkrP5venjeN
eCmvO7Na0i/e6Jtw4a9G2vaa8cI96s4D3UzuWvkRzWeEdeMsbdfd2d2oawjSCaA2czEYHyKkdtO9
B47GrzhUc+NcnbEgcDc691HBE5uerCdO4t1d0cEfXc4m8VDY0LHSZQPwPDrx2RR2E8bc/k1T97UM
gL5iyjqxAuJPEwprmgJJS05nkkyNH70pIcpog3tGIUSd1DGcPH1Mkajb7DQF0xCiV6ugihv1ItP5
mCStaw+vJVBkDziVUk81UhiubbZWstam8MJYSy19wcbflsIrzs2IOkbD+2aRN7Lv9GLqbkye6lF8
4pPRlwyIOqLo3snE5ClccBkAjx8MXXRRgFE78qOKUWkwTZWjwmxQ2rk8ZlrLr6TrmBMmADSSTMdJ
PIJ93gItzSVsfMos9Jnsm0QwTUSJRbwYXIUISZKcMBnEHWoCa01cyF7Jj4VKbNDXiThIoyagw9QZ
1yYJrk0fvkuVTvRFpjbNo0eddS4Jqo7Ut08gogujfZ/pdIPGMyaqNeqtAtGAno96qrpSwd0NKaIc
hQY3F0YUllO4RUTDyTmhUERLnD51jWHYkHpiRN6IWSpjTI9Mk3WnE9Lw4Qb9ws+a4rpTyNeYknVt
DgXh6sYrirHzzfTR+3WO8pRA+G1ZJtS+U3ju0oUeRkhlJH1NfK8mB/J1A3+JI9arId/NQIE46PSR
CUKOk+OEqb5e7yuojWTmCdN+xWoxP4wYr/l8ojoSHD+jjlIcsavdGCnv/3sKQ15in+Oy6ePb7LTe
tFkoZCQ24qR/lcyUQHf5EYrlh9iZNrlVGoCw5lEVec9UUrqFfSVvAM5E1PSNaFlUN7gqFJtcUrpV
ADgsvq7bmkoluVZG3ywSnpPVTFeS2ZumcO3YDgnWCeikjqmoJ9LimhNljMEYNFtJqe/qvJAoztWx
YpIRL+ZE1aGZ6RdDNuv119z0hQUvZo6REHrnaZVp4bTd1/w0Cf7eSgyYmAMxV40GX568aSYLmlLT
PHJj0/S0ePqYjGrQ+CB5GFedZm/f5nD+uryJVt+Wf+1FqUet5O0rdGb3Zm1UyzQ3cOsUqb5oelHb
++hVhplc9iFRhmbkH2D7I/EMTrotQW1w/pa6F0hgBTJzdX37bppyR0GGOQzEwKcNFD0vRWyO2cH0
kWO6iRtKGaWzNGtkfERYf9qI6DW26ZNObFqzMyLW/NrVbenX/LTBtOm0KvXrvIanydv+vtacFt42
v23ztfvvqyPUS5YF+o1vm0wHbI2isNuCmPZtN7f1vp/ZL/O/PbPboXMtjFayFZB5Hq/btMtfzv6X
v+5rctoSC71/XONfjvQ1Oa3w9QdaNeNMPSJqezvnv7wm05GNchTHTGv/cuTb3/ntj5lW/JczuB1i
eB0q9ZE03Us5vklu9PMJef1t2bfZ361CDoC41rfdSFPS6rb6NHVbZ9ptOukTb+vcvv7dsu+HmXbx
bbdf6xjKcKrIty2n0vYvadUk8srL4EuWNUmpboXvt9kvdRTt85/6LXPKqk7ff01O+qiUWJNswin4
3S5uCqrbbqZlv5zNX253O5O/38203m2VaX+3Zd2YBfs/7dH/RHskG7pOfe9fa49OXvrz4z/WZfSW
/PxVg/Tnhv8oapb+oJAYCKVCkbJsYsH8394XhvSHaalYHVHTopuG9k8KJBTOqqmbko42CJnRP0qa
cb6QVE2Uphro/5X6SDdGU4s06rHqWP/8r//UEE2CYhZVhXPgvBSDmursx9uJWqbyv/5T+n954dZF
bFmQFA1c22XXe6UiSQe4aFbySrymx6JEOd4rRQOhmcRua3U6+YYAKbQkwVA1DoFdu/HRzJuzmYIB
l7VnQDbY+/o7s2QErRFjCMO3+BrujVRctoIKkXCPP9u6TA+K5t9T6kYA0cpsDa1QA4rWsghw5alp
rqDQMX6h/F/K7qmUXsIeDeEPEcKVMApz4+gArLaaV2YK50+hIigPqQCLavFSD3ujGEf32LTZuaBu
QiWCZhUQeRDRSTWS9lnl4jYRXjFK6gi5ihch0A9WUg0AM6sZFauwLHxiEA0FcokcfAZ9Ryl3aRyy
iLIXuZOOYUT8WjV+NpTXFtZYNFRCvsYm17GUmHAwqShZxc+nXeVFfa5gu81gMlKW+9H2/Umgfmrw
3A9MeQ0YXjCZGePXLdbuwoMBu2N2lZt9eE23bjlG/hmLJUlzDzV671fRPk1Up04IVkDiVjEzEtr+
6BfGAXuurQ84E+r20bqKF5J2jpL0RwAwmIUti1i6FAI877BYlGW/Ai+3Lyr/U8LQF2uvp2vZn3zA
LbKnPdchBemb8loujNQ8GHTa4i7c62HwJmnDtm/5M8Nk30rNyROva9ldWyGoKb9eqnK4pzU6qkG/
DWDrWSRkEDhsioCk0UB6ilJ4TfL3mWSr2BsYDYoAtZpjEgaMu11pWJlKsXVoZREZm/6cYxdsCP1R
HPR91T+JEaWTlup9wsxFla6n207z1leCOddcddrEXfSAULBIxXsPNwQHQxe8o6GNR50096mjlyri
LQ32CVq0I7iLreIx8zQnq7xNQLWmJLuYfoT78ReWru2FJPgsHMJ3xhCfZJA/86o7jZcxE4ZLbnJT
q8NZyleI33/0Yk3dQWRHYrfqEwwrTUxfSOrlYU0CkLBIQpirSCHf6xnFe/g8l4oFUrA9UrCNJtnf
4AoYStohHbSD7HEFs24rearjuv3W96JP0yV4JXY1OT8o8Wq4V7ThMt6TDJ4YuIm2SsL2qnU/zEze
m+aiC7uz7vWn0bYX1O5maCUbXcC+yIO36Rg9YbgODmpJKMFthciuc/fzWpqMcJNu5XbRmyF229GM
XuVX8ajLRAEDsGaPx/GxGetLRRJ4dfBZhCWNRIXML9iIeBMIaogXRbCH4uRc03CeFsD98ZGPG3Pe
BWgTh3AfttUyD7hXheIhJAMWdKsib05qVJ8LIYZDS3NgvnfecLGG+gRwLnW7k8xPUujRW9m8WD16
lHa4GPlwGX/BWuy3QhTuKTt/Gy/MeD9Kbnsy/BZe6HAp8b9tJGpUMZIa/6SrUs87/KYUQ3U0mZ8G
yM8RzPqxklu8+nB5i9cMBdlfAZ073OAjuoAdMGtb7bnsyoU1aI6vmu844w4ebQKgw4da8ObjvR2G
3XY8t8ilLWshlvtSR5ZYXgVBsg/8MQDqkSfVarRDPOt1XCOCiT47VV34/nPblAvJ785Uhi7HmwmD
8iXDuMu1wocsvgBHXimN8dxlOfeLOFxETLMF68HNymWhBRshKEiBE1xIhqNRdEdP685Y586rZJHF
3VGo+4sRtCszQWWB2+cbfZsnqKr3u7LTDmoh/vAQJ/lX8qmyCxVB1A+K0f2wMPLDxn1GEeJnlfRb
uZbsnJtZcP1F1aPm1g+4rmbC8dqmOyXF7LOVlr1cOfkQbmBHAvltzkMuHjOVqtNxUnM0Zdgq73oQ
3ospnbNCcXI52jO+G6tVgLJ73BJcaR2pYfFKuOGuroetlVVnHCAIZBiz4NptGd4DmQ73gu8zeNoI
2J/z0jDQYkjbXCN7dO2OHfcm4YRzLvOIBWq2upJ9h5nvjI2VX/JYDVKdMMCLNpLRnMcGG0AcnobB
ncWbrQqGC3DUtyrPH+XrpY67M7Ajj8hxhxfcR+lbgMp1WK3hfmwTRMs4wPVZjg9RKfOMSZLv241r
Ptd1lkNv4k1jqeR4NYLWVA01YnXSVZ55GqpZ2BwhaLxVHCNKaN0gk3mUac0gvPGoxW+B1fJ8eLvC
O4zHimXjMD1xUneQZJwcroL6iuPdQcIEYiFifkEdJbmNgNoWr1cegW/66HjkYNMJFd7UveJEHXRu
OORPZpC/9eAoHC2QfgSk9Nc4npMmumY7pUazI7f6JqCJ3YVeT7K1hylOEE/BgJmMe0UqbeidoKH2
0MtLO6pDvAS7owVjf9un8baSylcIRupMuZoV+SmcAK74OiS8ZyvBTrQOQJFMEXMknqdQzxT0+Rb+
6Qe/X7Vxta4N/d73Ank5jGWYt3rLaVZQESxNU+pYUoP/0qgonOqApjiEZbhPWBd280ZB8VADWRKt
qwDXJLoiR/Z8xbaKAc7p+IGsSdrEgVotrwMlOoighr6+Ik+E3ZVGT56PsghxZovxaOaCGgntOiKC
34v+RTIkb93DvjW9gSZklLBVOiXowmJImnkzhFhYC4u2Lme8A2ap8GyWn2jIliEuvH2i2UFfzSGc
GWi00AL0FUg+PAMAZlPfm9fCWIqaVl8ftQyRnZMbHAghB8MruiWdIuohEnLFvb+MBO+YpGq6oP91
MZGQam+DZjkeb4FF7plvRSKZi7xuzA0yvFeqn4lMBN5CsiwCoMgZa73jbRypF70zkB9hDQqNSQ9p
bsSZRNHFzE24sYdA/hEJ4aZJtIOpZhXBcNEOC9NJs/65zkbbBx7zoKDx4BFI+voUW8PJLXoAG8Wi
v9LRgaT2EolwSABwAsezJKQTJs1fJ0OW7EOw3gLm4XF7lov+HKrpIdJhDVzN1aD5bz7KgrbYqlT5
/dKpP371h/8jqeMjjubV2PH9126yJRsWRnPEbVH9S3Tgf+0m48oJObUlPErh92cersE7nyFZn69m
dyhA6gn9Nqcf1Rn518jri5H0uyNTaPCtg27J+LxQ/wVvXKIe4Z+PbKltnQBwSSjflo69AtQeq5d1
NNdj2hc6Oj54wo70oICp+thV+jd/+Egz+ufxAcUJmmlwBhRKGOK3wwOi7BQMaFJHrujE09YkXrUU
8oySqVMotSdd8d8I7Fbdva/F20KlVaNj6wX96t+ciPm7EzEZV9Fps8b///N1cIHzeGYJx3X88bWu
OWn0TCJhaxriXZ/RMQBBaOCuDtXPrqVikUT1CTjAIpF4+0R0WC3VAZqwyIynvz+zcYz2r5cIGaxo
AJqSDHU881+GUFnotkPQm8komExoaraKp9wLpU8cum3phGowlcL6fbq9odpv/aj/QU/s7JbHVAve
RKv7oXg0AFP30NSGo7uSdeEpi4ZLxatLQYGn93RD6Nvp1N4ZebcauyC61a7CQHM8HoCxly5WPClR
d4rRd5uxeBwUzSn4LVrXnEcpmTCvOQV1gQjsGXDqMuflh8YaRUu/KszylPetE1WaHcKVkEA7ec11
mejFUqTmMlcgV8TuRXDBPAzik96psP9xUgYLRxbjdAWFnFs1uw/eihS7FHqJ0LMaFIiwRiLxSp+Y
8V+cEp+v2+YMRTr5qo76y+fkd7eHCpNLk3RJ1GT5230qRz5u4rKKO6pcwoMXj/CpNnH0PvWsu4tU
Feu//9kl5Xe/O5CycdRuYh1pfvvdrRYPPb5MHFeHqBcFD0G81APlEqTtqeTFtzTV8K3vaNQGssRi
3ZwZ7uKkHqOF59ZtELoPD16JaW+6H+LmZFlQAOTkDvYYN4NIhzRq+qPSXhlIyHelvPUrQOd60nMR
eXW0Ceo84xkLl+2439bMlgp530Z3VDqg46gg4k6wvHgjyd0WZiri1+HSMKoC5bmA0mf38auOTFnA
yYPx/UoNon2Cg4JfvoMKp5uCXsjS4Y50UogEMXP8XqaYvjXhkku4famZQIo1dmUkOkWEgYV53V9N
oO+M9X9IFRIZelJyni3i2r1Lwu7SGtez79d2wxCMHrjyLEf0josUUaHyUjAcTSP/bey0Vlm7CrTo
EPclqI3+RyPTHUt8huzeKS/WPrZ5NUJbrrGrBftQjPeeqT7Lqea0zSZW+10nBJ+CnDmyq81Nt17C
2XqTouvGwEZTOXaZ4mAD71CnvW0q81lvpOM43KPHsiWdzOMKRH0aJ6W6I9cDza63yZP7Tualxd8B
T+Rg6aN/VAqqpJ4bUrNtTfHH1VQPhkSY4O/vNNh1/9K+wBsDtUWWgvqxb7f2YAhprgpKQuWkRGqr
w9fSeJYuxjV7Gv9kMNlO8m9a29+1+ppIl9M0AfFr8vj9L00alV2+Eak9jW3IgKxkYJr++1fqbx5Z
Q5dkFQy/JGMw+O0gvpeHVSSKiaOaJJlbrSSIEw3nokMUB0PYIBSEZ0R+Ggb6Bma56CRxW3rh59jL
LixkIZW+8BVrQXnfGGlxLEE+hAx7Gll9NmgIDUTbgcc2aYEzevBu6hwmb8I9TlBkWiO0DDRncXep
XfnSBDTVRRG6EEQXWR/jY2JBR6hPCr9/fQ3f8F7ZVhUODAmnybiMMPPFs9RDmKFaVOiSl8leM05D
2zkaA53xJDX6IQS5D72in5FOcMssGjN7zIgwmGhPfRQcSrC32vosGdqzG3dbUw/2SaHsPRnTw7Lf
jsOmyvP34mDMgRHvuD22g3tnXgl9lMQL5IJREtG9WdekT1Jt5KhXk0Xd0fUSZf9T43Uh9IxJ/HDf
dMhi8emK+CXNSHHGuMJ4OLGgoWkC7TnR63NcFoswR2aUiKSgqpPV4ULFuVyvGNXRgquM1/7+5pbE
33RwuMUs1WRUJKqq9i0Cmcj41IGGSBwp4vWZxJTY5HjX+BXjpgLfX6r2xW0KgNmWPH4jofNXbZmt
vU54kC07mqtDcygY5mG7sa1V/VCrVB9Ul//P2JntSI6k2flVBrpni4txA6S58H13D489bwyxJffV
uD+9PmZ3D9QlaTSN6gISFeEZ4U4azc5/znds/FIVJ/T56NZ1N5UN91ALTsozT5UXv/sztikHwgBR
ArjH6+glH3N0hUcWb2mfE2iIMJIj/OU2NRYma16FBNBx57MbnTcVVMDdW2lf5lW1mrqvQpJF09Ux
kv2Xy8qfsZi5VnEWJX/T6B00gc/UHbYG4gLqndSGu+91d6NtV62NFaT4NR9SmZzRqjts7anZlIgj
ypp5yOx20F/gMLxUoX7jgDfg7qZCZzvvxmTSrQIOcxSgXaC9B0Z7ELW6Z13/NbY0UbAJstUsWUCh
i4eFY/F/6W7bon9xbH5jahvOniUfSiS6xvtMbO3O3r1Z/ecf9P9lFWPjNv8PDCda+F8+5j6Ae9n0
HRx+CN7KJ6NRuuiaPS1SXORWM9yEc5Bl8P+5vig6+D+XT4/tM09ow2As89flsxLWSO9Sm++a0H7J
aqygPOfA2uPmWPc6H0aanWXf0E3IWSXuVvQm72o2POWI8ILCaXKjWMpetJNJxweSFZvsBFmz1o3l
vBcznE8HIUUUOEfYL3kIpS78C9QNuibfOl9t+io+zEtGH51bDZN152zhH7nUDy5S6GkyG79g1VxC
kCMCcS/Gg1KV6dnO9Jd53Y256OIcCTHvKdizaRJZqzg7gyxfgRK+B2x62E8U1fQ1p/XdnE8zFicH
MCmkt3NO7iaLp/uQjsfMZd2Y7+HASj7m39ma9JfJ0F9iKhoqyjxU8qm5eCcExz6+N4madejWa9Nh
9YX4Mm90wJMeGy57xcmViE9bpZcGLqkt39ADZ2KR9zYrFEGHWy4MedyKC8Whv2c5hAjSNWdn/l0Q
BOuy4UzTMYjq33Uab5o+OzuCXcc4TV80fVmSlSghQIBPOBooUOSunLd1k51/TDozhX68BqF0WP2A
XYeVsZhSnx4+6JxJehhxtYaefi5TlNjYvUDZ+2hH9zKr1qS9KWqIDyPNsIBa1rMIx9nra/6lQUU/
mYlxq7TooLuoaXF7n5/wEfdG39mXQI63+c+A9PHXU/CbHuo2OufIyd3gnOGA4rSgWSFKACtJgKYN
nvZ59Z2VtYLzomi6K5V8fw6xY/vkjf2XUcSPE+KM0eqP2mFedVtEcl3GZ5PRgTHFHyKKz0bectgM
PwQs2VqzWaFRX7OOkIOMIe0ER4KTb7PSltE+WHP35rr9xiMcjjaPD3aXZfgYVw6lG7xWOr7Aknsj
GrkupLmmG+WrC3nUsZvo8uygdfEh9NER/XoDsJPuukPkBZtZa2uaFHmxWkNzYnd7KMvx+OeCZ+gx
byMjHsNDz/vJ6iVQBUSeQzvlAFa6Fx+2Dhri0swI/3FP5aLhBGmTrSMgF3zpGrr+fMHN6mvMQ7Uc
ODuoCn7LkDGCQF5QbveSTkx4woknacXiP3XbrkJ1ZjmedcKplD//+aplWDAA/rr74rRpk0m1HRYR
/S+7/HS04soUNm45d/zKFW/k1O8t+YzOheDRChyuHEa9NjshYzKj6RcJN9KsPc8XloIXv/AazgAN
rYRYrdJ7SvvUvGz/eQHX/KxiNrh19BsezFfszSGe4cLD+9FP/BWpdWyY8FVP6EH9Wj0kYAMXehEt
hwhMjOh45uQ0D6/1FFfr0I47qyrJCLXtLXM5pAf4o3S7ZMvsTee8iGB3oyI5E7fJ4GT1hmDuR1mT
lwiga5AKTZ/qYvbOFmibOiayxSVHLFg6NLYOZrGlfQUlvH2Mm/HFrzgidr/12iIsww0+ry/hZIEd
jKn20Jfzqu6I5rg2WZzmNeeR1pKLXhEIrMMPncZhr+tfqFa7D7HYNaQVqVfqaGWan+Fp1LAOq81M
3K8IFM1LIAT8s88VOd9/yvUfDeuxY66RxvptfrV5mxSY89E4OiRXOsnWBTOB+apIXJjHvIiP3l8j
L8/KgMY4AfTwYT5pUI/yZCQOzVnj15jxA6DbZyNWTt/Y7OqSXVDR3vVTVNFObYz9toOS6OQldYrq
d9q0Txa4o/mGbtx/bv3/+78ca9UfHvUXGlhNGUzzlz/++1OR8c//mL/nP77mX7/j38/RV12o4nfz
n37V9qeYSdzqr1/0L6/M3/6Pn24GeP/LH9Z/JuYP7U893n9Umzb/5GjPX/lf/Y//9vNfmbtbADc4
5vy/5+6PM9z735aoCWmU/wtO/B/f+s/Ju/c3m5dijE+Fr/1niN7/qOZ//jfNs/5mge/gmImu55lw
PP5j9G7ZfzOhe9geBkBHmHzVf4zeLbgg7FRtFgTnHzSRf74Lt7/LZn//+IKf4h9//t9lRdMy/7ot
AokPnUSgGoH/gHj+l8NdG5lJXseUW3DjBVtDdi4XGhtxAXXYHV5rRkF3VppqWQ9dtwqFYZ8Yq3ZT
xtDIhmlBpYlfbAQlIxe3epCuJlf+5E/bQjMOFgOzlQilXEvc/HVZ7zrd/4pj5iYstiQdaCqjwTpm
jjFPpHpnKFbBxcuQMvxEX6NAWM8j8etVNtBPbUytXA0OrFI6rbaNHhQrO/C8ZVrzbBA1E2RldBOl
VoiSECjjnVnwRC4Hf+PmAZU69jx1w2+N6WFt8IMuYOQUax+e5L6QEfHaYU7x9kBT68Df5mW0Tngk
b5h5MSvlxK1Et1GqTB9ZpoBcdpazY9y/i7SuWFWRUR51UiZW1cP7pqxxa4bDM4phSHQ3rk+avW0H
LzqWnOGX9GMoohfDQNKRCHwc+xstjQRtFXG2kFwvB8x433XCaCJn0LnqCtOgq6W1Fxq+OToGbRje
kXpLi+gEnCCkGi3fxTFoUSsiU+9X/t7kqjq2hWsc0t76rFWEI15V+d4I9m5k2E8cIuisjKp9bhIU
yrMwOwWD3LWSs6EhOqY4a9Sy8WPq1CmzCAvbPpVo1H3Fsr9beowYkPLogRnpndHZgs6N0Gqyu2wo
PU40Ja79KLK98gMwaaEkpxsQKbdb7YjrOT2EFLpe4s6n1dMvnzuHx5HVjtVqghlD0XsxkqhYp20n
T1KRSe+JQXgWlaF1LuqHqQAxX07VSa/dl6Fwm6VlIxWNUnfvIF1pZtVw5FXtSFen01NSSN/R2Ffh
0mlIJ0XSfpEtzxhTWnvmVXcxRtamSuOlV5Xhusrymy4decSoyFPOjJLVGDrIt8lElKuB1uxaFEGr
iEqUmSWl+qdS89Ol8rGpaGnInL+LndVU4pdOkqJfaklgEev7Nvh1F8jK7k0ksb8orPcyM8qPcWnF
p1R2+YPWEY4WuuqWtdk5DHZQk2JUorwkdli46dV10pGsXhlw3Tv0qFTjOQtd7cbjwwn08hgO2d3L
zXXUNo/CN0kb4sMC8xoeS4McgZLW7LK2d/g73QdJ+VVp0thi5MGO1s76FA08PqxGWGTujZlh164b
oEZLSmMov7NbdWy06aEqumQ3+Ql9TN8xU+2DG+mcR7Ps0RkaQqfR+FAE8jtrvTk2rJNEBKS9UAHB
1bDCKh9nzlzMxRCUktWFJ8wBYkHe7zQO7kdTHg3tlzv6T1VUV9eE9uOYkhw+qLBvvdUYeydKlPt1
YShtAZkABECdPOvUOWm2759g7F3/wG48rLmDOaTXfBtcqLw7Fs5AWNvyyD4Fur4WsYmz2UO60YC8
+2FJcL7A0TpQXQ80IlyrgZ5GHO0A3KuNb+XhU22+5LWzzDyPrJduRJcgcI1l7JOoMjR3Bhs+sQS5
t75vf4fKgv+WSzpxCvC2iObOSSeUTae8tfZbMJGhLpxtXNX50kuKfGk41QVynHsqGl9yHtX65RgR
9W6blrZ5jzFVWfUHyhjDlcfAckk/mrVmG0z6pPQj3h/zF3MBsUyrhCh72H4rRmMBVv+tFqTJLrYQ
NhpR/7gtY9OhT4xVw2B23cdedluNXeId6XZ7TmNpbiIrAQBdQkbLHdqVirGgVzfQbhMjlfU0hN06
tLzfwpcvtRVCPqD2fhFpjtgWr1SwUFDg0XUeV1Lycw9X3lqI62N2r/KfjL3Kc90ai2KgNBSW8E4X
cbsWVMEaVFMOXr9sgrjb14aZrTVYJ0hyOiPSLiVBwkMg9Agru+OPLHOAUJVLaNWAoNGo6jUG5LKM
upogNF/j5/kb/XW0wwJ9xdg9POeuXqzGga4FZcsTDn7a3/T8a/KqQwvweqXl/VdmBNnSJLbf1nTn
uWNI5jRN15bhKtpNjS3av7VoLTwqEaFWaZDAa4Jxg1LJTYl9i+M6Zy5rLl+cqIkKMN1v+NF3gx/u
mZO7JyG0gWlFCH5+osLYoVXbpY4I4Eqztmok8SHoM5b5gd4lkY1rpb2KKHge1RCt7dK39iMh5HLs
P+0hG+Cue8gDjsr21lS9m8GEZp7Kh7oGfim6O14TppX2gwd7/hZEBsTSpiNQ78T2aiz4JZSIHuoQ
V8AwcmvWdHis2klb5wktEnKwF13u+hsjCWagJxK9lfiH1GiAnVOIuJ5S+sZ0/ex19jSXweXLoMwB
ReTx5zRRFt0jz5OXX2usdNtC93CVUToeKDu/ZIJahCbDUg6TFVq9g0nfBRLOIzu219RbALabqrV0
xYi/SyTLyapfLQ4wO7OhbtXIo3wd9/nHSBp2aOCvTlNCRJpaz5VpD1wlXGBphc5IeQnE/PLmOHHw
PGTaLiP3hOFtgu0qvkfXDc9TTIw5ZUylGc3vMfOMp1zt9CJ7M9y+RL8KXmdRg0xIsJ4arhnMRCRC
bXWtFmWqWbSjEv7RtIPR1u+ek1S7Kg36lV/2iDhU7S1dRWLbd6fs0TCbfSLBXESs35vKlqBQ+QUs
HFoPvuOs41yL3sZkT7WD3IHzT9YmavxG5IM82E7QvCadePSi4UHlRvjWmTQj2JVJf1prP3lSe2ZZ
QuMLm1fXCL5D0amlkyTM4SPmbT47mGXQFPoO3FixSpo2faSQoFh5ac3pRmfN0ysL/kio5BtIzF/m
2DQXg1nlyo9PTmCKj05nhte7vYSKblw8KkiPYdgDUHMa98MOvTdZyo9Q52Cqz2XrgHRIPgWpewrr
STx1bo3bQed+MYIOBmIV3G2Gh1CbqDyYxtSAuq+JJdokoqY93EXWdWfq7fKVOWnlzsFpOcnwp9Kq
fmE7dfyYSKY9nUcDtWwt+xr3vB+2KByKR82QE2i4L5NeQMmIWRrTU2+OP4gxJzd0y301AEbE27qZ
qjLY9iGBxiQy5LYeDYDbcErcsaVxOr8nWU2YKSwPPsmRJ39m0dvIM18DSb7SqbApKpydUlf7cpRr
KkQeeauYcamo3LcNYwBHTtnJSuvg6GF3iwLXWdJB2fKh2NjRjGplDxHpefqd2Wd1GWU9Kax1N8R4
4WfVM8/ejVMHNMxUZEVb3b63pbqZ/V4WtffLk4juypj8R/wWFn1xEzSLWUEKA0IT6STAMMgfk4f/
UlD/uCpzi3TsfOFgh4jXSQH8XXMzAsc5oBPV29QlC2eX5frNo3xuUq+it+tvq/XfpVlGbzosM/Ig
JQ+4WEA3AONnIS85QfEygL1FQCnNpU776lplMTlYewrf5S23orN0++EnoFAtFOH0PirrUXPtTwVu
755b3X4Erc96xAoCQGibigrh0IuuBpflYmj7Zuv0bzaTTqjy7EpJk5ZAm436RzZ8jkQTnKvXieMU
ZsBytN8W7TDHCmPZKtbjuUNvoHhDoR4SLRObUSNKnSKyL/NJRjdHrLIg0l68VlBYCHCHEaZ+LSSl
uEaffJdekqxUb4ygWobXCh9IVWpAisfJf0+6+iwrfvzYdfWdDUhoiMSL9LyGRjPzNwahAVSHR7Sv
BURjRUlOS3zxbeUDzASzpeS2wxRUAqMwzejlT6SOowcQlwLaij1/z59v7AXlZKHIMOdkfC079Mey
1xQWZGoZOWPF+AqgPr/QKuwCdxm+PRv2SmwWdNhh9Vn0Hv2BOrALNh7doQ2C/u//Yn0GZ1A+AJjX
V0U6IbdFe8/lijMxIRdG123ZgJ0Hs2X0Uk60/s2QsD//+kMKi7r+3aDxfiEiSvIsHSg1AxZ3OdZr
Osp7agfJ56adCUwhQC7Lx2Ba6S51stzzbnWQc6NgUpYWMnP8aow0G7eUz2kKfrFhD/kyBJWyjEyy
VL1qj4HbQkcIBZAgu4LGrbfjgab68dCzt1xjw523zc5nUw0AanALQUCZogXAxqdqoANPeRFnuomA
m0nIKBvdjvxe+FDZsGBsCj5xSN2nyr0X9C664aeTdMmp+Q4xJHJ+iK+Z3dLHG/X+UhrqWAxpsKey
VoAUOKDR0N/eOJjvShGeDU3SBpPEu8n24iu+EJxl8K+CLHYXzDn9M72gL0U4J7wTEd2TPt0aFUn2
ljYL5orx3aBaobSrH18PkWJjWdCeqSX0pCLfJTIeV9HUkejXCAROuY7o6r3lJs7ZAm/6FqNcS9si
k0Y1G4kR/HqreZxi319qgfceD8VurLtwByLuDdv8O42u26Y0AO6En6Ht50taUV+1+hwKLF8NcXUK
cXBRxDy0Ojld22Z8pwx0Q4XQQu/TgOMHDbyBIw/evLKF+ohloNtzMDkmecx4Ew0NGk5WHKvUXJEm
wDbHqbhGs9vldDTtWs3cqtHDycYzi4JtqiVazoDQc2D0tlW5TIkMboJBvwo8X7iKTx11xQerrT66
eGqXbWTfNUUHha8D5rVllmBRfkl678MZrBv37i1vk1dplc7BBxhlDPpFwOtcsbH/80JAgY1dVSa7
Cs6OUCUPjtIi4KeTvXSnVzPIzKMsuI/D2uNY2FF63hegBez58muTrOcUhHxAjctR+r65l7XOXcrA
c8xwNFapc6h7P90yQ7jiJF42dk4IeIT5784IbZRC96A6gDpGanaryPfUSh/bRxaeh6i12ONkbCIz
aUarDqs8xLJ+ktQ6XSPaNmBGF4vxWg6xsS+VpR1wTQdHqNxyrzXfUBHJYvszcpUybg6B9cUbRm8T
JXC0xmxo4AbyRtJL33Lq8Z44WdkHYVU21PXJxrDRWlub1ytLQfEULvWlbmgU0sxrmt/2j2LK3lOn
uZptRJK+78dVoc04mNrDhw5aPvfdHtcOI2BqS77YDdXs64NoIUJ7i3/muR8k9T2ddocLFGPeoTcv
WScNs5vOJZDrpRd9aqZ1MJUxdC/1ojsjnSlOeAbb+Z15kA8Y14uNpm8poRds2UlF91hNFgw9Cfwy
cRQd8Whdl89uH4Ur+tp++vxd0TTzaJo/zuS/ZEOEvXpGpHVwAZLWSqhO8cxtGl6zsYf77rj9atCK
fZuqlQwH4xi7YGwq6BAhW6bJdLeN6d3iwPjVGiuVt/ZetPp7gwZ4KDyoJuPkLpq2jXcF1HmpglUY
I/5axoePIrGwqwbgy2ivg4SzTT1WVImaP/Ap/fOlHX3/l4lS5pFJnW3ZPcpY4AVHR5Ee9dUIVcgk
pGmPOsbKQKwCZshtYvXXZghD6o6xpFJ0vx2iLD6ZbPWXpKED9HlqvzsFL1us7YwPY5TeYrSN736A
pZrW8xkAZYTr0jlKLXCx9Xl00FtGde35qtgunvWyidckB4iw2tOKgJu97JNuWKYGvnRNBOHVVZmJ
TtMnMDXNdiUTjDJJUVhM0KBR+JyAKy7rXZ3SBD2ltySv8O0VPxVnXUBJwS5yO2+ppcO1fA7dZtsP
+PXD+sXHTktCJr0pP1VrFf0ywzmIb6dEgadka2fuc9iwoBVIIZN54b7exGN5gFj5UzZcDqZVHQXB
3aVd9+dQ6+B8yGQ1mNT4dSMktDL/0PEtV5XzWOkxdUUMihJpgfsR+rCwRfsx5sCTLJ5yvqVIbU+s
VxzjXMeGqkXQx7V5LhTsWaxpUXD+iMS3F4ff6IZ+GD8OQdauE5hVzVC/JU7yTkUAEvFe1HxyBj3H
wm23trQfwoBfuGaUV4QGdgnmIDnYMVjGqyTU9rigd4Gef3t1tR+KAdRbYx/og6ETCMuFYKe8yHSw
bF2j78XsmOZQddRj7VYWuOxLdQ3q+CnqykcvpBqdFX4Ts79hc3TnHmmC8gHr1Y9jwqpThkMl0nAp
HN4cJIo6Lu8ITIfI1D4jCX2A2d2mxCdA4zJgCpb5oAl2Ul8ro8pAHCGtMsi61Y0DN2Jgxe0EAZni
dfJrfIfih9aX50w4ZO8H8gw9QAVn5+fDVySTio6KESO99akNFVPJbNnF0XenG3d36inipY0qyWlj
h7WEyw0bVpKv2jb9GDTGR34/fDPRJbjUcPvwOXBQuQgT2ZRjwt6PnGKBJf/ZcsAUwwYMIjJHCmhT
2bwXlf3Ucwroi3iTsphjUtmpDotDQBdVqG2zzF2FboHqit8RpzRANIummKQ0YgLn1rcX+kQ8jGnR
uCCF2yZ9oSCbn1Gqu8spRO8q/hOztRU9bqvRKz+RgW/hXmSMoq2FVtdnq+55sOoJLKN+5KYSIxmX
6rMxKZ+jXq/o4fVQAfVCIBlUoQHeKmFf1ujonkX6M4p9rkmu8HQ+3XhQYMR2MLzvWvbvogNsEBvs
H4vcWztlfq2m8qhZt1TMvP2XnN+9oAnL55oKPEit0UpWBOCmng82kebCpkwsMPkFLHRcQKugYCJw
gi7UqEHARqlqpRZ1y946tDXYaZyCZCxeEus5SbyDTzqqAgeL3yhZNuTNEUOH36WgGLFM/GeGh+Mi
86b30CPBZktr2luxDvoGtcXvw98qty6NDWSvQtVuvZZemJZitjDHMFD8jOhg8ygswvKKk9TTdk57
r6ZM7HXYqGgcILWScQ0nm0+kvavZT5R6ndw3fniWiQo5laebdJLQDqPomnWSjSliTl5Fc/84Sy+O
W2dh5dgtOt1ibtwBUpLDJw1Fv+goX9RReKQuKFtyCk+XBkWP3lgfNMRTvFNsYXairJgR6xCAKgIt
1EFHW61GlhIld53WmktTj1v6znjieYozZh3Six6NLVKVLMaTxm1lppVHOXKFJktFoXJLsccWai6G
rGXjmeH6yeMPJwxAjegVDBtKAjQufea4iU6vJXELM7KdE7Y2a/AWkwkYx7IzBH73kEUeeyD4om1n
PwcgC6v+4tjGR55+VbKznr2QCUGt2oUpqVRXo0HUyLVpOCmIxacBjVFaykS07Wqqs0z2GAa6pCXW
IcT3Vd7F1kaZ0BPjtkAuFw0ED8TPCo+nXwd0OEu4SbVdUhNVtxf7OrVfeglipJ8KKECsz8IOjY2p
jcWq77qn0dTn8pv7VMKgVC6ShO5C8QpjUGy0BjLYYfZNs+giKhPCYw1xPHNo8Yk2CbFHG6iiJfOX
ERWuDoKnkgwCDJXoNWlmZHQvrh2Llm9UJqlE/6ZX4skIsbqaHoNdpwb+hdvCWjadfS9VXO/HUHBs
SbpP2BlPjQO1UaiAdQdPQ1+Y9VpX6tFLATa1je9C5UqxJXOY3DdjHiyxq5gwhnhClAj1lEtwd3o+
fZpK6OxFrNC/CXwUtsFubQwqrhSpn/AcdkQ9zF1C/Imfy/udx362zFmrnAlubFcBVa4KMHDxK+Tg
8iaAPhk1l2FDKrFNIzzaGYaarlhGvv7CBrdeuqWLLQ9NhB1I+tUWGv0o5nOQuNU+8TmE2X5mXfVg
+qXszOG6tgoQN/UmS6vnTGJQsWy81faYcsjrYQ9n8qNsJ9paDewynYXLqhxBGaS8LNY1sao6KD6c
zvv2J1bjYbCy776Bnm5iT5w05104+XWiTdgpym1FmfYi7qa3XCWUcvn54+DyQ+kPnluw8qDq13bP
fviX6faPXo6E4Ru9vi5tBIWA0KyWT9WGU0WVzjDIwVkJBuubOnDghY86IJJoE4s8BU+qdsz0ufE1
bSGakdJCCZfwUSLpRAMLtxtzgNOpKM96+aBJ91FZkmZb7t1h8tfImLDrYmvlzpQvZfacNem19xME
BeYQ97EWFFW6aOlKTwEpYjIRwe9s/Lbx1Lu6NFdGydjPisq7GRF4idl8i202xpcyq3/VfcMVm77b
bHedYTjRkLxE/12WWjkihrkRqzKAvPlsYOG3IvnYZK/OwOSQhmL2XHr1M/N2cGFzSkHusraJ3j6Y
Q//KdJEkj4UjwcVo0/6eeEs6W/x4Q1qv9JJX6YNdxrUXWR8W9n4zyb4BCQ4BhNoRoJZh0uzr9ydT
B5tay2ZNKfRDTchvUhC0g2TtOgHGT/VLuWAdC/XCLk9sotbDDOWeNSdeBTWn1oWO6aNrm7fSlof5
tWobz1gBaRKNj6Rs5dfEGOaR03AweLZGot/SHXcMsmvl5m++Od563bkTfaCpc0u775tpuic+SYqF
VuaYb+1YrhRURRGx+ljkmgwKIXw6itmZ1IW9Tlmk6mY+n+gT3pCJo045nnHIe4soA2c1Tk+Ryt8G
hI6G7s3B7U6ZA6Slhw4nnnjXyFsO+0jHt8E8pB78q9231/nzajUE3Sy+8ldeqBnTC+eBvoBffYmq
NcUdEN2Ws/aAjaoQ4ELlTvb9zhqB2ZopdNIaIzksuXxZWnWFTF89OGn7Wnk0EdWKJ4B5Nx0Pup+9
iJ3p5sT1uraKDePs99i2FBWs1YPyH3JjjuWE+9obN04IC4Zt8aKv7JcIECSZEsr/8jNxQ2tRJtrT
kNf4eGi5iVGqNBeKVRHW8TZN45dBG76ZKi7TTDXLsgluVpvcKXekqCntdkND7CllbqA0sQoTILFl
J66ViWurDb+LlIFrWJUeMtkL2jMGV6P+k84gr66bV+cixS+ErWM6goChsW9NZ9xO94Nt3ps7ukTY
6K96lkfR3gJnWDdcI5oxniNhwP4N93RqPJkxG2/N2kzNuE1UuZNS2xAzp0+bqUtJyWE5MFUyViQE
sDTZ7aNEBG5miK6fbwdBDTmL4skEeJdF+eN84TcaKeUU1YNnWtFdenpOO6ta1Zb7RqP5sdb8C16q
tWq8Zwbtb6SzVrENAXDAXOlU+qtBUmGhj79zCxPVkKmHkVt+YcC1IdXfw6kzcrjH8lR1Ym/q9RZk
O+5I+WSiPpTsX4rMvAxRdMnj8oPx9bsavJ2B9WkRmtnW7b9yASWTsafQplXNxgXD9sFrtM/JUN9t
Jp5H03tWIbo7YsR33jhPI4XQmmbunaZ6YY75a2Kv2Mpfui0fxKR+JxXdn3mySezkgZnzvs+mZTIy
aMVf4efxVe+2JAEIdLcrhlSbyE8/TZ05sGM95mRw6XT9QobZATQj1v1Ra/q9TtV7xl2v5eWpDeM3
s+zf+0ZzlwHlzV3i7pIsu02MYK2C2Xdg1psq4QEECdHLfOLetMi7au85wbNpGbeCz8TyvG9+1kXV
h8tQQRzKnnUmaQ7Pz8rIbvHwxHzpR47epQrMi0qTX2nJMM6Nd2kYnKJpuHgOnhMtP0+WOOId+4lI
TNZJd7S19s3ipnIo+HRGI1tFzEwT/SFV0XuemYe0NtHzOOC2LCbcYK+2Zp/sKIJ+GS1KFzdaVF5C
199ZHcMUvemv1lReexOa1mRdtIwsMuADLgWQBskJrtYT4tJjzTNlMTERKYyUtudp3RRc2qyeVAYt
RjqRZWbeqCbdyzsGPG3RLIMMKdJpm6NTzKevul6nEMbcqz2aIA1tzC9+PobL+WKRZnaTARSBehOW
Hq5Q9CvWGWqqXAUgT+aIVrT6yMwacU+UFOxgxQ+uokt3fpM/wQZZdxb49cK2sOTRVqmX15SW29Z9
tOJ+bxPdxSZzloH5Zo+5BZ8BCcgdH11nVmN6SmPt+jp14hyP5s3Xqk9rCHcB6Ogwm06SKaqaoHAl
6lfWRndcaH4YQq5zXczwv6Q/7gdIAoVWMkkxzEujkrsE/0SVlwG+mJhFrU69Um+hGN/d1lhnif8S
zrzkHEK1UM3XaNKGjgrOWGRb6gVTTJPtlFUX+6ExwV4Hu8R1M0ZjTDbwxeCNO/Y+WhyQ8yEpznE4
bWXCHokVY+1YfEw9jG2XZPcCzw0gXSPHi62V8AgeDW0kre4az0y3zj44aNwBB844u0ikL6Ljtu+n
gFefjjryQ2mpXW7UXH4IT7a4sef9Gfnvkgys74+0TlydClNeWtM68DBM0avq60fHtjc+2wimA8jl
4bIoIYLF5UbTQgRqcP6OIX7Pf28yOg86CO6wCs8hEJdFbWLVmf/CTBiPbmZHqyj0T0PQ3v0wP3Ds
2MkwejYzc9N0cLCXNDmfbSMMZtgX55Cw26a2d9RC5s/zFw1Z9dq6oP7C6MdUIZGFjHyJWT604cYN
lwD50iJ/9LCUiHZaJZn/aSpJS7xlg1IkIAzqcOIAR/Q/RhkeFGPE6QXoGZErtSk1BQWcxg2BKKLV
iNxsdoCimAjMKtHgfWTUPVNh3w/0RrndlYJiZEKxl726jpp7HgNrj8tx+7/YO4/lyJUs2/5Lz1EG
LQY9iUDooE5mkjmBkSkcWjn01/dyMOvyvuqy19bznsAQkgxI93P2XjtFC2q/DD1F7PnLsCThlBBS
4fd3dvIqVClzrH6lo/9OtfXklvRA4Tu7gqT54JkWzVFE+a/I9m+iOCJYxG1Ovi7flsh9jApAmH18
8ksqOD2Ed4NWjibzcF64RNZFdqCEt0Xs/Z1UOD106JDneXU2spFNSazwbuGutfVKTws92qrbtCuQ
LiAboANVbm2LCsBUmK/qkink9OIWTbml+0Pylbxz/Q5reKo3pF4cA5PLI6qJG4dA947xBPy3D+fX
/8k/v8z1r//8j7ef3MpD6Apt8qP7Oz1JaTjRXP5P8s/wLau6/yb+5IN/xJ+B+w/b9pHj+YHlOLar
HJp/1J8EvhH9ZvuWrRpjputgJ/5n9JvzD2BIOg0h3zQ8z7PwpcmKM/o//8M2/2H7DtVn1woMisl8
6n+h/jQsT6k7/+au1gO+w9R1A9NqoCSnSnz+N59doMuyi6JGu6SARMM6jupdyTmy7XFcIPzKThKP
A0e3fGHGqhLnozMShZel0O7zOfJoaOvzNh3bjT0AvDAHeMvGcc52c25zDxfjvejJkkmWMCK+M2pJ
H1h0bPQkAoUaDrh9FYsdiW2UqwPiVvsA7n5VPEqXW/EiDwJFAYWl8jaeykPT+PeGOjt0mAEnqzUY
2fWRqj6/6q33BELqmf7F7QgRg+EeQzyby6RKMikZFUWTggVdnczAHRp7N5lyD+tm9lh1ybuVLgIe
bVkTQN7oMNXp/yhspber+9jm0lpRAs13uTk5V4MZLTy80C9wfQxa+ZsssoNuT5ek2pP0tVtkf08k
DjEFObkjk98CNPw9xrw5yZMaEZb93I/ETfXZV82juFha/GYn8giqkwgbqe1lPT3BQJg/FsOGuTCi
WG3MxyZHr+46T91ISdqqlW+MOFy/1b53mP3qpnzrUEp1pNXORBKncAlNC1RmVi07bWqfDR0huz4y
OeMG4iCIJBZphJvl3mieBxJ/+qqnw81QQWnSMMI4gJTzjK1AIjMM5nK4R+8CydpkilsTPpzpJ5ei
cEdZ3F8QCht9dl0Y+4ISj3IC0ZI3phzkP80JZT8/Y/x/nwnnjm7rk92Lvct37DNFIumTpCWZQw9N
qyaSYhCQl0GHRAQubxNnem+L7KrFgDqaHE4+rIY8eazdHzpel7HOx3PHRpjranqcJxSw85Dtgnc/
Sy4ESevbuo++ONNyD3Vka5LsfhiT4eTogL39qfFOhp0xJMjSXWsA0Irz+Lm3Rv8Ytyom26wvNe7h
yofTE+f90VicbD94jOwdKfeSnbkZZMahnIK9zycrdK21T5NdXdyDe6Pd1jZqnZj6giPjW2swyOkg
X2sbD+VL4dcvGcqTTal/tb3sW53VRK8P9rBB9fM1K8sf8wDDpbwxi2zvZ4oaai8mMwcPUde0r7vq
qRrdx6XwT1VsEzZVj+dW6KF0C4KoRHTvOrQpylsPNE5o0CclpBQCdnV0FrLLHKvtdzq3VKvKLt2k
kEydBcrpr4V0EzusSn5i4YtA0dNKTuhxfqFJCZ+KHqnf/aLlhJbBh1K25Ahl56Z4rmt2EdLVHe2+
rbHYr40qAHUxurMSWUtYQ0YuB+sh7waQUjqBFwml82ZoyXqYhzBoGeU6HY0o3J9oJhCwYtgmwECt
fT6nNUxKaYv8lX635tytD6VKvFMX491k+y/rU/2as0fkGDrkv69rS+2EBeg5jiz12t++ruBebNc6
lBET8u80dsaRA/PjUdaymXZGQi/eMhX0bYpokjSF521IR4dJzmDp7PfJD09nmlr32E2OUiDtmSkF
F2W8JYsZ6kmqRvu0AgHlEo95Fsv0Z2206vt5zqiR//XU+o60NW+TKfH2n+9nLvPnkzP3knBxioLA
NeCppg8suCbSplg889Cu6dXrc2vi4fqWdVGKyDkJuqjqQ5+fXN9FTDQA1aSifgIUhEYPX/nxTd36
fesTQ5I+imDActhydDtD9SSBi+6zMrG/jIV2mYlQHsG1Me336HtwufGtV8om0UJvJmgS/9BUXnNv
qMHh2E32Bd3XoW+69DIO1RcYde1Nb8bm0TXKW1cF9iISEbRryuQEc6Rk2IW+aXlDk/qISps6KmVC
6mIEpikPU5PeYlJApzEPX4pEq3blULmbyCO3xVxy/9x6ZnM0RfUsldzWs3TgNjWSZ1K0dzlR1F3c
XfqFug9lB38GpRstLwzYmf5pr4vl69Qr2+UwTWl3W2XylJl6da4X+dZIwztquB6PxVy92xMI8c5p
SO+Qg/+cBKRFuF52RPHm7mrNLwjMEq/N3P8q414+uop4aA64/+m+ehrmnqXsk/NSlfd9NGkEn3YV
5b1sV8zxY5HG0V6TZKTUsZvupKe/DB2Tlkw0xKIF3HCl0Yfxz76eWnBuDy1H136EeIOqlxA7o0Qc
M5cksEWCrChKiZzGWK4GgSrcniBwu+ixV/p3qrLpCJ5r8Mqr884ftqk1BCdYDHpxXOVL6wJx/d0w
0P5fseTTGkPedRInqG+rCtOA/c6WkuRLzxuMU56e3SlQVQYfJvTSJy6auACRkEJ8r4tI0YPTQB2M
n4/nmlzuGmxIPNFX2q7073WBA9kfavqURDS7ElDzJLEoaDD7a9owZIbFzbn9a2197vOht9RftRIJ
ke7xHZZipc8ld3eyQsZdwlgBf7gXUWIyzI+wP7uuiHEw4TsVXUIGl2vITV3OySlX0bDrwjEsHzWe
eryCuX1C1l138HcriNthVEB2KKaMRnRnigDdmf4JO+avhxjOSTUTpGAUwANokmuQoT9WmdiRIq8e
a6M97NKs/mGLReb8XhWiYEHDVpshj0rYZfnszceRDPdOya8qxXIP0gHAk9qvS6EugCv03akL99CQ
6LDu5ThdQrZwfRwUH/5zL6/wd6kgteva+kI+Z7+QJCCIUUGRn0D6f+HTry8sWDO2XU00wbrf15TI
dZGow2B9ri48Ri9R64p94TbP6763DQU4XlcNxg2USzT5QgPc2aHBq0968i4RnZwjPUKgKEoaqet2
VJtoUYsO48auL2nUrA/Xxbq9RSqNgzORRqaBB/9caDqb+PPhurY+t7ivTZV2J79TUYvrNl0Pt3UN
3aiLWgtj0nq8fS4+j8HPAxHIxUlXiY6DpoOsF7l/l5XVsl+h/Z/kfkcbIMivj8ekrrk+Nb9GCfH7
Y999nKN6RT1gXYUxxaUtwzj0147zVpLwv9uHSDwZwXs9UhUw/MN6zn6cuR/rTlr/8FIgY+uO+dxF
6x77l+e8Mhi2DchJLCycwuvZu+Zvuuu+Wx+vr5gayWagBL6ukP6Pk7f9C9r/gfJPkAOdGPaRwoic
arOeMuupFCue/br2+ZwhjIMnTbreomqpsOGu7MkG8yQAPEW0t6Ehn9fXPt6gnqsEPNnB6b1wjfLE
EUEmu86VcV37l+e0thEhFmOVdugv6t7Yka+TJ1R2gatdgmQ5mOuFY2Cms67BizJ2aB6+f4YvfO7R
Yk1dXh/XSekeZap9nILrKVnJONZ3QhhcKZ3M39FmFMfWUKDrj+vsbaA8/eu65XoW1aWUnpU6JV1J
rceQebxbT06XauGfD6Fue0ByD5pR7eiycckfWs/WdRH53PM3bYOjPevpzQeKxh84Np9e9/TfHoPn
pKma6ww8y4lj7mMPJzX3P7XX9fXJYiCQNOvSPQn1bBC1WKML1ofr2rpYX1ifiyp0GmUTHD8vl3m0
KJz+GkW+rvL9r2UgsGZk0t4HKvuiUD/GnTOEZ/76EyZrUj9sfc0U7bJb3zEZjI+O6+r6EuOwP59d
HwpTR2IA9ep9qOs4fo+6rDgQaF2dB0WqX9c+F//uuVLTuIp+vgeaCpvm333FxFxlB0n49/o1+fq5
SOgY6K3k8LeP/bvP/stzWbxgNZMWh6P6X9dX9dx780bM2uujauq2rqygzrbdT2NUt6PS4PSxBUkQ
62KQ3J0+nxsxfhHaoGt7nc7gYRrzS6H1xcFy1b5YPyFmghyoJ/I164f/3desL/ztM8Hs7ZzUupbq
x8et9c2IyUJZ3/XxdR/vHWqVU+yzNQxryA7r6+vCVf/vx6vDYm/0ggNFs1UgBqVRhruGTkoLkvDx
JN163g19VbbHwcio5QOWPicxYEGzLA+LOkchbNZEQaube22lXHfxmwOnfarU2EBLGSU06yghdvln
RFS8tDrslGjNrIi7aO/XI00bIisiHHT06ZKovM5a1G64yJTnTy76+tBfr7zrk3TrDS4XdIcTdeP9
WKyX7XW1XoNq/bl7wKwLrcPqfxZ2Df1CjUU+M+DXh/Z6R0jLZ98DJ43csAptdeXBqVGy2SJ0fvyW
9an1B60LkRou3Iv80AXOVB+lGgzEapSQqFsj/MgYCDO3QKHGFho3BiWHZRVRHFTJqZyJcUu49sVq
lILbS57XNdkV8bnnQFQXUCfXXx3AHLtexYfINUNELQxnCPGs9sdOXXon9dZ1rXVt6s0RqUDqwp2o
SzsBwRyChrpir49HO6eohKrI7hy9OiZqOAUSDYWf6dhcJaOXbljGZaupweKirjQfa7ojzsptVVhE
OKbqdwJybM/rGsYNBHBLf5M2DrV8UzUxOIHUD18Xbk+Xq4xA79RqUEEll9+tqwFFxVwe40esLTgQ
oyJMMcGcySPdx1QAD0s+CtTI6mycNXHfONW0Xw+cwCB5Gdk219N1NUJAqrp91yYQy2kNEtCpZ83b
dXUl6pfUvA8lIlJLjblHdS9f19hH3Bc+n9SHWAv7lrTWTP2Iz0Xhp95hkR5F9H8+76h5VCeQoHQy
okRiO+1+0rSH9dsGNaRY1z4XQh2pkFO/9YUgKVJ9Ub7eu9ZVdyrY8DaYdasdHGjkTMYu0SD6Y0yn
1FFj8HXRrIeaE4dWiiVOzzR28PqCViFb8LvmLVK7Zj3a/KDADrY+RjPNaoybhp1rvZmDeSkLgWZz
PfjWBbBxyHJFKX5T7Gt2cL50vhr/14KG69TU5XQOBBnjum5nTPb/ekyDdzxmtR9GMGzOadqNKHeV
A9dokHMx9OTZJEn455zyR1k2w5mO1HAGwEKdXT38b8+R36xh7N4WhJyaZXXXILO+7aOWKCsQJ7lO
oYhsRTxt0X4pxmTbudrT4OO9SPTI28em6279oCoPXok2C2SNYrguya7V/eXeKB6JyfaONmlLed08
1XLxL0j6vyw2WZcyQRzYWe6raczxVTmd22rR7/veqK65ONaRf8NwO73pZ926TAaithSSNKz9HYKk
bpcYOEd9tE9Uc7/6CMxP2VDD4hm8xxT9C1WYztoMunceMwqVUzpExzZaHrIItnYjPQiw43AdLDc6
jo0aLYzOHpftFC6udtN7TD9mmTZH10O6oo3IaoNJ0pqR+W0ZGYRvBrI82DNHtNu4/QnV9DEQCOpE
48C78ZZrmvQapeD522gF1nb0xnkL+ZS8TY2MDRMr1wliyx2VrebSpkh917U+a35Jizgip5HAg+N1
kFtYWNMnYCPUObdLreRuPbkCWOmMcyk8Z6tFKByd3E5u87xQ4XNRtS9SYpsxVumWXR1TusjHEkX9
Mng0kjB/W33iQ5mG/U/AAkaZUh8PIkeoT49qG5O1RBlEyNChabNtvWk/W6K/mr7im9X9EFq2Sfpp
laCP8/0bC0D73qORvYmpzdgpYgu/fnBIkM0Dqzv4HgKhjkJqYdFqT6qLFZjjjlLroc/pidNtkwQ2
x0VokUttR8PPygAgMBt0TRFnNZH1xUH+cUP8VEoe+Pw86SbOhhSg3KQ8AHW8+Lu0779X0HCxL0GS
b6msz6n+7kqKuOXwE8WasakXnQp/cFymhLRot78ppY1qxFJ8f0unEpynj41rtAeceNDBlBkauLL+
IG1ulmOZh4temiFsxWbvc6fYZnSCh06YCka1GyiCb6cGq4ijQTnQ0JF7jqg3lT5b+6yoCPGbBTFo
DP33FmxjEqvNeVsQtbaMKIVJRADpaDGEvS5a+ks3RAzcnBqnbpSqlVkD8SmqG8vSUkpN/OHaAVqZ
z0Z8i4Z4ZizrYSS1Kj/sepoZid/86hw13rToc2ZMMDEVV2GfEZzYmoK7ead3VCDIQbW67igQF0U4
0UOrwvQSJcbOamQQ0m4et6X07yK9uARgiyHAdUc9rwsiq5r3GvXJtjKsP8Sz/+ve/U/dO8f6/4em
fE1akZTJ/9u5+/jQn86dB4HFdnmKEcQ/4Sx/OndwW5A2254NOcXxsXzS1PvTubOCf9j0+Rhr6pbr
moYObOVP585y/8G3URYE8IB/l4v5/6ZzZ65/5e+dO9vn7yOF4Dv5N3T9X+GVPj67qpqFcewWhGHI
Vjd2VqY7MmC7hOhAgW4s6LmZNA1Z9d6FbMfMHoyDWzg2wfcWue5zSqYdNwAoGN5tRYXbQBaIGpLx
U1W32XHISPaiGHYuau1ZtskO1MjzgteZBhJgVvpWuZVP216fw9zF8WxMJB3gbOr9M120J9d8XnxJ
W5s7NlHGJJa6yl93m/2Gp/mtjqaXyKvBQwQGt3MxfR/lffK1dST56QRUJAP+CrP+nkrxPqnUuiIm
YLx2HxPTJddFGqHvWrtBO82/EzKkQXxGeyFLqiRUFucjNNNtkqFsHMHEIG2lHxiV7l1VeuZZVrZ1
9NEnZ44q3tuAHDdIXU6LbbsbFJXIheplDvF5wgUof3skFzC+cO+aNuC6g8YUeVPzlirm9YBpr9W/
5sFPzCFfrGQgWiF4ngAQEpFKeT5XY0N232MSUSZXSICPEW3hbAottfCwgBZri1rsqp6Lmt1p/raK
FwJF9XLWsTbhMdBUPWsKzq7txSECHbBp2ijAzieHbuF2lSX8/yYgoV3LYf8cxc1L5YS9nZOf7cnf
U+DV1zpxL3nDz14dYSZdVaeCC2D2siV2Gsj/gPppg7hd7Jleo0EUaOH17ic39p4qK3XAmL7F19me
ja8zcJB6NkKzITjAHAuG5mOEo3gRRYio3zj6KQnenrkpgnHf+DG66rmNTn6Sk5bawi/MgvtZJSn2
GirFxVpszMnP9cyWCgQIBTemR2vY4jIkE3blRhnFJ984tZPG50izqwKYQtigOPi/9xFq+XWsVkjz
q5OU8d5VFZxkaqlOuziK2P1+rouQVhYkvvyXMwZfxtg4jKL6ufjae8yAeD+a2bjTUY1tWnuXwp85
y5qEcAdPgV9eWzVjMY2y2qtppA/SLFkk3SN+FpgEesiGwa1JDJBCi2LEn0oc4WijMprjS9ZiWx3a
3NhWbvGElRammDG/TxM37nUiAp3mimkyO3jqVHMmewxJ++EWpsb866ItUKouGsTIdeYHA9sMRaOS
utX0tlMLm2zzYoTFvU4tpvw1aYNXWy+uUQuIoQs2dtH9yAg0otBP57gtu1DaNI0K8GTw2/RlZzr5
7yJJ+49DNpHiyuUlYUNXP3Ov+NYWerSP8h2zcEiMDarqtPL004hjbJ1frwscEKdkXkjQUeP+dXbJ
cBCpz3Yqoir0NJeKc4w0Nxt8+vG1F1pqw2hFc0NZ6jlLu2PaYtDQM0fuIK4t2JtSpYATxAYQGLep
EoEDV5cPbe9mSGhdxHypu+8y57ZpHO3gBjkwmfTea1rIfU4styMNW7qRI1ZhbMmmneCaypdTVwX7
TujdaXb7uzgNGlrbtolLeiLzY4T+mI+oaaVWHb1eIx9WwqwYlBc7HXzUwoN+1zQ4TxNXoOTp4+PH
/5k4T2jIxv1QkVNY6nZFh3U4oHPD6TDGb34s+z1D9ae1/EBnm5I8zuTlp56hbTbVIlqsjT8+ZmPX
bcdeZcpjVVfpmpbn39bCY9PCo8yqtDhNeBHkRFnfUAdKoxl5WJCetOl7iAVjKw4emntPK9+Y/hb7
fjbuxYgAoedSsG1L+T57ZrIHWDOHsjfBfRjNg2NwpdFwteHQyLwzNYFqa5rp/Jj7/tVlOBQ6hbYc
uhNRK+29bfqkHCNTzXNvuRjkAnPw7v2p9c5LLb60SrORUzXcoGr2uCL4YTrOBpUV++DGkp3hZD/N
eUTr74oydFDXXjqZJ2Hj6vsYFMZ6I5pa+0bCBgxnUY5X4lWfyiyKDpHMHjLUireToVePbRAchNG2
X+e24rrVyNf1kYhluvcsxCdW920sTePGNKR9S05DS41aEweKPsQz4YrflpFgqxP/EIpApz+YGfbV
aMxf3RCfi7ZqHzL/Otq4iQa/W97MuLqN2wy/XaFmM2OLR7QJrG9sWkoCc3eZ9Xq6lgWAEjPrbnry
PPblYvabNqhrnPkWkchIGhnw2mOK8YLxoj+b9cFPBxtmVMdRN+EVIpsDH22OLpyJjLtdKtc7c+DL
fSB1THqMk+9F/G6TCgJ71c73ANaMXTz19+2y+Fzym4TDbsYlwDl1U03ivY5SDL1TxrzX8E+OU3ln
k9Ho2Y2Ta2sH/sFroYKUU/ZNdrZ+dajI7jW3tKASpQP4WZmFvm8DvqoAPkbAKsA6wfw3ZfoVphf2
NEtO4ehE/Zl7ekMIC13WoIm/uU5RXkUPILhO8Alk9egeMSSb567CHjMNQffkzKEd5fIuKuu7OKgw
3tJAp3xsDltqnEh9DBrQRf6ztLiLdBTbw0ZBixK7PxlF8CUZDf04MiLjOtFXl8U3nGOuDaDSSpHf
6HxXuL7AJix3HsATLkqI0JPsnviUe8pAw1Nple6hkuKx16IO92s332I5KW9qBPEJrtpHUt2SPQWK
LwKBoaZZhCFl0XfpMLRHvlffIEgahjR7GqyFAqONDGBa+tCYjO7MvK17a+dDro/aOV4kEb8yjw6p
jVRlW+BzQNwfUW9NLygjiJrGvjw9jpY8edC90rEKHuzRR4I7NO1FgpEkBbsfJJ0Hjy5zBRVru/Qt
wzgjOI5+h2ilL3ZDARLNn/M3rQ8eLc1lQuq2294ZmqvwvfmqFNmBAbsJJxIgounG6wY3jNvA3lfC
voMqMuIYv+snS5x8gHC7duBNi8u4rMZU2C8+wuKuPJRmE+wcJLQlXLISz9gTu+i8xO6V0Wn3qM31
sncN7WVAVhvSSy+eC2Hf5Gl6EBlcPEDiVCsmiTC2faKRojFnHvNbO4p1vOqk+JrSfoIUj6mraLU7
MAMx3hEurf53fFTinkEE1OQMfRck1EOapjM+BlRUteb1z4NNHaFvU9SXMumfez/DPjeRkbcs2Hoo
jqKwrjAyGS8oEtqjGNk9xArjOfZujMoBt+fP7A7Ts6cwt8ASpM7y1CWJce2yJDt0emV+S8yDb/Xu
BQMfHC8PiVjdoT8KTG6+fVdc03S5icpBO9cSw8wQB8u+XzKgsqQmbywtrg+1nVjXcQAWGk3BVZ90
MvucznpuOL62Abq4XeyKt5bJyF0C+UgRC51jKlCfSGsssawm1Sm3C/9hGtq7IJ0fBppOX5bYnHaQ
3vqbDBnQOd6nrZZf6nQmhLxOvecWZhiXvo1VJ91zMsHfEzOZ7YonxygMH/4ksE3FSX71mgJmI0Zy
S0PJgZfPeclwVojvkCOHu5gh4m4GQrItWrsLodz5d7gyH6HmODsu+FjDK5mGtRND20jq7sC4uT2A
+lCkZWGfxeR0W83u2qMhBOGKmYUlEqPhU1XzdVkpo4ep6r51Mkb5J7z6WTcn/jEsxT+dgZSwofaf
24V4qiLbapPXPpcp4ityn7iq43N9lSkKttLQxKVwcpPKkcvEfKjevaKlmjdbuHCq0tmXsnmmbenX
RvyOnvHOqTAAzFzo7cp0w4j8BoRUPQQS3/W4e9QLM38mOqnbf40L5HCRRV3DccipIZ/kQLcC3z00
og0Ag+Um6X/JwqUONnoMnqh8W13GgHhwOTrYrgi4Awh6DJKj9tscGeimhWAq12vDnmBo6+QUs33U
AEGaaYzrLViyUBRlzgTP81/iIiLRxXUe5nmAvOu316yS/oZeA/AJ+OC3VZC+8S3RhZYfTE/U/G+w
Tcw7KyblLQlGcWDet8PUarx0zA2bRTyKCWniMpTlsSpiakq6Lk+GwXZPBQE2nTff5wo0rJVSbAPY
O/jFiFHPY48+et79nrBzPJFAh3/aG7+V7TCGBeC0kw74web0h9ll3UBCA5zcUDmSGOsp3kT3AwCz
PnYczhztd0lr5uRqp76uTiLtg11ZZIipOrrjHGjDlswuiFwCoLY/19Q4pQaver6m3D4lF/s7L41q
hBDxHJbwhS4UdZtQskUTnbIko687uvDMjMzMJt5EnrhJ0Pvpq+RUOs57PC7GXqZI/eFTohwT0jsA
vcFU2FM9mnIXSEf3ZQzAh9BeIuhwqANmweJaN5SUCR6v+OaFU0IE4Mb4Zq+xfiPz7A8NTp8wsLHT
cLlhvFEb8rFNp5qsuRiZR9oFeACpyHVRGp1Ly6tDTxBJoDHCCN1I3E4FCKnolRIEZtdAtseCIsZG
TnpDdAHsxm72HhKpdcdpouAlBlwsnltr0IGy/Ap8eHEavG9Lb+5kX8WnKPZeZis+FK2XP5eRfkeg
9wcONEamwf7JDjY+8xgv6CmtU36bMw1hNZYw/TMkGl6rm/SSK1L4Bk51OH3nEc1msNjxpc8WNjIl
Yy3N+gfN48BMjV1S6uYOBesv2NXNZTAx/MjSfYN0VWxRsjQA5Dv9rKFuA180BicDsapII4IrkQU/
gE97pXU4b/M6EYz6sEEblZ0ftJQozWGGb1Ng602z1DrOkWOFfj2Qh4FcbdPMxX0So72pq8rcG0jp
kWv5P7o5qC4OrYRtXwJ8cQxM9U02Xr1ovLPLbjd6S/AQ5GmPOjb7ohWPjtXHT2Cxk5vGNu51TSzn
eqgetbYKsPAKSeymZt9MBTbBlIFebEN1jN3gLnbAvpQ4nzHYH2aEwBfN+6mDd72YmcBDAQ2S/705
69XT2EuLqAdeAse6612QQwWA2JNvjky7TXGRQnP3oLSiL8AhN5iOqt201N+7gu5DatyXrRe/Io+j
itPspxgf1BBNbKe2JOFPTwE2tcU+wBwX+uqO60UGYEuggscOBc82F/3D5EmO3jHVj8IHtmijBo9d
D1FrizG9tM3LAObkkiZWaFC4vFa+/DLTHsGdTNKQmwfAbAbVVtMBgpVZUe87KwdgHmzSzkm/c6s2
dwX6s7PbQ3WIRX/Cqx+mzAJPhu0+ixg/Rga7ZOOaZQGUVzPP7nOubacJS3yJFng/BZiDM/h62yCL
v7ptzrAm53wy2d57bgGb+n3MxIR5xgFCNQw/jWn4Ele9fUgzEmkxQKLBsn81evDLySfzUBjFD+JS
Wtin3T6oU/eGyTCyY1dF3bWu+dWyT0iugmczKN+yMfKxsSwMXo1a7P3+bC5uc9OVFkJ40vEuWIMw
08q+foM1+cSWeLElpeoqIS0siR/K5VhJbj+UEvKXuLttzHL+Fglk7ZxzMD2JaHosLP8UVGI+aV56
HYb+q0Htg+wsOJBOXN05nOIXTRvNTdti/V46338Aw7ORwCuEg/mJBRDajOJ67T1Bnwm9fNhrWExQ
S7Uc8QOdKmh54cRw6Q78Mk6cgZw+QdnJxYKT2WzReaRsGLntq+shLo3xLQP/tJWbbnkEWPg0DQw9
51aLDv0LPZ6B6Tu8GsSgIc8hSKxsiQu73iMmyNGb70XmUB/sIAN1HZ01DRNLbA7gRimuhFGx0NhZ
RhCOVY8Dy6XgNxhvwByq3b0JinoYMYl7U8WtsAeQ0y/6ll0+3/ajb99z6Xfu88Id4Clxo3T7+iGS
lX9xdThIpoZ7iZZ32LR18mrGw4kJVf69mMXO9jQDFTpOqSKwgEB7mJfl1OAHaGKLbUslRk69hO1C
/QW5fRS6cfSTnmi+XVq32NotwMpZK9LTkHYPpb9Y91KzrG3ja0U4WZQ99ICm95Lyo91E0yHjzZJh
jRGj5yl+NFVLSpWNebv+VQhm/QYeR8MmkaChwIqBn0yDEUwjd3/iFvQgcW4C16h3QAq9Xeebb/kS
INoRN3mpkia4oaPARd9eErhpFtWtmUXXJNerS+qXB2n1xRdnGVSiarLve/spGf1q03TmpQUbNwRw
QJoF5u55ytj+ZF0NahG75ffG64oHp+AAZdbninqfjwhL/AGxZi+NuwAvU38mbXugdRPNGxFn22EW
N/i+AK5lI3xO7IyysgjTyDhJXbAFbVt720rjCKvq5F0bRlgDzTejh5Xfz29TYn4nGvzQRg7plG15
1yKHCOuFK1bQIdaHTcFWBsahvNZm/TpF9jGbqHUXyQP4D6LhPAD6pW/dOMu8oZTxjmuTe+dz6wT3
tQ930aSFuIlU9Vm48redgCWuqnjnQ66CuaPrUOvMu8k1iXZyDv3YXyhbtxuiGiZk+4D9kvhZjDMw
/+Y5zm0RVon2XOZDwLCzjynd1hPkmJhTrn8lAAZ3oHPjJQyaqmRMqAG4zn4IEtKP0+LbaDKwBpH4
zaE2ojHecMbi0MzDtS9jH3MGn6qr5dVM7uOYkUKdk6XTf7cLrCBDaYl97crXDiPAwTSir0GU/sim
zD5kmk42Zz9i7vO2IzcA0zaw8gD9oWNmb/BLPzrziIgi49AElBhm2FY8dfDaMeUV7dEDTsS/YnkX
im9fxQw/J4/LmgqBjXW+MOna1gGS2/TZruTJzHMANs7EJLPCkIyEhY6CNu16ZGnbippl1bL79DJ9
7akPAkEgNnAZAGqM/NiuWH7nmn/NAAWiIWPAPu38+ur6ZIPAL0HM0h89CXad+uV770/v/8XemSxH
jqRJ+onQYmbYr74vdDqde/ACIWPBvgOG5ennA1NaKqu6p0rmPhcKGQxmetABmJn+qp+6RoVsjHyQ
VjxqKYI9NLlhnwkntDJ0Nm7X+usaNbkZ699OHHzMTktIekx5n7L7PvHcbYjhnD2DwvHh+vVBWvZZ
WQx7rZl0bgh9mEgrxgLpPpQpKo1uLOYN3XDwBmwMc9l+BKl3cyVhATFzeofIc54YhwCaZEp/qgey
KCUyC4fpmMheqdZtfG6q6mfospGbqQpual1cpEsz3vwlstzYoKb4O2gwZ3uIv0JrwFQOExn97iER
k8Ql7LmrOk7gWPCMwvdz5/At05EhiDIgW2nV/g5qkBgzdbu5DH8OytLv7FQSHjF0g8XuHo76q8ue
e20ZDP9FwM6uNPnVNhXJ/aHq6480EPOqN9z02k1IDrUxeztvoQ35C+/YRvGefO4A3ji9UfR6jHMJ
ICiBq0/NI5EqS90DD0nvCuYdOIhel6ozR8Mw7fMPwdB1kxt/jET1p37miiM4Ex5tTPWDgSlKdMS1
Em/EH7EUlU/U2pEq6F8ifxz3ddU++EB7V7HK7jrT8E6U92mC9OzMso4LgfFG/WyzpYXHzcpRcJot
+RlLE/xNW01necTps7DqN45kzY/Ewew/jdo4BPZsbmwybusxwEOTI3nhVB/7g5HiNPPzjnIq+84v
qhu7O7nuH4w58DfKGOo9bOgQrEcOA8n3GB5Dy2lxORSjLu6LanrErs9kQNXribPnhjH5DagGj5n8
GdYEp23fi1nDrGoVDZ6xVQYKew3FDMiKbHnwKjoN+r680s7zCCW62tIAm66T+7xZEg7KhLTgeNG5
TaJrWIfOsdXzR6DEV68qCIAjhyTOMV88bmQXlNDyoLSY7VdId+xOR5dY98uirqedGxJxa9sBY3Fb
h1uMAs3OdyJ3D5BonWRhdleIjJpI9gde3+IOH96iCSxZBlhOUxZ0NIcJP0vRcLkXhJia4E8Qz3+m
1LJu+DN6zObjLe05ScYpi8KiWlnOVK7cmGeAmAEN243x7NYfY8XCYM/he2SHqO4A9+vxJiePwiml
PqHh2meiHA9F2i7guOSEqabbWMReJTDWe19VX1wROT58HVTVBS4CVB0h4Yn47CgYLIXQtruXQWMe
n/q5g85bHYfO3wywuQi21fMmL5vXxO8enRrML6Ri4oKYhJkEsUOn9b0A/LBCmX+dSgcJYK7lpqeV
kiw6iHe36jZz5760tZA4wMtu64iyPTSxOpsioREDucw0/C+/zIf3THyUsDB3eCTaw1QX/ZIll4d5
1hGPJijQ9XHhOGag6VXqvpnkwV00523gt+PbMCQLe4aO9Hg/5+pjKAN7Xc3Ri9RAWRNsw4fGhc4T
xyr8gAC0xaeV09QB0EUBpo1aWPpNdCjid8228pL4RJwNNNjZySgSRTQLkBHmXBwrspkgdyF0UVa/
rU2mhDBl+T+oR4NnJOdD+ZwEAesRhA06xE4TTVjMdMdmV41LbI3/E0kNUF9j+buAmbMrnV/E6NHO
IaZuytSggGvBwdf5ta/5jUG3MEPF/G5iW8gs6dCXaiHe9Guh5wXcVxlMb/rHTomPiRe3o7CEGa47
/MqdCNNiLqYbUOqbbnlu1WMNK8VmEXP6ZRgyNPeZdCF0nUWk+tukSqQqXGe4nHZNCu01mg9W4R2R
1OeNM6h9yOwN2H4+He22og5PwxEd+je/STyqwl/bVk+rbnSJl5cvquufHHxVMcUKYeoc4DTkx1CL
9KHSRvqQsC082cJ/CistzsRhLmnk6Hubx2ppOsaV2ZdTXfKmK+90xyIr3PjoRgYqGeH9M36E4r0g
B1nh1bLS1nsghP/AVrvewPQ5ekYo76kpTPdxxVqVx6+pbaq7HNWksQPxwD3MBrhm3WKhAf0OXAlq
3IrioOVAPwXMCDoe5zlgJoFWblf38JToP+DUzcJKu/HRyeqbxtyzHq36vf8Z50Ifitn5oBgk3hci
JxvcZ0+Tsvm9xWApOKdvDa29DcXgW69EopDgn8Z5mw54BerJ5/QzY7HKYb0FoCtujQTHVMQhZNCU
KUWu957B29MenMCnZ3vsLz4jhrzpxW4IAnSHrDp5qSG3PS12ceJHp9Zl7J+A2KsYj9SR9RICQmNR
45mRmgA82XqJCVcQE9E6KZmmgkNlCIkbVvKoi+zl0OGnzWXa5TzWb+SWeLbH5KnEWF9mXzWULyme
TkwBGB+wh+fCjLqvpAKuT7xxV44Q0WfJE5p6iuF+8PGS012czNOzU3KhhOZAuIpDpZWq3xk192C0
GU9GhvNqJ3/6xPw9zM1d5TrWdiQrvPVwafKPQdTz4oZDbDJCPZHuzQ3d44TXPJ9RaH34fQ2XZWd2
r24l9Wm07StlNCGzFshdhKu2FPj+Sl21lKHZxrE2XHMDUOmzz9NyW9uPUvIcbYfgxZu9xzGgbWUK
hbqDF3JUzgCJSmq0z6b8OfcJR4c5BXLmegDoVUe8z+TdYLtL+0lE78j4qaWzkbrKN5X7ObqQk9vs
0wehPXq1v1TT5dBEllKHHoRbH1OpArnDXJvmwkQ3knudR2tftTPThqsnghu/QegfwQMe3XqvU7iO
dAA1wwxbNpTFmus33WRT92CEy+TKhnGk/Wrd+6liHDbQb2zeT1Pp7l2v/22kb3XF4uxSVNw45v2c
UqzQz+UGzwczF/OG9vsuIcsFLodLoOreGBsbH9TtQdsPwLyj93Fuhq2DcW/VZQBUBKf6PVa+kEbj
cdfBf0nG+ZdRJtw20/CLfxD8H7M39lHzWIri0b/Nczi8MPDa2Y5XXZzOvrcZIU6prdeexYHWDoLH
NHc9xE5gkzyHINTViD5pvefyuTh1c2VaS2Kvix5lHNIkC55ZmiNoO9ulggwnTJ4kWwWb59jH7Rsx
pC1zDorxet6gmT0Jk1Z/32kE7KjAah3NpAEDsqKOi5CR6RVG/ZCD/+jAuuHpWkJcpZ3E26IBrRIX
4FRXN8PBGGY23aq+6jJ6Z+RHEW78AZTcwGbjXjNgprVUd5AxH/s6ZZNp0SYZYmOg2qPa4SR+pnOc
2FlMn4XClwFDTmacAB2h6YT0HbLCkvutYDmCuN535pKXnuzz4m1i7wrGu28H8LQ6SFbG1Ox6roh9
I4BhmnVfbSJ3kPsR+B47MifYuO6wxJAJf4K+A5eCxMBpL72jH/G99bpLWRByqHOyvmFHErhzCFLI
QyI5dlnjiAUlK8/S6dpdH1MJIKV13+cEmx3mT+sx8ct1VLQffcThKfJxOGYMVwLnOAb4ktKJlcXr
WTVHHKSAZpfvxsN4sRr3Whv+mYMXrUHxKpSvCa986UatHBSJAaiahTknGm5j177SZ0p3hQEySA/0
I6lncWixM/dRc5Emo4o29QsoWO0aN/qjH+fjc5AZWwlUfIP5KdnVdbQLF8BmGJb1pgo1+oCG8mt0
0tgUeD5X7lRdZijv+EHxLrnfs7x4w9F8umonYigWfpKUBp009WQq403W296uG/XTKNkkhb4ltpaA
tAdpINtnrd2sJeUf28rC0tSmYQM/ul3eNmFt5RAbW0SVGShAf3EHRNEgjuKNUk82to8tmni9KYMC
9kobMS9S8hgvMGxKABRWjUJjkAK2dRUuDYUjx/shzOY7RTtkynuytr1hB4WR7oVi+Bwmxs62hRjT
emN51F55RPvepKa3NU0f9q5RE+eUxQFUFPdZczCoagHHPVOv9yNIx7c+yNKtmVgGeyIC3g6Ryois
gzOcw8K7RJM/crqKgv1y164tIL0rPQrw3Ulw7Qr7U1BTKu2YNpTl0DDViNmNvSt1m6wmoZ3jUjIK
+9KRVGWInJrE5nOUqaDxasy21J80ZyXCaw83FMJo9tsCMrOzxPgrqrivOaqZifb3WcgZ2ax0f3OM
Q4VJ6lAqOikSmR0ShjC6bPp1R80QndoBDmiT/k9H4DqaQEBh8haWvY/ZcdGdEif87UpvhCdjkgjd
FTNjfASewObbmzZdcy1MdDHu/CdlLtJNVBwwvp5709u3GUMFPUbcJ6r6Bggk26TklbnKSHHxzE/g
cOu9U7/0czFBOweRLaMEobe9iHZ68XP7JVHIhVNC68OULTwlQZvWtBRvAs6m2kN/dZPzPjF9WMUW
9p0hlo9ZnjhUwqGLQPj9iuCDb+K4Lrd9WdMJuR6NZXhbQGjIbLbsNacRF2gYRPUxo+HU29aeZFYX
tuLQ+/Mxi51twXiZnVYx259pMlLIziJxSph4bSNS6shfxYUo/8Jnw9xiZsV7mlbrqkh+FXZ+aobQ
pTuMqZPPJnBkuWrRQemATI8l28XXqb60zaQ/7MgecDoJbJZH9mI+n+t5PdrlpcZCbaHJozA/FX55
M3vV3imSGcRhmVqH5YJXNDl84qPnkOx6h7LncmLb1UAxr0rIa0snQKO2Nk+voxH7+56ODzp5z4IC
0SjciN6wj3aFcdPJFcxwLAg8BPBypbBIw4ieb6rR2crIP/EYLAQJCsLJKOwHx33v4TLFuSMfpNHL
B9Q5SWAcYdhkLMxobyauzKYBfZ0+oyHDAqPpigX4yvBDiJAjd1SwSA32j1zGwzVTt9G/j7tCvbFO
8O9OnHEVmyFo8rlHU/HUNnRxU6VxOWwtqCcZkZi05H2FVhhsZNtzWvIXXDm1vStQjq+d/ggYGZ5n
0WT7aexvXEX5Xnfxxm2Du8xo2Jy6i1jLoKmtHmI9O1uv6aCqc75bpU38BidWGl3+0oz5tUMn3hVD
sCtYZrYR47x1SANhPCUX3oL6CWfUwxRMNZUT4LLy7HFyvIuuix+d62VrB3ZlakM+6FJSb07Nllg5
jKMmHLFdlQG0Ms0NoVj8pYFLAr/52SYZ0+mJdipxojPb5sEQoaTOxo36dLaQFcDkOQLbXZo7u4M2
bDlZvFblcjIgUbEvUnrry3zcwlRwWVOhzjLlYSvkr6tgvhAXlgexMJs7WXNhC557NMxNbj4f8wjI
Z6JsxOWeZ6rGcLju3PJLs+CfZs9bZQbUzD5B3rVU8QY3OUXbDq64UeipENF0QDVomxzQHpiAb15D
6qBnOL7Hxh4oTYn3xe+uouWeMMEarKbaZrQW5DucV195pOs90GeXPJ3mucyv22yQmxQHdZjDlJ5U
kRNhIE5o8mUD5c3wVlL8VAtOG4El4hacfOsCLPFY0ve+CbXDk8A2Lm2d/w6SRO84SY/iRxPNTOdm
uh6bR7uf9Llxm+5oEDFrSs3+Pp8d2Dm8x2ZG87DvWYcMY8yCd0soeixtLTd2Ma+1k9j3UacxMaKj
saRygCuw5XHZrbKRyzLvsi0jIE5jHTuXmbnZNCaPVUHc0GyDF9V+/iPhlmVTBR+7dTdtzASUphyo
dQBRF64g3onF81fE8RGYHOSWRP6epzzdhuZiVU7IsU7oVPXkDEej6uxj3kT3+NucHQbuhMC8aEiP
KCjXC7mgEVwv3wM1jYGQQpn0JOpxk+oF0IZzZZdl1CfZfkdvGgFCnFG06NSIc2P0asVUX8qZiXzw
aBLC231bPKFgr7OgVQcbqg7HQ4B532ZLVoKrNWMh8ynHdUwFBduPxxN32AXpGXGlq57bJUSpJwgr
kWixTwx0HMp2HwQI4KsW1tGpAQs1R0F4/H45wZJ1rvlykyZPQyPwhC0VCLk7gX74dn9/x/9i3T0i
dte77xygoYCpCh0IAElLTBCuONNUJhnpxrD7Wx9U095mE0BPN5Bxr1wLf7k1c95VZ4ritSOJHVk+
BrSwUPYOivsViBE+XhH/rLzyMAzcHA7VR+C+Y3Iw5Fqg+P3SrSbBBS3dkQ5FjjHCZEuUiIb3XZvn
jz3rMMHTxVRaLr5bwy0+S5Er4DoRvHZtAcnzKK4kcPZjcWIwpnGfZ9F7uA5xc65lE1p71y4PUGfz
bTsbHxIFgvFKcetkYEOYKlzKNLwLPvSEsaj6KGZfnJgX8aEeymO89IdFZbuxQvYw0FPkKrAA8Je2
t3HUYyoqwkAWmUkGh399qNPoxA037unooHwnjd+dAsurFPdOl56HCV27D0dqCuVutAtmdXhOQv5o
i+HxSonKy+x+wr/UuDqI5Ga+tTftBHysZR9Tqf6EhvZZZicsf34g11aW8DZ7HiGoqra2NRYntpkp
G8kg7bbYB8uVZWPbJkX6aipp7msecr4LTgO6jncKQDCcCHFsFKQ9Sikgl6NJLV7aaHK+MqUWC2NR
r6OJS6ILARqrrvrkiPvmjXJcT7l7YQGMoQL306nMmPJ7ZWLt6q5+xDoNESR3H32OAzYnkhygL+lI
YGQFquY0ZWeUZ9jTyIyYrtbyibKM1zki5TOUxrvTjoqzLwBwqh6+ncMuu4+/vM4TIureSvwbBwc2
T9OnnS7hgI6ai9Lqr4bvh6dZ7Io+vMetXWDK7GpY+eU1DBcKaVCMawbNFuHEdeDzvmE73YF9q3c9
SzTjLQmGHSmzsol9Nmb29H1XyQA1ZFBRu61EdDas4MHkv007LJflt+v5+8PclEz2g2s4EoPojBu1
ZEwFlldONXq+U970CouNwN2IPulaANjqNNxNdhScDEKjMujFfmhzeeqBAzOwueOxjTF5ebVNiXuF
8B81JQGYeWsKo41I0MZHZ1hWh+nHd87YqKEV0UZCWTdpgpW7RFmHoL7aM8eVugzeC9O4BE4SHygh
Xzs6f6TrK9/JbyxKFhn8+3T42y8G1rkmYY+BwRnXaL7TZJCtRBmHrl6u7sT6K0P7HbnuotA6gG9a
C4fhD1FkBLMw2NezhfPSzI8++ymEuXEtgn5e0bW38Q/fae6mH38hkLPu20BVHRb07xswNHkkGGpg
kmkgVscw1kO9PORU+tTLfruk0dr0vpd2v24nyovRxB41tLC1r7MQ+8cOpgWu44pcGT5IvFduyhn1
bzDD/6UXWtI9/U/pIl+Ytkf0xkSVk+ReyDj9nQsY+kPPwXxscKgnv2fbCiAbE1cuHIZJE0FnuOxc
v8qzrRPGE4WEwtRscj59ZLz9v38t/ND/eDGWKT1bWfALLVvZy4v9G6Qwi/QEqLotD0Jgn3Ztq9ll
E8VSCJ4XRRiWE8kmChoQ2rivkIIiIMudSYBVejO+5TJ8heSecmvduRSxwT39qpCaH6soTe8dlLJC
t5vEmiLUpzHYDpFXbFwVGVeL7WTiglFhWmeeuqXzkmBBexdYLibKjkmnjDvKjbwEwmDBxmkAGhGD
lXvsOmVhjLuvgiD+w+T+S2jhHSCmR/hysRqx5PTc8MxjRU4LEj0Q1stk74gEUA2QxuJmVDFP90Hb
xwzY/94u2dtbNvufMGPZDK2G6qJE7rgcjR/URdhmfSwXFWWojXs1MizMoxFIYSXit9lna+lkVMT4
VLcYUXhMHE8fe6s7BqJySLFW76oZ6H+mVedMkQY4gaB4hKDnnZAhiBU0Wt4X9AhvqibmMWlTaa/N
ZcWcPfMqlvkiNZV3fmKEr4goWcjMnFO3ufPs5H5wwQs6LVMJLLcmIPEAQ1uZeEdhUyzLNenvFY/S
LcJPt8f8IHelId4ze84fDdt7tOpsvpSI0ZuustSWVg79wHOp3WPPWrTo5isNivA84vYlI7E0ydI1
cIdy+IulQkLC5WWmCSLiIHOPEiBzH7vDeOcWPATLqRsvOAWNdW7ZV4q/y6+R4rmVd2OVKD4xGgD7
i6gFQ8b79DE9bjxVvcbBCJKQKSWuNovrHpZzZM0s9EiLZa7UszLIOVGp94PYycGtMm+Lq63DIWjN
b1SlN2vgGX/MSqm9AH18Rx5lwj+dNq++233ITA5on0hhw5SJi+U0+dEK8od++SpxNN1U398ouKAu
puqynVeVYhV4lBxwvbgziiDTfjESLYYbRbny909+/wxUIBQjmFZ//UXhGu7G0dN0CBxUCexn6cnq
qAbqybKt5kaxJaVNkKmObR4j2x8f27FpDpbE5jbSCBJ6r1aCf6BgEB15rrUuQ3fGM5s90RlcX0rf
ERuRJoK7Ei11ZieFCySFpcZu5qkdzniH8geRu+TTHSi6iTfd+f7grzIH81jUOUdH1g3lH83vGtoy
K3sL6qpExSCZDzerbKxH9pu4qoNrVnPp90TtqYtS1i6kwpGzWJdduwVH6Q+pd6FLPmEnDs7YRix8
xH9OFaBHfWxgtQy8A1J7ulBrqhiqa2r/qUM9vHg4aWzy1ts2RaXDmWmf40TssoDgS+p1kuUQh6/r
JGiBk/vlAbCgu1VbdwGcy9YIq8uoHeaYctzFlTnsuqohttgDo5jLJtvwO2t2gbVA2BFyDDwVRInm
bTA6K0Yd8NZovkkcMZzMsoTGWfbnhI61RWPqOCNS+xKWC510HIaz62MqZTjd7DCMxnvXmb+QeJs1
Zj/opFN58DKP6toQWebfP5y/AbF/A8haBEBtB8itx6NeEIv9l4Uipaw5cFqoHDgKqMYkT2hJ6v8E
PVJ39qACDijp74brmMRMhmXAg5PK6B9cny3iO6WNq6w5KBUFIRJmLX9QE//DS1Tgcv9lLeMl+o6l
PFKcJp0I/7x8eBBGwE3wEkeZmNs2bOR68Bjg4fVSZwHenYB4nlAoymtPc8qJYRWeMmLhDzoZNlLc
sgLpPUI+XOvZ6/a6Gd2Lg1ktLj17jS9JInQzr0IzJF3Ohh6ps1T/YRWURIf/5V/hCZMKGMezhG/6
Nrzgvy+ClYGVXkyUOGL3qy9WaD8QwFs5HD7on7CLS5ufqlLfhTwD0bDqfTzSN+ig/O14+gz426sX
qwFc64+fjJNwzZU17IUhJxP27y8Jy/xfXqmlhOdDLzb9//H7JoZoBGXQ4IRPHIxQMFM2bSWcg/IG
amJrEjLt8HMMm1vdec175/wcJ0bxrgPNv4Pa5nlBfnbg723GQBv7Mvffito955CD7jxM3NsmZam3
m9png61oQQpyDixFZbNXJUNmMwBdgY8z93po1MbPc+pnJv1GDcRvPV+NyRtvVRXigc6AkMa+Q1oW
q7/okHdSF2MEyn6MmnRoAMX+ta36/4H8/xTIh6fNpu7/jtN+/j1+tv8E4P7rJ/6bo23+FxZtzxOO
XFwtJN7/xtF2/gvxQLko0spfovr/SOND3+a29z1JDZT8hmX/dxpf2f+FZ4dov0Vy3vV88f+Uxrct
W/7zNS8lnADl+S6qgnBgdix379+2qKIzDF2XJc17SaMPTquf6iWg1YU4HUrXuTg+/QEqqB7zEEyU
P+Nihlwcz/AuJv6KymCUBHOJBdLb2V7zaNr5J7WNBelv94D3bxcJ/exb9IPAi75VtvcElvaO+poN
cpa9DnTUY22xXlLDKdepQDCG8vtZMBAzsGbVUw39npoV6dIzJE8yKUEvV2BcvGzn9u3bXNChbkXF
HUCcBPQO4zuKDm1y12uGYwED1ZEgek1lHPnDbdHO+8EjAzR2Z9V34Sac53Vj/KRqlmktqfvV0Lhk
hzgguFJtCCiREZVEitwjdWkC2w8OVi+d95x3XnMwcgzNcSb5xd4w4ucW5xGUFzyxtLqwaxzIAZAE
34twWld9vvOC9gPNftc31l3/3UGnoiN9nR0c44EItQTsp93pFGd1fi4HgxegGNRx9FMX6lnF2cXS
8v0VjFN1+f5MMg8+ZoJCe9eS9/PE77ko0c3LlMw+vsn2jkP0eMbCgRI4zoTfHd+4FjYRTArrwgee
pfuiHOa7eTKTbZN1OAvsWjxg6QYglNN+9v1lXwb1A9bLVMT+zlQTI3MbVq6rW3UqXeJodo4vS5fB
WxgUxlX4GG37MNZr1/CC6/cHpjDGtVIlMcOv3B/dQzC7HaWbmUOTRsgegaoSEmU5fyaamsIb3uUk
Zqu6NnNKUee0LUmXlZhGEyWjc8XubY2opziDLBnXwnXvmompszFWeMRH946ahGZDCLXaxJmOHoj3
xvfxkGHO6TOGwVHfIyeqcZ8NxQNbPuPipNTYtlMc7aEItJvetbunorGtGzoRyNjIks2LMEo+iI/Q
nIOn7y8UgoQ1lPrBtcEXDonzonNCTLjM3wHaZRiomI7QaJW8zxWVS5OwnW3Smu9j2U7PAeYHDWWL
5BbGuBGQw00TsD2VdTFSMieG9diL/jxxTZOFM37XjsEFPFb3upYWKoxXbplNgDukyPVZYQ3wHai+
bL3iTdGop9Eop19ejZsHNwl2nSKAPeREP8qBW5wDTJMSamJT7DxG4I4/JFQj+o1KD3IOh8KQ8eCu
HRy2zUwuYd7SlVnzPt9w15BiSj37w5vDY6XT4Eurbh0Y49Ufu+Gldcv5gOHX2Hmt2b6nM7vAwFFX
Oxj7lRgacz8adgCnYghfKVqkkpMeKUwLPsewZb6p7VDsvr/rY2XCWI110GJalGLIenNb+Tbhvnpo
LaYtYwPq3wsw3dl4mn7ln4ZE400xQawxbpyzXPv37UhtbCgdxo1j7N1FUsVrOuqq58jpKdnif521
4JzqZNbPXtC0J0erF19ZF6vKws98mUkhWc4PpRTTJUojsDk50zSPm+1cV6Z7Ggmj8KDwx6fSGMan
QqlDb/ucaVsGxMny51AjKMiJJ7n9/htu2/hUBzIHgNu11m4+3dLGHW+21Q0X9PLTP/6I9zKFIRWf
Y8fBiD4W1RuRtRwlszS231/iZmD0HgW8qpwuZcIWb7ZMrwFs5xuzqPRlKjF4psMHZoj5AmOreG6L
7D4mAnf9/moMB+SZCN5Wyj0B5NF75gkUryMk6rspTsVbjiPaI8f5PI1D/4AR/RVzJCUgTgZCQmU3
RrT0XbVoUQ7dwGzdc2wCY3YxsNWXZp8w1VagLSuQ0gSDni1lwiyLPXdXuoH9VLHJXk1ZUP+OGPjV
CUiu2kWZMSofgFVaXAoIa1feP4NUmOYQyCn/IPzyNbSM9skoZH7uWS6hCFB96cJyX85l11Do+Jfn
yauXCePnuOulc8zccHozrMI+9f4CF16+3JQ6sjZNX6tj01oUZHFVZZFM3yzf98/ujMFlynPvnQoc
Gmu5vFbxUJnMocPyvd+y5DfvgNyCM2TbmlNY90cb3E/KkddqyPWrY5gAKWOZHxsdMFLwGXhaoRFQ
b0akxG/Nch10rrvxdG09NFNbrLXgFq4L8g29nxcYjprg4FhR9cp4jNA1JP/zGBf3QVn5GN3wfkWh
GzLbl8mLa2c4crPpXQU+5ZZWGD/louxvns6XsXP0VMMCoLTBqQ52WZKqS7q7tPb0A/3TBrd50r81
trFL4hIcq9HHL2PbMKlzi/ZY1TFFO02dbkHfG7vv75JTcFOSiwVDuDAUPQEqt5kf8CzekC77819/
tnxJoWa5rXLxGlQzruTlw/dnQ8HrQSyKtt2Y6vPoKn3+/ox66XCdQjojjB+MWzNk9R0Jw7I2tM7G
ixkgsYWuNgk9XLiRsRSiPxzctP0D40jufd0z27FIWjGnYRl0slMMKmEnPYZYM78Erh/vYIa5v+bC
Z65S/zAdORzTODxEmeiPeRnTepWwsA+4MFXjBncVJ3JZdMm9OlVp85Azab0ZPGXJWIK9N5zfcmZD
ZLEo7HPBHDJVLSnBpSDBicXTEOBQkMkyHDcDbP5e4+/KtDqaZv0j9HMUJK2QWkAc2EPzxUMYmxI2
m2s4gWFxSurzANtftDV+WjW0/r7q167N+gDx1l1X01OsqTNVGoV6cTXotBlpFbc6tKWf7pQ8z0nN
EzVdD0YkV22DNxmzMp/U+J1xhveN2NSOIDLUyQcDz/WKsdcvc5yO2QJaySmB3HWGXeOHAogHnBHY
nNW+z7iGsP1zlhSZ2rkOblRQHcEqipj9+SQGWrBG3K2vdP2hmZlb3zaxx4f51o/9V7NWP2VuXDpX
3MMKAshk/fCqaD9I78Yhj4qobPjt9jjnazxO6zgmX9e3r6lr71snAPfd0xJbTb+JDzgrm5Bd341v
dlD9BJevETEB8ZhfrjlIHBtig+q5GqLoFs4lPcA7MQi9DXTwUfoY0YpfINy5mJlDEVKnv6UP9Fo0
co8cuqNXPYKtZ7drHYc/VUpIQeT2jQRJV2c/46R5ny17Q1nlvpg4Qw8xAXqZEaSgdGu25VvZiSem
5I9l7/s7eBiWK/4MzmoYptdgMrcEeRnCkqFXxinU3TWYjVNDrwdXE0XT5Ln0w9h6a6/Bqoq4+6hN
gxxfexOhOLagEhLDYQ7OoZUnMSmf8dlTJooe4tUqBSa7ivqFJT+jclF7obNHEITPKp5zpnRywVrW
wI+I/Pie8xMHbLTzFLdkkxxrRYBpaTQeh5w723Tu6tTchFb9UqKMdj5rvXmKq/pah/R/NFF7x/6J
UnPc8RGjdmZRNHkMhIvJg2yAFQIGVNR6BvU+8t1r61Mr0piYGovgrGo+W7bdMTXA2zx8t/uguM98
/YPMx7mc4Vh2otq3xvQsuB9x82Ajt1yoUGq+G6oaG3DNjegLiWZlu+vCnx7khKnVTNICmTsghsTb
Q0Px05Tm51xQvFt4ollPJhn7oMH4DfJoichjNA7FqyjRyYierAhrxlhNkx9zzXy/xZfXtR5yES0L
+GqR1lr92ubmD0iBQBel/SNssnuzD4b1hBrOwOF3bXGPmEb9U1fx/yHsvJZbV7Zk+0WIgCm4V4IE
nUh5+4KQhfcF+/U9wHXP1r6rT0S/KGgkkCKBMnNmjhxWLXoXz3q0c/cNJepH4nwxA9wEDdoOcAYm
MtkVtL0fJ58+hKWjnWmlp2Kw96K4u0lbc2CetNaxMr33hvM0aeK7J5J9iusrUX23RPB6eZlfiYJG
eMtXTqj2Z2TGtxL3xao0q3eNxIwrO5qYviiSqsxFfVy9kYhDCHHtbB1z3JURBousf0Fe/xx25l1r
ASuq3NuMvNKyXJC9+fiqOkTVQqsSBDCxNCL5sIm+aHXVlxOQ+M9glZWt33dJs5op1TepRSTFtAkX
6hJ8cDtb47y9CQq6okNTcJLMAGsNXKiDMtwoWnKTVOKNQttNyPxrKQXR5Rh2fGQJZIuJXd0b0YY0
I09N1kmT3/TYJrbdbHtzSCxgg2WA9i1DVuQ3DQI8paMHQPDiunLeRIr1r57n784ZCP+GvdlahBwm
mwg7AFr92EHxZqU4bePrNkMqbGn9jTN1K0LtyPbr9iW+VkpT6G0zAnWKMT51dT9upNSA1CED10St
4osgXlMp38vC6vbCHsFZqop5Zr9PInnVsN7AVyUs9seaw2fgzmN0EsniUWqjG7sJHuKy+UFfRmoH
WBaYWtRbhfMZ3iX3TmfcA3iJH9LSeA6opyIgqJS1EgyH3mxzn1VWiw6CUwrzyLib9eJa1BJstciu
KCyh/IonojKHzdisa7ZyO1cZkJok6p2SPcRwtldIaQTYEGq0XX/Nzk+sw4nRJOxR2tVufKDj5Pr4
0AMPVaC5VUYnYuy2niIZlxvTKa5pPSXUo0i2RXx1TPnWjgr/aSujPdyKkG5tdr1YgNc1aBAKgfgO
1Ny3cHOwaGncNRk2dBkZ+iF3jG9WY3d79onYh2HvowzId0TtvsZY0w5Nzi6+aNUvTeJxrHDirQdc
Ksw1MEj1fPIzTdYvLex4iZlkYuN/n+Zxv8IN+q4bxuCFJWPfm6nQ9oL4Nu8khVgGO6xHtUFxu4zt
WxxDPttax6sb584CgLsKGwNhq8V02WRE6BGbEErnujWL2ylggIcce2phYGyQpjlgM48IPsjdcuHp
NIINejWBJQSYjGwgXjdu/GJmGMMbc6Cpo/4Q+kRPQMbFrkrzcKPVgo116PptByW7QcON1GABgP/e
vzyI+PgZFZy9uTw+5JC3rXb63793eTpR4wO7sXp7+dMm4+yOKUb8dcjLk2rAilCM6tXlkJeHhrpf
jzUhWzPZHl5ghMURCH2L7ppcESTbrWHuh6Y8JxOFpGL4jnIWszj0X0adsWXfKioeBgUaVyuvhWwI
KNQxWKFkKzrrxYz7j7Sav+1k+q4NNEndhBLRNbBqDd9zSggGaoAHJrEjivvalaMn84XJrAs8DEL/
niaoOg7AwUo7lVNM6ftrnksbeRCzQG9qV3VFoHaMzqDsIPDY0sUEAD2FkVNK0gn50U+Q6S63Zlom
q35AkaZ3drfrBqQ4y5OXH5GUuT8P5mOdAkrryQ4DHGUdVJnt+kHUbFftRVA1eqMOyC4p4QGqIlTX
WpG3h1onbI2SMSjyy/2KPf4BQ2Mqs9vS1NRtm1AxLtpyWAVUkyY3ig6o0oqNAd2Knnv+nIk58meb
4JF61iDFRMnb7MB67bEhHdXe0P780P+5ZVH/YykVchGPeXp0IFjspwHErZ7cZzkyx9Y4K7b5BafS
NNR7qYdPMMGPyLXXMtZOrtl8Rui/7Hjc0RIz9fGcQ6dK8yvQyFgAi4PQum0PNcjQBhQXQr8KlXoj
cK3onbqOIcoRSs5+Zp1FbHo4N9ikLHlxx6BE/NxWkBUEW307xjxh9IeJSCMLr7irvNUaMuzBLkiS
cr+qydnH2LOXJYJpspxtEMq72S3Cg6NdNAdZ346os6uiPisx+b8xRQ+VtDlsf9T+WOIDAAHuhtf5
TZvpRdLFgUkW9tToAqopjaTYoN44hYuc7a5I9WBndMPZHQnRVdDQzpk/t+LY+w6uq1WqVFcCi1w+
4orsao15X7/Wg+QahAOasqQDqlEM254N9UrBQ+i1NmcwIIiHsqNwWWYHk12Ukz1Mk2BjqAfPmgJ5
T0nYX8D/1q8FaDNfzeRH4ACabtC6rmnD3uhYF1UaecKoftJqQsWpHJzJaY9IqQ6mRUXAoSPRj255
rhj4VyOrFhMJuV6M0wprTrVvzXwzOgg7ZXdV58FjWS1tT5FeJ7UN1Le6njCUbRvxOgXBvYJ9moj4
6FAmN51JAqps8cBHSIFZN2qI7ZARFbjcUsB1Q5k/Bx1kGc0wvYzWmNdE8UMltl1uk1pCkjlFKmjE
Dq3YqrmfWe6DH5Eo/KzQoA01PSLTYBzpG2JL6teIsoNDc5EdEyaq9lMAf5PIvTZJnHwm5dJCSVmx
phMi+OEk0uxtDLDGGXCLaNo0GzFUO2lFUJ4qEeAYib6myejO8cIUhe88pov6yXGfoWs0q6DrHhI0
v7aFdlMUw0uN6DCR2fdgtc+amGBwzJ/SxRHUwYDwTd1mZAiGPRLxTF+aNgiUAdVNnqkqBByg8odD
iW6rg3aBnUuN0RHEd7mtXofkdxcS5FWIL1CTL0K0oBKeOzs+GEjkh67eq5m4S9BleaqtnQeSgzzy
6lDT9+ZPoxjEiAcbEvuuy5rWeh6ckDISaYdjnxoK+dH9dz3Hr2FyY2j1c4YPfV1U5AOrhYXzyWJE
M03p90N05fZB+Irw+FOz0r3RKleY5K+D8Angx63RswpxcDxVTnCLbNtdhyxFUDre1636LMzkaI7F
fahjUsgG5uj0ONeZ1zb2fZ40eyHL97Se0pUaA98uDczYMu1eI+FG22oWH0FiEUvsgBvPzfIhitL7
fK5+IgYKfa5/Ktz3aiBvM5Uxx9ausJbalDA/5nj8CBgUNC3/cVztJDvyrmz7bUqqt2522WM261YU
hD6W1P57rczRUDCspHNKf2ylvzZiTHbuPD+0jnaf1Z4IUNQ5ymOpDrfIot+qALgdctaeQj458jZV
M2cE+zk9drl0AI2U4I1YqgZV8SMVuVX1TlsZgUHYU/zehdq1cGc04/BdtQlz3Wz7xI7kK7I6T0x9
PtW220xDhWF+6kxhVdB5nMGvhnbuWL1ZU3Eu52Evx/A26ec7S7Aow4gXYN1w8E9ZQ3ojSvx4caxc
jzI/tKaRrJAPo2ZcBOj2fZ1YWDUwfhJnTMXXoTqtvQ6qexdFFdqHWN/YrA3VUJ9XQ603Kzvj3y2z
mU8b34unT6ygsw1eAeB85Xi7fMRdXj24Gf40ixEhtSI0RNGnwr5sjWqfZQ7/QvSaoMOEn1Os5aSh
Qk0gzozaabC4U2j44uaG0TMHFWNm+Y0Tf/atOZ1EHLkr01Resjh7NUhPZmsFVHJOn5oQCfDwOBQl
coU8vr5cSDLj1K9+WHw85rFd4jfO1olU2aM5N7VVY8efXKrtiq57tqqx/2gU3Crjs23xT+kBa3Ys
8IuplmkyncFqsi8Cak57jGP1wC04Y5jRa0+n27WNOvUjiEigSaMbQI0fme0wyLv1TahJrvt22EzY
jLxM5wNsEirYy3a7BPCrlqF2ZVUqBcHUPfPt79HBxsTKUg5RRujDIczWbsmGCx1E7MwdnmVbJK6a
j2ZtvY0mlH9bg4hMgaMffljjPuFRNZE0+/FE8MNgYT5evqfAQFdD24l5JXaI0hijkHXkhOFCMCik
6Y85WOqmHhw/Hae7sOL1s67v/KoTTKi6/kEkGyYVYiQmMzhBx34cIEHkrVqf59oFSd8C+mjVo54t
JgWLjbY74N/s0IV3gnVpS/FJdVZRr9F0Q+2OfcWPMp3WYYG4Kta111l7h8b0NNGCAXQHy8NdRsi6
fVXG/t0ykOY5Q7Sx8l67cjLWoZmT62h4eHtjCV/PBFiCtZN5Yyyou6O0Y3eG6FC2SJ5t8gFs4Vsd
atfGRFTaZ6SpU+AmxBONzrqSkbaNo/DGViJ8fpNcSq+pg9vQ8YfM1lZomx9JwkZ62qAqle7zjEnD
GORnVztiNQpg2o4ZXtuZe9vqVEmlcS/r8bky3HMf0svIauWFiq2p4gkYo7LY5QolSqikzLNMaHTj
P2LsBfFcA+hLm5/ZmqGB9exZ6fN506ijLLKZCAY3wcphuvsg/qBsb3MJzRTTQega+mu7VFOYNr5G
B6dabvPFof/bzDAZQ82+Q6Mmez/Sy6dIdAhueQN9pJL0jo9+Pbvdhtjx8ApJ2rpzOcW1culu9sB6
6hzlsehNX2ruJ8ubx3Bml4seex12qA9RSv+MkfwEjuhLtGcLwwcqoGaxgQT5WSyoB9k9aS77JzBD
4MD5eo92SD1pKodrpUTb2PU0gtsOaVSTPiK0pBiFPHYLKce26vHYq4AlEQxhIctRBSVhED2plR5S
BgndDR22nAL5u5gtULN9d7CD/gTBJYbQgmRYRiPltdZneF6soezT6UEdnNYl6HB8UOGa2iFjHu6r
FeSeaW+71btAu0Y6/F7mI0Ws/huZ4Za+ynOqJfoKod0j9uLJj2uVKnyUYHWt9kUKYxrw9Xkq2+9C
qQHLtoYvqPNr1ZMm6UsTvEAxL44/quPY5ijOe5JJK2zZybWVw4hLJ+e7ax3q//T1CsrVirKMALmg
BT1seGs5MIK8WfV9ToJZoa5Q/QEA0t1na+QTb8L+veimmHyMjas1kSeNTvXo2G/a1r5lQ/sQBcO7
noJYmSTeQOy+W6karw3egm0gu9Drx+atzahvYYdK1tEo0o3WYb6dtGt4LWts9hXxSIx8hpKe0G/6
GCCwTXJOpnRTNnrAlM6SvdqBQaOJ01gsQTNnV6FInzrYVHmvtL4FHUGo7GDQ9midAVhYxVCdWFjM
sQx+1bTMvKFIHmxcySudSoDXFACsLIqAvLJOR2Dd0+Zaj0r7ZgYRKheDhbEaQPK30VNrzfwUKiDa
8o44pcEBaGgV+Po6dfzsbB4yc/3G6ci7cMZDSOdlTWGMR8c7aXYz5htkBhG0eLfdVWAoVwEUPU/T
cBjBd1xVutJ7lNzvptYN1pM2oxitQejpjpWvsactogIWk+ZzYBu3YgwzL4ipEjqas3bt4rXEDux2
Tx3cNRBg7oTvJtCORrMluQOOg96xtn2wK91e9wwwh3wmQEbqfkxb3zoHGVcynSdjl9gK4NZQqH5g
9IbfjUwyldVMzD/ad8zmz4ugSUSu6TclTHAMxEOe7dNpuoqGdgDBN5N9Laz94DLFJUWzZy19W3Y0
e5IhOikG3YY4G3GkwjdVM3UfZtq8mx2WIejkPBvq4+i2wVbp0rWZGDHKK5YIohl9h1AyJhhkZgm8
Oi465aUElh3XQepjY2qBKMKeQkgeUlBB6adtxJTohz7rcbunM2NR6bb+JKcPkqPmU6b2a7pn2VrN
7+JwnD2c/aegS0eatFwYpFCVJY66Iojvg25g4UH0G+XZBcphOitatbs4Sv2E7uRKNt0d+1i/U1Xo
kwmd2r6ws0NflNs5PrR6cWMWNBYq9tkgcbO7oQ/dZxIkqOGUlal8UZ3bzNLaZj0KyolpRrignHWn
XytJH295vfeorxg1kb5LG9faKKrSN/riQ02AgLQYPebIZoxV8F1NVEREmJzNQj8whd4BRNj3SHvX
psR5TFRKuUqgUcClE6Rp2x3FNvsT/U+xg+CQMqonQKOYo6yS2KVSD2g6UPEZ6EeGtvZRKCDku0q5
xhd3jGz70ZkIcAkws10riWc2mV/xL+3CMoyIxbBxQ2SC/gHlEKQRe5LYPSRHs5eo+Q3GtCvDjvHY
0SVSZXuTNymtDhzcmm5DwemJxbZ7GdJcYsfU2PNmTqN7wymgw4UADmE8qLdOENJKVIzH2i3v+kh2
bDsitpy98RgHtT+LmVwfmo77XquIoXcBtVLz99UWMXpQzDeZchYLV4bz7mSkyhlRAcqPJe937qlL
sIdDvBOTwjUr73WUPDq4Z9VjpjwNYtobJMGuh9DE8OYy9ajfxtCPLAoyMsiRvlILouPQvatsvqwK
hRDyhtsefzAhVnyTszGycnVyayMshfagMTz3OobNsTD8aa5qxC0zmezVLSQ4fRWFbrFOc0l6fWk5
1JGcc+TCGkU7ipq3gL+HNR6GiX0MsRr4ppFSWuteY9RD2wkYBad5QKHipCrRK9VBdiKyQVu74NkW
T5R0Clh8MK3qVJwzaE8DQE+CKneQC8HE0lxWvNpC6C8J1Vgx3R57mnTIh/sPqxTKyhR1sTb6F8b2
iv6k9qW1Ds4aOyEE3VCdTe52J1gPQb8eGnj/kG/Z87L+TTuEn1lZszrcTF3MloqifG2Qb0TPssB8
T290ifyCY8aIbZJmBkd7mRNd5ucgmM5wg23m7Pw4Vlrvp12tgh3Kd4LojlBLKHOlP6JsoOjwjRD6
YmAjjQ8dkhjmAd+OxMeEjdY1lYMOgj+YyPAELPwoy+Q+EZQtoyEhVWB4hKHk6b18m+J3aUKSytCh
bCJVX4P1LHxRFNmmnPDmz/2wfE3JnQSRuM3R/2hadxOAqC/41tju5/epAM0KbCjb9qVNjlwJxz+i
y6Na5UMAiBvZxGtH+53geAYit27f5yTasZJW7dneZSBpcWCXPzSqnubeZyjn9anaQvTonmxtPLWT
Q9bERLlu6HPVK0oY3nH2bk2QoRNLP5Lw9hVYRFiMrP1Z3zoPvbWNesPyy2QgPb1e/KH4J+Noh7Cm
2wQUcTFe6e3WSduvVBtSNp+sgDPVrm+7WhyJfHKxa6Z+bSvBIdP0e6KceroqNAqhpWZR8ExjCsqE
wvqzlhEFJz1Zpy0C65zJU1DR8OIxf7McW27KZVpyopFxHzcb87jXZcm2ykEzKsyY5sh+srIsmBh5
+00rjvgSA+FVCLGxp05XTG5GAqGxBGP75UCzi4qmwMzECcehGRmSVmybo2XXVDqEe69EGeiUvv1C
2sUmKoMoo1uT3E6G0aLmsSKuY1S0MYtNTXuaVeWrgXxHvkm5b1Q3vXOunAdtjAqYsnhKysSi3hne
W8a3lSXtTZnMtyGR7B5ZIMEYjedxXnGJsONq0wa9nZmupkUKrdanYM77UylR8TpGpXoxIZ54umTh
1S1gQ0dVMb6Zd41hfpRm+hLmWoDRbVJ9RrXevjMpsG4Ngr4JgY/A2ixYubKQ5snCVA4s0PEoMzVr
1caPGprOfqye03Ye95dIYdWsPzDXExJU4SQIuhtZGZKBgSVm2VHwqRqFOA9ZrcPQ3GItKEmkw1ZX
12JVKNk5IHxur+GEuNZgrWahBAkVN+remtVrCgfUsJN525RAqhiM1airyTnUWvYlg7qRVOjhW8Au
DoeWBfbQXuFPCb6inBbbiOM7sdytYgXZNqC/tFZ1ZdPVkO8ojmxHMziT/sqcZXAaYPaEVWPda2Vg
3Ims3BMsIYgz1u5jelE7oBI41iTBnqalbQvCJHsa+wfNcU+KrQdrddQeNSqEpuhnLHOqgmV40A66
4bwnFWXHqVkiInKT5mFqrUqtZ9ciZ4CyHRyivCo89F3p0VXjJ21uozWwi/eW2LttxEhTWPAzpoYK
WRDJbWrAVdRAXu7ZCEPoK9x2jw5EZSh5y5BUYIcsFJ/eO7hg8jtX3MIyHqs3GLFTdt2aN3fZe2/W
2rXW9Zsh/whUM33Kguw2zowPM7M2ssoVirEEODTBJkXp3UXDXcapgKJWNngYl92vsg5s60s28lmp
AV3FVuEHNu6lrNTNbc28rFbNlxXmLExdG2yMrK4HqTNT9oehrOZNX4d7xil2U0X0PCSgwVMDaV/u
Bttx2XF+xY4sziKOX6uSeTmnXB0TCLXY8w6EjJQ7wxEHYOL0VGrW1kMJ36bZEDgCsyuc3ww2wyPJ
7VaVpBu1pIsRy5dAJ0fLTeVrCyTPCyjheayQv4emAtbeFsCPwE6t3ZiiXU10hdcNU7qxbT9XOF/n
oWsR3baMXA1vVi+AEcRxw/tPaEPYx4rBxi7FTHVYfVZZ3a/tvn9QQxIs6qVMLMq4WnelfMhjDPSy
tSZqTjCyzaibVjaDE/EVwWEyC5VQ0+gRs3MOWkCgndWN3mtmpfDhpiVIOqMa9/n03sj8B7QB/rEA
SmajQi91Z9PP6Dt4CFee0pgl4DAXT93A5yaMbl5ndnnu1Zoarz6P4PaHBxVX9o60EG094UjHFBq0
ZopPOtgDHR/5R8GfuUuovGqC17jcop6CWPP/fkxn9/7/Mq4vfzwtR/g9TMVSyLPIKCyIr8EKfDni
5Xeq2vpPODZ1fGfyfl8xSCueutwnH4CnLn/wr5u/x//zjMlgo8Ny/uft/vUu/rzJP6/IfAf76t+P
hGStru2aGNSj1ZCk9Pv//3kjl1fTCSrOd78vXCkpS4jLr9aptaSTLy/+5+CXm79HudxS7ZGc7J6T
dO/2b6EluoMDrWdPWKS+l0sAtuZgf7/cCtA+/Ln1+5gzz/hxf+8niKyoqv3zm5dbhLeBMPnnsRbL
1hgkeDCWx/8c4fLsnz/+fa3fv/vrMKayyHoIfvc0izo6+DFNY90QXv++kVqH3eJdjvWvm2XLuUqc
M697OTiw0dDXR/MxzS9h6ak6wblUr7kKi8PlR7Jk70bLj78e+717uVVI+8pOC9f/6/HL318euxzk
9+7MKpS9D7z/y7O/T/y+2O9jl1/JKGRRgV/e2l/Hujz212Eud11Zw2VqzcijArL9Pd6ff/dy/3Ko
oquS2fvrMH9+6b8d9vI36eweXEDnW6u05KEtWJZpAmPz5a4d4B80lx9/3VXhomLg/v+fHlQCmWGF
uEvFRYWLcPmj3x9/PaZC/1oZozCBpv3nFf56md+//eul/tvvaS4sH1Sd/zkW+sL6APnk8vDlD0SF
3/bPf/Z7gH89/9eLXO7+/bTi5tVuSsB4/LeP4Pewv+/jvx7m8ot//c7lsQgFGZkFxncXd5Cf+ggZ
oUYLbVUMktaHlhuNvAnlEPt/hovBeFJMwojmU6RXIJgYJ0pKeIcoIYRJkOMXMYNTfcg3epoCTsTL
6luGskxi6YYL7l3iOtjS/W2OEzKko7ncolrXCLbYVrXp4Tdv+Z8hkVM6Ux3It0Gj7tyF+wSRv+5i
So5AK1Y2IeersUX911kQrYP+utVK4N1MHEHHmrnNp5up6r/IO16nEXoCI5HsPejDUgOsF7kuSCkH
eBmp2QHQQvXLzcYHrXJTP6oRReRjibioMVeTFsQbPWeVFKanvMSZ3MQqwKe5iq4sVFCncOnDlGQT
DlN+zkkpQQFUm2uodAgCWArTRQe+lcrgtqo7gC9wrOxhVm+FY+m7eeCdWWxXR/uZpQlbG5niN2xZ
6OhOG/qxXFZi9MD7nK0+n+m6ZK/CTu9a6EBR6Pkom0ABZ7zUYzC1IPSfHw2R7YuqOqHSJfGmFa/1
UB9I/8x8FlDxxmRuZ4VyFYV0pJKIshs79nLdFvsp6q6oSrDHAK25UqDRrkOyEVSDLkAgRewPNZ+d
KY0d1JHoIaSHiJt/IG3EgbfDxrx1puu0H39amw8G3PsrPXXao71LCm+aeDGApwvBQqsAJ9A7w9Gp
RoieEvYtTfRc9z9JwAJSVVkRjLPpbIN5ZUOp2Umd9rfSONtYWHzSBEKsqnYA8zEOT6wlRx+ILlEU
sv2y45s8pGmPLpC/tSglbw1lmu50BQZmNyiszAH14MN+a3s32tC+z3cVGbsIEaIGTJA2bMXik0aj
sdFJ9PBCdI072N1j7OLXbXnT44zmM8QKcFALvujKN4jU8OhBksYXOjDIMq4lqbOzj5QfCcls3Yyn
5QzSE0uesmj+poXNMrmlPVCLN6nYwbnUu88a2q6nc/l5yAD71TghlYsi+FJCxTse4K6hTTGsG7wh
oiU7LUO+ZYhU2c6pit5ZTjRFcnqLKF+egzhFzA+iCs0a2Ze5xhvmtSyUZOtCAvXvxn4iH85ER6f4
eUhu0qTJ1Vw7H1VWENqghu9Tr/iQjhVv0FiXacaJekJ0jAqsXG70BR6IiEUs8BttnF/cesJeKnaa
8m27EJb12Ij3hqbmwMzV21kGDsQcYFVR/zBpDv4096pzWH2XCpXXtG9Ah6efKbg1f65ZGFN4rHzF
eYqWFbSZkHDeZEW3Fn1BLUQpr2D8OB5xExTFNQ3GCNWJnO5rp76btWDZM9n9pmvu27QminYg+ohK
peVWr5rsz/TQYKQa0s9k/1QSMuQJkNheExBOiB6e/YY2QszAFo58inZHYkc7kIAq62TtzkrEkwIv
VmBbyzL2SG1eq9DQqoPhaABJtG6nGQguQTQ9h27/HoR1Q9e4/ErmF5gdAzK16FON4XC0+iPm+8ce
98GxiCV0hqOr+arVu++SfO015apxQoyXlCzIrUD/KTL01Kr1mgzmGV3mc5+5V+CToIlqw8lQ0d/J
WSSbHkmLrMBOoA+hNAX/LIosIkiLaDd9WGCVguwhLbo3jbQAGOrTjUgU8D94Bi0qiZgkGLsFjTBw
84ikILChhVmHnBOkxHeo45L3ng9p1VQIYbBZ7GHBRytsWjih2SOSw5bBmLuKWuLGAafmZnCLGkVu
hgBq9NJChi29NgqgFgXkAzR4L0PYQYxdcL1tQzmibfPnyoTyahLMkY1pvA5T8CdWo1KQGemIobLf
tEr2ZCU6mLOlOP3cW3R9SaHESokgIta/SiX9ymP9s60NqhzNEjtM5n1n5zhmOpZreZB6sYaQxsno
akVT+KKhUiCFJ2cYL+/VpD7XLTnhxXRVdRQ6WwpW+sAbjnTyFLHeqVJvNqNiUddUq2v6Vqu4hFhs
2CH71nDclxqTAiTw1Kp89CKURyXe/oRcWrrqdmtjHsrKM0zdn9yw93VtvbcwfMtR3IAkJBlXzXaR
ZterMMC+38El8C1nOEg666EFAL1m1gVlnKBrJzlgbSn0bhD3TegbinEdGMqnU9PgC/pxa8QGnYEB
jZJtQbhrHoQ2b22ZCxBB+tacB8jSxWMxqr7QMoToEfKQqSYTFpxcqZQvrgo5vffCyFmZVX2HBviB
aDRyfWW2Fk37EDXzZzlaz3qJrobScG7VvhWS/eeAmqHgqrVIWTXLOgE58pyypZNa0pSxBHkFAQqV
2NoC+MRdglLtla79mxtmD1bVXY0WyUzqgMCVLCCRvaYj50QCV1XvWBsY/RVZvF424XMDomau00q/
iZWGkFiuzxQ5bbZj1436EPiLHwNIdXiHHtfmGyCPt7ClJ2hnSEKdkjJBTMc3Tz8HO3406vG1r+fv
hCZtHxrbuY+hn+QP9FfpyJEfWuEq7WKF7niq8cOI7sWMIKUkhHqTasSO5BhehRu+t+SEhR22HKqb
m8LJkX5I+7uFILEmrgsaE7GAXiFoP6nILRQxrOpCJdlm8QjJ4jYNVXZJCCNAsbjb0XL3r3lLTndN
W7McadNjUgs9ZQI/GZEPgXX1WGcd++UAQbuw9d2io66BPK0qOz1K81PNMR6pwwvZ0d1erZ7jinRf
dcqe3EY5MvLdxw0ZaF1n89GHZw1scWnqW5kMu7EM/HbJSfOJ7TEZJJBKxFiuVgNtwrdoojHY2dU5
dhb1Ahmf8DktQqhJ8Crvs85AzaAXmFS4esHBf2fZeCjTwST4oHlGFXKlu/KmA4Bod8NtJcM3AkBp
g7iUoZIhe7VdF/0BZk+vnSlqGYLa8My5kQrVWjGIPdckLrOiGTeOoV5xSW5FN817F2dymZ/xBqC2
wQyEZ4bLpXu2JGW5OYPI0obldZZQIMHlw6cJiWJlwBourey7WowrIPkGpNfdY0whftdEdFUQ9Ni4
FvAYoDsvwv6IdCtaoWF8wwazZsjVfStfmEv9yWjckyyrdF0HaOmzGM8XrXVDQVeAhTpPUac6Iawx
YzYp8ht8yDYfow2MgwFdy9edbrurFg87dRY6q/k9empSoohp8dFQr0wi1u9kv5GBJR+Y4FhJ3rpf
kFy6Kw0YPsF35s4J5IMiJnZzbveG5heOFvmU2tC9NcQyhL1DVyOeeBbJHBjGTUNXJCsh/iKb5+Jh
EVajCaxD2mf0+hCk5ukun3tn78zZs82ivmIG7/oKHThr42ng8ix7JsP4SuDH6sPhenQTTpc6voM2
B60QuBI6BrKY8U6EcfljA0xfIWDFdWY8Bq1zRnDyQQbqFd5OYKUaJqEgdnzavacurElnIgGPIlvv
hmeWICRTmyc9Tp9Yaz85llF5Zqihj9bHT6pSNFucfjw7LlMNfNXU6d5DcDWJbd0qYUJ53KqRbtdc
HYCkG2q3JjwnFuNZuoJfYntWJvwkjH+IYBPyaJZas6LvTnbEODya4EU13RxZWCnMrQRceRZBH8NI
sxd4v0FtnJ7rByUxIhxStjb1TBdzjvotulyjpb+tOcUjCqIPdsq1Z6Y1sleNjr/NSaP86IH+Hpfp
PrDoDsaRPFbinFcqjKglTyvLWYjOZojgDvS9iyknmc1T07kPsKK+ae0YrriCxLpZ8N0TTmkI8tVG
9uENgcECEUn9OjbJoSvmu9mgONNXbzWQbGw3iMbUMnqsBJLRsQLxPiCgrdWQdSemfLSyGMAdtBwk
3AeIU2ivzLvemlYx5OKkI9YE4JAnADr5wpgedBXzUsIVGPEJpyIOF8nZt4mgZJ1Je8UeMdIslCDj
2zySb9o+ZjZXKZHo9SbX+JzEIM7hmJ8mrMzLJklnOdae2tR8VmAMCGxkyFX7F709KppvQd1f0de6
F6Xwe8F2jEEK5J/q4AOdnpzFuzsEmwqGl1YpxtGI2tc+Mj7+h70zWa4cybbrr8hqLJQBcAccLlNp
cPuOfc8JjMEGfd/j67UQ9WTKyld6+QOahEVGkryXF4D78XP2Xtt2jWnn2/2DCQF5ai2SLYI0XUc1
FaGjufsLY9JbChPY+iHJR9T4bYSkr0jEj2BcsXLH7puh9u91cxVVAKQm27yLUNevwkptEs3s3iA2
GRCZ/eF43nfEfAmrYHEU9nDoJ1szebDuK0cjnbI0omKBdS4pnOUbwKQ7JC3YEiA+yYoOQYYWokhl
9R51QAx5ViPhQdzxGlvVsfbbs4FAkZQwiW2qfAJCfBWa7qmvKyKIqJ+HFkgV5uEKFtFi+Ys3q6KZ
r2kFvJbya0KSVGYziUEFYjLRdHcqH95UM3xGWXuYGWq7tvWOvtPZwCdKSF+rVv5YY+ubBwYC3Dyl
fOgTddcxDF1NcXbV41gymFGuili/xQ76E/RPj35730mTQShH9xUpMCmjPh9iaH6VOvIiLSafRBxu
3RkmWW2qm5JTRw9YYhMyFdByeLJ748nUXQ58eLrH4daDqVF3ma8ZhMf+kaPWq6fvPXrtiEwyRdLl
YlhoYwpsCkxX4UuK7WIzDc4SZr3q627fqhD9EK7n9KnCAXoyY//APbmuy1Bsx5iMGOR2fKkd5Vuo
vHSeT02A6dJq8PkFpNPpDu8pDM2hMl+NND15dWfv/XHaFwQUFX2K6aVSHZKq9jOsms0EJYv6Ak84
BcYAZoqqktPXcGMmRypp52gsypM+0ihkepeXcbfU+1DFhX7NK4EGz4u/JhW+hm24nSYMyQYhCetY
24iuppdCRunWt/cpGJJV3kP5aXC1uDGjPdm9JjkTdp9p58aPuWqapGc2hAG3o4WFUx34sngRX7nJ
0ziyezsFgtZyoOTo3XatPZJ2GAIQLaz0SRZfpa+CFemo120Q7gQBXJhex3OZ2L+WNHI/jDsObeiR
q/YzGqanBBXbzii0XlU88VttQEIXmkdpGJrrfNrpFLfqFAVoPaEu+wmhGEbhB+vK38q0J6QVk90m
9emFRNFX4acXU6Fp4gjmcKx3foNxDyEhwAuxCTxwYX8NAlNH+mQxu94jfHtXqFnUPNI/0dkxEeUX
EZ/OThXpV5xi9R36YVfZ4fUcIFSt+GPdLPN7c76pQ31QtyO7KY/iNU7lj8j2d7bT/4BkufY1Pq+I
NcpS9Tbr1bO2xjN5hyg5Kk7xhahv+lqiK2P6p5heJdreG0srPCynS+qY7TaNCPaJEDC6DJtXZTk8
84yiBrFKRC6DdLd1MO35PsI8ugVqGx6t1HzCg2psIqZ/z5IAP/TF/l0bfunxpfLEC/qZR5URI9JB
XXHQWRBY4UcrRB0oktBSKk4LFLw8m2h2i2pf1e5OvJmujf9DPI9ZB4s+Io+CD4+moLgzUgiHrRSv
PdwPKxj6DVm8SCRTHVywEDwGs3uwFt2bDMKGUpgwJwQjILMXkyL+rk5k9OFwPfb2LTDMu/KbhdcP
EPNV4jKG/V0qOam5NbzWeKiQEJivYd3YMOSLaycdHkd0CjvocLex6i9CoyPzmMlKxrAbDoGXAZv3
OIkH6wMp9YfCudyY3JiJ86xC98EmKgJ//lWo533SLukN06mpeVoCrNPeeGiE+dq1zi9DIQnh9zpi
qtrhxqUZQ0w0CNFIrEy7P1bddVK5Vw0LgJbkH9Wt9eYvh1eSdS5zjVbDKi6JDX/d6JvPshoXrcBz
2pGlS4cUWh9AHZOwUwKKuFuoYrq80IfZxE3lMEEu/PZXLvu7MoQR6sUOZ5ruQaXyjMiiWTOkoKZC
au8xseSNGcaGFI9vCgCLocwS3BIXn2EWEj+enGq8xWbifIVeTZ+KEMWNTK1gNxL+N5XXiZuM67pK
j2U/4icxy21F3HNiNacaVFZNWM82TvDfxq34Ffr5XR05W97CuQtvCCe8bubhkhvQbxK444R13fiD
uPdbA3eG/zPnxqO9eNZw7DwayXuPxsGZ7bURmGQSDjbazqzciNb6VF17tHX0ABEnOBZ58tUSas0H
lb5PVv9C+CVLmMBp3BT8ztFwTULkVRFHD1goCEx1P8xF5qwKWLLl9N6VwbCkeMVrI9PJOpwLuZ5t
hby5+92pHPcjS+ZGTLRmzcgGNku0sRG+ayxBy0z1khF+hAr6PvMGuVKm8UYGy8WsNDTy/MpmCQeK
sm+LAokB0fADgkUSGl+jtJbrn8opPx2R/vLL0qeAL+4yo1ohYWNxcXHH+Jg/3Oo858PWx/bq0tFL
E6s8izR7QAy5yhUakhz1yzRgYQot/yWOUcU6HeSXeVDnaJaCMTVieqMI9m6VEwmwbucxXilQpbuZ
KIG0yD9cWb0jHb/pM9/bRtynPCEvuB0IXO42Oi8IGPdI8a7jtRqA6CojX4t4vjb8/EQi5byvHLF1
Okg/bHnG1knXns3ThYqyPzg9CvNFTz16WOyWX6oU+n5UNG/ANHEqp6LjLs6vRPoMQYbkzeK2DtvX
sEf7utyC8wRHOqc82gUuNwq9/GvsfiAm51dftdd0bm/8xgdR6dsDq5O1deLyDMv5oQ3tt2x0JQe9
kLJ2KPeenrehbNkY8+gB9QL7sElThuZxeeA09tBO2WvZxp+cfh8Hr22PCj+IyEkshSDw6pSXuvTf
KA9IEw4pUXwa9RfDk9saHdUasX0Cisk+1AYoZDOeBCVDFVyyybgUqjSuOWu+jBm93blTO3Ji8w1K
i4EzPUIcDDV0xmWaHPL6ijhxBgT8ABhWxifnXrLk+kcZkQk8zsZ1yan8GCz54rjFTn00cGg0ADNO
DRFzMaL7cnL20wJCNlK0zNVcBUwiFAc1LzT3mW/tp0lXR8fwkONP2lvjAAOGOjVoaiBz7H//5z//
zc8OMc8l4xvSfaMELXBps1e1ZDmqrNinobcJ8vHVk9EVg59u5yo8VZWeAORnCY4D9e7SRyZxGdiA
6IwDv89utihUO+nT6bOIk2/c5zmtm31PhV4P7GF9TQMyah8IdPvoWhBQZPjh9jCGo7R6DZf1RykQ
3lPKaKiibzw3VY9cEhVBgzfF6CC1F4LS3h2sb9zAPDRU2Jnv/yJjBWyOSwsdqhKsWrIJTSRYtcuy
5FUnnCNL89xAtOkdlK8+Q21jfoFEPLEI+51/FHN0MSUdq1bbLxqEMlIEPMJX1fJy0TKBEa5FTmX4
Pmjv2ZMQMbz8IPHfrPspvsyme5+VN2UMhgFlzUMe4HDHyHSsS0lLU93gYVzVyvuqR0exGULyctK7
eBkdaCOjbTjWZ2kGAy4IwROh82nbme2p69E9VkE1ruDNbiiuBx5rccx7+a1Nh9Mb/BR04rDV6YS6
freyVNlwZwm1sieMdyCkbuq4fx2zhnJojLE1iuxniObmqk3afUB723Q4KYtAs8FOQFhwVW11aL5G
k7rSwQ8qqPhs1osXgQNnGXk5y2P8kA3PvsCW0nuc0cIAeWyB9XtsC1TCBcoMIhtXgPgImSdYOI5M
6yUh6chLWiB1CS0WaFDO3orOkqisldvLa87Yj66ZvTSZl26NGoNBb4GgCACgZ55NABXqlBhFJhcx
4NBuHiSdQ5pU6DRpe2L8nVNmJViaS4PcAcO9Hp0k2aMM4rvss2AWtjM992PGkAhvfYnJYLjSB3xX
szDeWgJgCoOcXS9PvXXiutbWn/tHKyU02hSwLntIPytClCFffBHoelsDAj+k0+IuSvGM2PLYZi3s
zoDBVDPTfFKKkDSafOw2hYHZlI5ZSrxoEPdLAW2/OS7+V7qVwZ6vrm/NDM3SYCNvW0ZP/ntFhwXj
ktEcwvaCcQDTIIbKgASejmLkDh5lBWSOZmdnGnrfX/fGgqDJunKrc6em5mfs4faDd+wqOn7R3A3M
y7hhtAgSGBz1BvFcsRrrpLurMoZAjdNwaYbiTF/+KnDgKnT0bcYUOfJAW5NaqjzGPRYaTlP7sJJg
B7rIvGoZu+MoZRFTtsJjE13l0rzRpRR7aXbVrp9ITKpiDBoJ+TdkEa7mgM0hCGRzHui3Jx6WhjgZ
n90cH6jZPjE14/qTDUhDIKPb0xAvV9BW59zKbBl9YS36XW4KYiKqPLrAVVYkrC/0ejEa55q7GAYY
sMAWuScHiFet823uLPVn0ZKj0R+dhJU0jYrn3J3FAc9ZzBJWTCfZLDMhsi1WnZXh21Ikn7QydVZF
R1tNhtwWxkB0PfPGrOVB45jlOs9Zim1MWVC4PbnObSgRzlDim+URbUpveSRvUqJG8Z/wCIu0dtZS
kgTMB3zBX/vSuny2vtW6UPYSNDQ89ptsfK5dfuPK4SXtBIPZGLgsa4xkIG+/EJkIARjDt0dT8hwU
dyYtFO4oBt1cFSikDZRHkAhbn9e2ymknKpZQa6myFLOerQvyeR0H/UFycF+ZRkZybCfzPcNiETr5
TiPDDMOe16s+TFe295ntb/t4egHHcCl71UNNiAv0lFgr8okR0QxAYIxmvsj4kZnBJ+CASBcuQGKi
7YmFm2kcaoKSAVjQNnfLL8DTfERTfNsvTl3P956BtHsHfEr9NqjKctWiQYVVXx26/Fzn3MmOj2uK
BwkyC8Gs05J6Oeb2Udk4OykrHO45WVpfY0Bklv3TE6PX5dWdLuOt41S3c+OapybCWN74H2j3+G5p
uxi6H33IUpuxZMlMqXhcY+ivB2bMLv6pOOy3TWi86Vp6SBVqc816h6RAGmqbzt5nmEhmOoy91ihj
qTVmahHCIALOtXu7YK3MxinZsG0fY+FPJxcrziri6CPzjmI2KEbiRYx9WkYPrZGau9q7taVBYWhO
z/0IoKox6QqP9VPbMxFxB3x3QU7G8KDB64zpzLsPrsKmfUtdRmTix+6jW5i6E4dgdsW+H1+kzXGg
w6+2CjUpZjEBNQ5JvwWuhCVJvaJWGRr0vEX/BjwCTbd/lXTkUcvua/Bo6JcxLfg+MB5bmgKFneoV
WXAuzQ/x1BMgyC7XZlu0IB/ESkAeUhPksEgeCRC8M2QJhMaBbqNmQogLTf/a6jnzQY2j+V/m3yZU
+7Y3qVjc4WCx9uyTvID1mf7CUe7zvZhLDI+Tsa3qe36jmLsKX1FdOuk+FGA852qTGPEhM2EL1b64
rRodnwp0yWtRwUda8oFKfeY+ytdWhdcmbIfhmkwSIWuELCPorLD7mKbihh02pgoWK0wlEUzUHB3I
EiJWNBecZXT9dVzemnP5FTdoQdowfrDJLVqHFa3XkHwy/kbjBANdd5O76ygzPum1D+9GcGD6iozd
kNc96PPHecw/IWBb10pyNKobQnZw5sSWOe8DqHY3hMY1Nw7dt8zQ6vT7n/CpfPYOnYcycfltG+8R
cMF4yBCIrxIkEDSIEgJlNGTBup82ZcU67JdE6hLExn1gvjRlCILattU6EAfPxTMmZ/0SRCFQmZqe
dkHax7b2OchkAyFA8aoei+pI8Pljr8p5b2NA2vbAlMaEQA4WORzWNaR4Hh5cxB4WpdbD+2sxiaOE
Y411Udlz8iIZVNRNd92X3j25Z6S2z/hVS6u+bnVbrpIIJCXfjwDeaBlvVEN8U/sTTX7ajDgKfw2d
BZNUMZaPO+tZuJVC3fFeVrm/D0cM1gXoslrdZEzENljYkROjnPdLY9czYrVSwp4KoGUxpi3f7bGG
F8QGdeMug87dR/41ULKrwOWswrEMHWwJL9Yggq2w0EPrkiCoaPxmyQXGprxbS0Ca7hLaMC4kjon5
p2RfIkeBkwDeTL+/jX1c45FDonmbZ8HOSMG/VZb3o5we72H7PLYozWRNuaEmFLYNVnwh5i85eoda
QGeNf5TLDTpn6Wc1QtIwVUvtZ6D6z6fgPIjyqU4QU7TcXHbzOCbNWdcofPBpbtGZP1kJXAOl5afs
a3zywgItp22x9m11sYNylTJ/2faBe9RIfk5lPD5ZMxa+oDSYthd8AEp+wQ3Yd6GxximS7kbfizdD
nD5CiGBuqnDyIyNHTjfdkNtQ05Hw38JbFCisKmt/mLed3W6MnuTbLiG7Me+OU+/flA0DYkUvIrFG
pDqKn4kN6iXLne96JsASvAFVKsEb4RlDMlx/1zUQBDW7ROLTSpbqjDnKjRuHWLqTBsNmLw6V0x4t
iEldNj4Y02xddWiB7NJhG4gOcCkcinfxbScCnDGsCIPkG/pcCZsBnxs56lmF6IkooXPLLI2e24ct
2/aC/pPVnvBXo231poGjrGXI3RLdpQVcvoC1vqj3jbSObp+ylQNI3qZW+Z665DX5I3Yl2/gOnO6D
wMVfLURl7n6bDDuui4yGNT6oZOfODbhampBxnG0NI2aCJvDz2QVIEImLjQ4DE1tnSbtHs4zwiRX2
FLfxE9f/Xv2q8UtuiFLg9Tya/uTl4jvkWOUE32Mz3je2+i7T9sWbmgemEFBISdPgQ2+ZO+MuI5Gd
I4e1qHeYoxp4rl0J3sgMtbfqsrniyG8ydVa+OJeV9cvyBzBLOTqxZZqVtwHCl9QDFpaXx350z319
msS0VzxBOeq9jIXbd41X0UU/tY0TG5b1uC8ANZMK7If1d66aF10GdKPz4qaSO8tn52RNJ79KHzLZ
X40AJfDODgxPtp0XIakzZbkLKFQrApa3zmJzYfH5UvY3A01vG876akSStskt+ZlmwR1m4fAEQ+g0
OvNvQ/lVCSCMwj27uIACk7zK9sSomVtkcw7VBcTG3N1bwxhcmrasdkFT3eMD25IqwuOfyFPNoTRo
KwOjPOiBTFctKzxGsvg7hLiGaaE9ipzwcR+conTp4izRFIilg60xDVggQn2ms7EeG6ImPSeytqPK
H8OyvhUd8clAHXgb0WbAR7vx6Java3p+LsDcVcW4fB1NMPSUSC6xW90FsG5X9lgysRoZYoxZTLMq
3VetAaCkvGln04LaTDwd3sQNtsR9ToJ4kYP66OgJRznknZb4QI/cugh+9doPq3xrlu0p8IivCEwU
7iiOLACMW/g1LxGHxXTE79I3lABtAAeOoh8AxFfAQK+KASvowIg2xmR/uG11I832kJF4tm0t6t20
xR1CXW2s87SAtT3ctoH4VcpzIFg1x2hQjMN+NBqHQjoQK3v9TfjaB80vWXnPTFD2Yx4wK0nOgkNp
GFBGjIF9o+LxJhyQVA8dag/rWAYpwUy0B9zMvR1tzHC0p+p9WZknuDKgzWr7pRnh3VQ0TJ0MzEpL
RonO3et8Fg++iO8la8rOU92eNIC9Lq2Tz04uSQvrCgZkLsikOKYbiQUuxiJhVwSAIqPkv7yAYqdE
F9PAMzZbMlcLUNW9tVPtkipIs1HnIxIAI73Isf7y4/4raZhVxPPKqu7Tqut4aCasMMUruvuvaHS+
u77Y+pDOhZmWe9MYmZdNgAwrTu1u+IuWLAN7DGQ0z4wbUcyPoaMIFhoPpi2OmDKrjdHal2gwFrws
Gp2ODdFp8NpeftBSbyuzZMMgWaPXcudU7LDm8AvJ+m2a/JJiARwkR5q6d1jCbK5f8bIkzdagD7A6
WU8kzqBG0m9hh+ucSefFAJOwQmhHgks2XpzMe8BrRYM7857Mur90fnHzG+X//1MP/ir1wDFtoqr+
36kHz991hoftX3IP/vk9/5F7oKy/g98EOSdMC6K8I4gdGL6b9h9/M5T4O9dWmYp8Lte0HJdXyhEO
hv/4m3T+DhRAWp50lClQLfzt/8QeSPvvytakpvJokorgSPW3//U/P8f/EXwXt/8MdWn+9N//jdkV
gUp52/zjb0viyB+iX2ztOJbWijcInllKc8ld+fy4j/KAL7b+u4ebe46IQDkErv70uiVa4A617Yib
tRJ/ESoi/hzi4rmW4DclzUGQ1oDj9l9fzO/6yhZF4B+m2kp2treUTD36MQs94LYCjmV+NY157BIe
l+lK595rZYzHNENxFfXZOx0OQvyYwdcDglt0phtILsFGJiwGXh490b9+LBlUrV1XnCP6QZvSJne9
qxkYS0QZ46ig0TvRpQi8w9BQPxg0Rjgw17d/uAP+40P+44eq1L9+qojELeG4pmdyoLYQB/3pUw1d
xFQi8fSBYMvD2FJni5iQ+y4CI4vxPLEQM5B78omg8CeNxKFcWk9RzgzO5wgYlS2QxYw4zewnk9kl
Tfth45HViiLG2Sa5na0nF3SbXQDyKZoByCeNvQ6Dt71PulQebU8cicNrQICSt1W0Av5HcpXGJXMy
AfCiEAxYzAIFD3k9i1EondE3YkHD1c9k3VzLFP13jWrHULDbHcnbbnvOoYMy0eAmBNWqoH2dKrow
YVAdQs96ytkumX/BcKfreIiRya+0EA7fEv1Y8XTIy+EWbyyAnEYkGxvkxvxN3tVtYgY/TEEQfyXR
Q9nRcBjGnoqs8TaTTN6KahEnIdntQc+uCfIdNn9xrZab7g9PwO9rpSTXyaFVyxP6p5vSrGUpsnbW
UPoNj/Xef4xF8q5bXLrIL9GKYiesc2jwgWTmhytvlRRob9G6HRpDocoH+IZE8xAkwoOsFZqHWrlb
H6LQxo6GE7ZNkq0r73Vs0A7YHNpWZj+h8I8zFFDBnppyJG6+pUMz3VkvvYlo0kbg5MS64QzEia9S
gmN+wX1f9ca2Hga9naX+lYZyPIm6eoVHdwGo4AHVc2IUmzTFnOSc2eXi2LvNCm48NTINnPpLZCGw
d/Jbv5kwIZ6KfjhOtruxrfQ69o0bjhAXR61T/CPCbPo1IiTmz7YL1YarKHPK09DTd6Y1MJiZllZ+
HN9oPW0UZK6xSX4oGU5cqPtMc8f8xXX6N5fJ4whmESEjlWub/7p2AAXpukkN5DKKErW9yVnWC5wJ
SCo8TfsBDN7rf/2C/ykVa3mIiasRjvQcj8yWP90YDiAnTsu8ohipyF33dvYYKsvlYXDz7oXh0jWU
GCasHtqNacF2olHEu2njqcmZOETBT2PRSQsOfff2X7+3f3fPEtrlLUd8lhjBvvHHVZsOe55nRors
wb7ohtJHhbw1djK6oo5yKJ+AkeZz9hfX4N+8rDQtKRzlCcjZ8k/XQDN+9tLB8A5IjX/QeD+aJesB
kao/TQUwMhgTZrXe43/9u1rm8mP/9IQ6Nv+sCAYW/3mPigPLJvzC9Q5mixImCm6CAR1oOKQXvzTJ
VSmtdCV7xKIStaJ6TNAirKrRJm8BurhladzoWCs02xKPXXblxsW5illkfDNBt8GPIfJ0P2nkMnk8
IXsysYGUqZtsMCvfygWtnE7RS14bd7l0T3nPRz2pIN0kbrGteN1tOqLlBzezi8uh5d68dUWBb9el
dk9S0kVdNoBAnHOzwLT9HkxMm1QeMJgLAWOSgLqqClxrrld/tuhGygRneQcPwl9g3j5oVIQq7+3A
CcrhnQ2k0G+SCl61j0KUaln+jPAULR92ehy1mHZJDvcS+GGo31x0LNOy8KTjfJEBm4EpMfFMXDYO
XIbrBauIcR1Zh9Oj6IsnkiH4WrZWEpCne9Wy51RGb666SD8Ca+aNaT5cpxKv7jTDyV52h0nh/akg
b9ia4U6YHGqCBTj2kFJAzv1qac3/xR1hyz9FNTGGIrqAPZZxhudq7Swb8B/KFt/2U2L26vEQLOqe
QRBO3t+gL573hs8Epdd32I8mhvXllRAIfMOWJOBhJpYVv/g0Sr3pt2nviWU8Cb3QMw+WNwAxy1BF
ZYgYIBH2zGHQhHTgaAyzQ21pW09d3Fho6RPmMruOBX3TdjGcI9lrRktocuAYRgpd7sTAiekwQeQe
eSKkGKK1Uw7HC7VuCNxkB0GTFWbTT5u7J2VH5kY6+hfJUzUWeV0sChtQMagA272dyPqK9voXnUcE
nv70iAYUGabngAai6YzeqpwfhBmiVcrvvcpbxI81ErsC1ktp2a+6S4edLdUO/TbuGE4Q2xZvieOh
0587SqyAQI52thhpWTRfcrROYW+80KZkLhVOey8TT3Rj3nworQjSnBeSOTDYp9FDHKOjqJCAub6x
wSIGtY4GntsY19WMp44Mkk3fqjtet1n7Sh+CrmY8502Efw8PIi4PdMu3nplFYEuHqxpDJd5GhReH
j0o+t0NKo73q7/PK+WE8TIsDpUJeEiuAITAmtZP3DQ/4LqSwXhNQRDOU8ImERvE6nW2+N5wwJ9OL
R1S24bPa0DdkYG4sIlYmcVtEe0eDjmxZJsdxzLiT+d41veoPSjPI58Dq43Yi+Rlh305awLA4RhJz
xUDeC6tTF7jYG5uFETZHZLvHIMRjURxHpReqLbdEVELFRYGCCyBG+ioIb4LHHEOeTGwGKo55LJfN
WUTZykvDduvJMqRRl73SI1nFYxU+M6V7iJ2KxErGfi4BmhXhsguq75ABsEgrgWWh3A2kQJBLDS0F
D4qpio4id0y47Q6VyaHc94pubU/6TgcuXAejf6DRotc0gp8yHlewoOIuHJRx7JvkbAG6Qgt3comq
XLGVuPvSl89O5ZCkRB5BY4UGy5DY5ya7SzVWrIJ2QK5XiE7RAT5XRE95Mp5jq2/QU5kCVHz5NNoI
2mad0tsYC7HKOmuvsMQdZMJeGiZgwpEbjjuG54A0kGvlALSHCU5tP6sbeAfnORQ3pLBvS8P4yABx
UrSu2G2gMQib6mnMOJv7/Vtv5/eByfXPatM8k3x2apR5tHsqVIdqpXDKjNRt40H4rMzofW60DPID
avd1Gkd3sZfzPHnDfYNokxwQLATSsBGOLZkRFk81OuTDlES0ylcjwxpmhmMCXt2fwOoN8VUSE6VA
eHBVFW+1II27iWxkOWhTQO2iSRtTQQLtyQ+7LxrTw7EeeI712OwbECJpVT3knnO82w06vIKATevd
yK+AQMGCbzelCp+TDI6tQifRmz42pJIwp3PnVm9t1T3qxn6nYZZU86maQClGugBZNymaBDWZqbMa
XlLH2XStT9Hd7pG2X89jy1Q8h6EYI9VB/lKQnJQ9EfCJaCHVH4lXoQ1PxoeUTv2KLMa1i9BtUXT1
u5SlPjfAO7d1Om+mPrS3QeIjNx2tPfj4BMNcg5olvfS5/0hLZD2MxcwABplSaadvdCC57vK5NIcM
a2tUrAwIoUhThhdts5sYsZnclYbOD6ogGEpb1R36dWNXcDpAXnkwxhYnxrT2OTeiQpiQI9guPXYJ
MYyfiUK+QeEo+vsKR2q8iG3LwkbYKtsnbJB3BhCRRLTxJodsEQO2XbWet8VZgQpzVk/k+OTHOc8k
IU0Ra+TclOjf8UfQzTl6bZhuLY35F/fzhx89ItFt18PEohmKuzxALgCuaOWKfTvKEFU+mL+KlTSu
3VOyEI3IhGkJA9S06hLIMwQObhwl1RadsKCURJc+DE+lRsbZ2B2g6bk70WqDoMV2Oxlgw7lWiZ5+
GdE7T3mz9eMh3jhaP3eNvhsxNa0ITX5qShLoiUqlzWQGqzuzzoKj22T7pIrUVoRTsQnLCrQL/FMz
My+mx8mPOpIxWUdfdRavpSaARqLjQBSDp5Y40r47O26Osiz4FICx0uAzkxghsgptCNXUE7iXiNjV
Es2mM5xsv3kxDf3pZ9HBLVGBTb7xDMZiWCmr2HDW76ttMSaHzpSvqJEeM5YXAj28G1pqILVVetC9
3iQDx8gkJaJK/cSxjQ7Tq3mjffEyLBpThT5kyMPrQoSvfvCKwiTNadOaiWS2LvTeKkdIaKF9+P29
A+plOrHdroGMPI1oCoSmNBgsZwLfvWaKx2woGF5Cd0BlaZCh2Md4C2slGRF185PRpTjW+vCQ6zTd
jPz/HKvT1CY/Tu8iIU0JLAIk+VLMS8KG6WztSlpbUzanmTWOXoSJ59TzzmOtofbyYuSW8agF6XNY
4gKqCDGfquAptDmuiSUgaXhrjYJWsXq1A8t5Neo7JDz3zAjrLUMF3LzGrNcDnjbk+ln2lhTGHlv8
ZpjiGAKoN26dkkGJoa3vMDbrUzd95K17OwwGMBK6CEejHF9bFVza0AcTiKMmN8J14RhPE2kqeOLB
+A0lIlsKHhBDs9ywDaSAY+RtUmJczI+yRuVjcHJt5M53HZO2adgsB8D6n384M6MSWWTM5FznjnJ1
3hUCxKyXIKTpZoO+Do10tLtI5fh1u9NIOBzBlvzt//4RLA2KLCbdx+z6YTUqfz71KCVh/np7lGZ4
fFOTgIeK+rudi+tpTOYTtID5FGfkTOl0hi2y/EivtdW+QwhVOcFBevoceKQTAtu6Di1ds3bmz7WX
wXqsyT2IfJudY2C6G6qwWiWxte+EfVU65hW8100+2KSLtfZVbCOESrInbnG2XZlgRAnAdXUB1YjD
ZLkywCUh/z3PHgOlBlUuYsrvro5uhzkTNLLzb8dKrxR5oKRur+aJMEp/vKJMGtH8h7dD0TzlTfJQ
JdGZCMrvehjPkY1107M/vM59lyd4jq9Jr1tmSMW3nQa3dotkyR4yjj8Y4GP8EVQZV33nsq93T2OH
j67uzn21lCky3MTmzNZHMwzhMlpF8kuMKWExbXmVOYI1VersnXPfdHLMboLBiMWgxyKGVcvKMgQB
PK42McU9SshTyehgIax0C9rEtbE7OV3x7FIJ4WgiDjvhQpPdcwb3UKyNCCDZAoo7/f4jHwD3m1Fy
Td0NO87glp07lrF0cPY0aeB4mAlE6yir3VVVF49x0jLkp1b5fXV//+33vUIgq7WJJp86WwRduPct
OFsk2mSn33/zZCdo87gYnUKNzk8/ujZoPiebf9lFZqE6C4+Aw8DF0/0Z+vzZ9/x9vjQ0zDj5iXv/
f7N3Zst1MuuWfZV6AU5AAgncrr6VtNRbN4Qk2/RN0iTN05+B9j7nr4qKioq6r5sVtmVbzQIyc35z
jvnMgekA24vgV+mSCY1eAoZu+0kGi1nbPSQjq1uJgXRFhI4mAvQd/BkcXDWVWtwExx9cJwOLjpk7
h3UHzJkBs2DrCubR03D80TC7dMkYMgSNMEr59C2uKEXazU3/zqmN7ZFJd5Ccr5IGjJQP2Dw3t5D5
rXXIj6fp0r/aQZBbsl2jThmWNHwDnYCRWFPAE81MkRy2mCeP4yWNbtyIdCdulfybLcv6Iv39HBJD
XFS1xDzikDXyK8fC2cCRe9b831ZCyKzQ3ZE0j78Zl0+XhPaLZU3bgFY6Ti8+A11kLizfz8rMP2ga
Yl8Lp2xl5ul3GwJFHOHRdvlRjnx/KfXipmGvhwi7mzBNilU78zEVPhobXkHMdPcG4MpVULG6ytgq
6Zsn40DVHqBeKJBjNO96KIG6s+aNJYN4I8VDiHGH5ZktXJrUn34XPrlNCdDS8daNnR28vP8s5ERO
XIsjJXkM65NLTikqDYoCWyVt8rEkEeahp8JSqzhBLVcMoUG5UYuOKWeqOuKdtlAPIGnVOJ1GAthT
so5MisV/3koGcPgLSjM/ji73eL/IikMF7D0cxlvnMZ6SKALlMJ1rK2K/rhEqZNq+hX69x6zAQdSs
Xi0smoznYKak2XBuqMcgr8eqPTTOtrLZNKG5l5ui8YBpGnxR0ugeRk2vzLm3uLl/3p6YJ00SQy+R
YfrR8UZs9Vy+CpOlLEUZHNzqnt6hkmrbeVhKlB5nZ8TLMtfcHpl9Z9g+NjeEk0Sxm/YD/9FY3OUj
tMx1x0/FS1ExGMf/SvrkZtBS8a+rLhtjooMmrOyR3ckwUsxlmX/nmf1DrP8lhGQNF8+M/4nLCz/N
oi+CknjOUwr/MJCQEjaWwr326LsEDvhUdrwcqRclBhv/rWkYQNdLSoqkNELSn8Qw70rnKdZ4/paC
pp8faZKC9wQ8sAiVU8Q9SrZgKQAMnqsM/HpRsfHR8cUrFh3XoCFBtrAnuMC3Q0cdwzjepczesaBy
lisSh6G9mQvauuaOIZx1zWuM5YgNK5eFgmzRsrh1vK8/4naJGIeyPRyB9tAtgMJjyKLcVrhGyO4W
SyNXuhXAP2DxOsnB6mCy5FOGbFS4x74bIMVM6UfkoMJYxkVbiBJNWp3ywnkMfexHyPcsx7F3VoMV
b5mJwyfWRHQLynspgOgOQfgUt22yj8OZmxZfPMevsq8A8qZVtssHTgpzMB6tZDo2hvtOB9VfTgUk
T8rw1EXZ1xBl+gjYNMVNPf8tTOCkXMBujLBmBNlHMhCgbkKOxyWfJEM3w6p3G2pvX9iocyaw3/Xs
JgAzwaovFx76BUnz7Pwzk8mN9C/yCm/z4D8nubijAu1G3kBs2UC1edFtPWLvJGyy1c81NjvEDnHA
4WEAZ5joRmxxud7a1uEkUGV/zZknbd9cbR6VFG4UYhNORNDwM50F9r4Ngr1Z4A8UBPlGnW8AtqGr
GfVxyrAFmzFvXVC136RBrouKG2aXThFp1NGbWXBTj5Jk11IBEeh20dHYBZPaPsrQjTcT9zPfYftH
UYy5Bl96dpkacyqxrUPqIJAGBPdB8PNciWcL/YFRWxFp2teCOtwOyWMmx89G6RNL7CYE78uBf6lv
hsyKYogriV3iyDEHnnW4F51xH2HeqJJjpQ6NKWgIr7DuDPuoBg3KpOAtcbqbCRG7QpGyRBrRU4Vd
xuPYAZE75v14lR1VKD2o6c0gfzVWzqAjn14klFer8D61b3w3XUWpg2U4+GDnnbKP0mJbmKQJUpRr
rxvON7VI32qiuJgmxg8M58aqhVys7fySFRbnmtLCsLAEgrRsl0Tewe3Es2rKNfj6O1NRFDglFF3S
XpEXyWUOUrkK8+YQNGZ0VpX8svr8nR72S5HgSw8WckOacz16C5jBxBVvJe67Fc7RbmipOgoctUey
BUM606CxIOadrtfshLPqPFK/cJLdLXHQM8GgHqa5mLbCtf+Es1A+NSuKemKLLzVkyn/6eYlM1WMQ
/u/f//ibgX2cjLbyz42ymr1tRI8NX8HJKvJp7Tk8Q/RoTOcWjgDPErWBuoMgOpvmiTaACZgHJufT
z++DGIewTbIuw6iOumiXl5CBLOiAklmdB70GT06ciGhbDiYeVDpaJ8O2Tl2Wka9gxbROtRuJ08+v
fl6AfDExZe3e5t0kTj8vYZ/HnHExyHRxZv/rz34+MMfJBc1/3EYpOmFTAW+L7Keot/EZbyIgVQV3
XrZU9CGLHMqQ+SSSKUfjdjG1+zT5LAbfilV79UOR+ufFDUj2205PfTcl3lC4m9OPEPz/TQn/N1MC
4y9mM/9nU8Ib/oL/8Zo0Ecaiz//FmvCvf/lf1gQPKwGGBD8gdBFYkDn+25rgi/+QLsN6piKOFPwF
PvRf1gTzPxYvA+MnD1ODLz2mTy32e1wLtvcfGBPkMqoJTGaqMvh/8SYI93+fwdnIuIsHwrMs4kLW
Yl/4n3R+EM8Dzkkw7rjyqM4W1Z9Ck/8WSyGlB6RusMkp5DU2Nyw9nx030JEoWEZD1J0mj7o0APSa
g3pEdGVO12WZhdjUCx5PA3w66X1ic77vR5OlWI4h7JGI4D90ln2exqQPovCayHM9zXIzmWB4p2Dd
ROS9e9FkjHjnt4FYn0s3bY/A2c8Hv2dE4kX1gUZdig6qTKGEBVvd2ZtZgQLwR3h8DhxePeEFF+Xw
6UUxJaX+sEvlUtUSjmcd5RS5skrPS2dWFKt7xlcALgKGDmQuKV1fDbmwjkHcxvsyLK9GZdFbm2q5
tcRTHyOn2wDNdwx6rrlpzw9EPY1tMUmH25/tc9ulDdN3Rkd1Vwfb0aZ5zrXiYu/45F+riHMFMTSm
R2J8yvqF4k7enxoM1GVY+KL/bKbcQUHvJjaLtFTkwqMign1WPw5bqlSvHFF7coeesZEKidYyxnRx
6uIHJwLB+4QcDn0avQypSNTRLp6nkeGTT7azRYQCmgxGh92S215BHa6sQ1GL57rT5D1j49kSFkSI
9lXGw8118FPBEFISL2VDtxJEhSp5m38E0AkTCXWTNINTLcrxN3hh8fx0mObregILYNODmU1wiDv/
uHzUztl+drGHiaH9GFJyUm4Jm7QrAkqMLOeuS5ol3AXpCEbU2R5H3JNWiWQdWzQVytMQkVym0vMU
VW5+9k19BaP3nlRtdpkn4W/EaFEIZGPlVOyFE2Gwga/qDjuFY+2pt8Ln5rv9hlaZbs++d0cXe7Yq
6NrZIqEz43YLOteVR9tQkqv3mXUX5G3neQ0XXISk5lMPVAMmWtMvsq4mEe3xZFK0NH5Dd3w2RVEv
haLQJrCCiIalPzTtRwZElyx0bwi+91VGd5IaPpwo95a45buq4+a+yVm2kplNi83ZI8Mh5CYjUQx8
vlsDXk3SWHI1Mge/tC6ARkru8EBae9y5Mz9JdWr1T0o+2NsT5g7MmTHUYQOjcxRui75/EzkT0ihE
rob0xxjM4zYba8Y0HGnqJryEjF21oO3LU809Ke1rCJzcanHEVAyqMaFXbBk82iKS+Clraf2d5gDn
Av1vuFbvOqdQV48WO911w0v87Ij6kdw8EdKFuVCSvKnn32lX0BkJkcD11R0TNoQwk3vRQS/t84aR
vmb3Oc3NsK2Qf98H9yEE7nEIRgBZem5taD/eIdbEmbL3NH1EJEtW/VBvNJO9rW25d15D5XgSQbOb
3kpr/DMZ2gN2794pOR4JtQCJtBTKG+bnOUMejUcNAj9Ga6tcco0+6fGmZ8Q2gLHLA7WXYXRrKPSl
QfrWako64A03UKi58O68siKZnkl7LWo0KqRl7PYzh9KIwuJ14KJ2A+w4mO1nMM0uHLDPceyLDSa1
zRSZn+a8vEHRHLNbdHZe2O891H0qvdroYPgkniHcfPfCZNNMQ+U+b+ajEoG45ANnF9MOH0cVhC9x
Qed3/lTECl5nUn5OfexsUGkj4LKSb6aK/9S1iY4+2LhJ0Xhz27u3o1Cfxnh49ciNnhgPhDIlYopA
sQTokiz2b5qtdlbrgl37vBiNqEWECEhoJo5dbLjdhe35H5n+TQz5ms8k/4sp6Di7ij8DrIWhMEnI
SWyfhmuCXyiArLbfUWIPd7bLaLDK2aLpglITIS3abL4YCMHxQxLbBDYPrM4mke03G7/myaSqeT9W
Gs8rEPUbNmaPA0dnIGzWCceeuEmKfchETHZNu9KwZlaOMi+ZR3Yqs+mJYGQfB2yrY+cFiFBK6qtW
mzY9TnOenEJEfr/KxdZmVkGTgMGRzTJ3MRZP0/b6qyqiF5qVidTeD3rYE50iFpeW0UazSoZNKG5F
YEL34eSh6mKgGM/QGwuFiRlQawQoGxR2Q4lYzvUjh7ysABNJR5E/lU+QuaY13IgUgGXwIQNPH4q/
Qd69p/7SSJpzzppqTorkpIk0IuXe5yakB4mNaOTx0tU9A/ElZdvZ/iYBAke/HvtjWeN3ClRMXxJb
eoqWHhhFE4y1uXYSFHC8+GFmZnvPiKw7HWNga1jWhkI92HhKHiqLKBe+M+l4Jd254MRlzPR59sDA
dWWNW62rLomsry2HcGncO4TT0lhqcj7AbiptEusNnpLWsHE9AYMyepOXfCiORioPMWZtN/W2Vtc/
zZ56cTloZyEXSpS90WXmE6xnNEWE+2SNajdgUyN9rUYm3/YerikRLmbJikH8QbdHnqtqNxntia6z
ex9F+5b55xozv6285i4YGBdWs0/rp8ffa+ZgN2FXwKw93cJeNTRKE5ubUOSSUfk7brWPuhke+24y
jm3E9R+QIyxqLkz2HMMBnbpbz5N9YtIl2KThra+osqJNosrgxJeoYNVAlo9O9Mp1+p0aqz+qn+Ra
KtrzLEbPjXaaXeIOFk0V4HOyiVKCNibVbz83vZ/ttOM8RmxAkpzpdx/QoraUsAU9qAVGR8dwIhjL
+GFtsxwlpHE22iTwbUl99WhiEckhnEfkNA7qoP8PLun8e5P+6eVA86E8r90llpEdTK1ifiyQN6sQ
2HohPuIw2Q8MODQorSBoxzfZAMwSqni2Mu/NJUnEf7yWkI4Zh9o1sofqSnGQQQetNFrc9xZdLGPy
6Rrz8M5B8rtCM9w3IJtsYZ+lGmDn+fzEliPTyhbBi4bF5CW+vOC6AigZDRYmA4j6kStImLLvgtz6
ScVihzgOplAx53M5nK4NQz8WUwdJRM8bWMQROGDC/LM6TlHQ0SCBY3329IsKCGjPKU+ulqgTsAyO
bx7RvCuAyXbFnE3UXxw/bepk0Gk9SdI8GdPTPHXHIolviVW756x2P2udNFtawG6JwQnWjdZyjt7J
2fFEVB+yMXBAdUAv45DAU8S5MqRI7ACV6No6KEpxPt9y2HmUeqcMZXzrb1Eww3Ckxi4y41tj+7RQ
AtIj4aFt7qeYJ8I3DPrBrhHpzuN9PrJbyS++NbJF4lmH+NPsCgCb266Fz4str1onmZ52agG1Ng0w
Zo+mYO8rzWoGOAP+epoTc0hEBs2Hay0gkeFH/Woj8eGISh5bI7nPWUXPVhE4G7gNamXc454CbjXM
1PRO5WOoFEUfLZpdnz4SGlVVfAudrNh29M7Tu+jQ5YwKvbZmmqzqqnj2BvKmrXObSrppCXGvJ2Xa
u4ZuqmrU5V3H3odBz7EJ8KeYAyqkK5aHe4qUMC+nhv7RNWm9GKvm5tnuxS+6K0RtwBd67A+5IVle
QtQxx2hbVtmZfMmoaeeSNa1a7dz8gm/9xpaXvV2LuwCvlbUmIvLQl2gBg2Vg5CKWTmBbPWcdubJS
p/3VygEOt7bhc3fz8/aAHRCSfYiCcdw7mlkOyDG25Q3Jch+e1dwV01kbKa2AzJKJA0b4epaaklRg
8TX+8ozBNoOU8eHqo6dIW9j9a2O2OwNc/2V2BE2OPtxdvufVsHS3WHVDioxIHRIvYEa3IRLKc9Wz
AvZmBph35jYMvAwvu0+RYdhY9+pDgZ6FDEN/9xzOrGtGtHRaKjjm4fDqJN5+hhuIMwHtCf36HZXi
WyNAh8TP79tY/+ntloySI9FEC/cBEKZzcXueKIQpxwKEH0h3CzQHH+L6q0KApXJIvlpbn02fazTj
BiCjIb7i/GIULp/KqBKsJeptcqc/QmWPbcqgix0r8KVRXNored99qYCMWTB6K0RENNGGfCxuYM+M
v6KM9Ao7kY+ibY6+nFj3HpqURrW+/uQUdZN6eh1gg5jE5TdCnItcAY8eoDqUgCqSOXgsdLR3Q5y8
zKbpImKsFuXMUB5lHTy6Y/Tp+xE/YcI+xPpyfNlAhj9Doz8GjYX32oLJQqLQGa4iy5fWSWgxusII
75/M3DsmxQKZpTzJZZYnW3mQYfwVWC/jDOCK05se6191yzhZBi+OB+tpMeEEz+EUfLP7/OVpniFO
aK6N+peg2JwYdwOfOmVp8U3Uu7B8mDsef174MFNPXsb1a2LobW0MKIntA8NnTSzNe3RT6F8x0SnT
ogQpTmGYjhQQ4qJuI3og+a/SvLjVDsQaaSOSgatiwrJIS+O9K+NLPTQPYDjey6Y6pPjumJ2eypAn
tBFuc5dSvTK6q1zGOBZmohXPhZGfJpcjWFuiSbfKJKGqmkMOLZdF2/3KNMTW6jobPlMplT0Hjn1N
6+Z+8owHzIPbVv6i53mLsHWJSGp7rbGpmaTMdZ1c3pukTHeWbT7HpXmgS+zLtI5hJYAhpM792Dgf
qqqfzVZcIxXekVYQBCz92lsMsB+AAdjvKferL4IL+1/GMfGIr9zpv0cldxNbnIw6OzyrmDhHlgI2
AhisFVs7mZZ3nui3RRt/B+54y6nrs8KUY5/wHlxfbuxaPycJLrAC0WB5a0qMZyAKdwVSKVPqiuSx
IdRTWkXZhoqslTeSsBQ+rn6jOI2VOBHMPMRkupijvPnQKOBYh29MokG68gxGfW8qZx9E8XNYX/VQ
f3qUgpaCnJSWWFddXFxT8ACy6TXSRPRavQ1C/Gyku5FBXthWvKJe4I/pOD0bcfiQSb2L0oTaGO24
T4+1jJszaKp+O3YZenyRPWSjkRztgf0UisvVyEzzkrgtYeG5PXaahwa5YD3MnKMqynB93qbclMcI
d10q25qDMiU7tk8P0jIIjuzumkTm/dijALBwIZPX+H0H4ympxA4ac3MwQueBoEyz4QSIwTIHEZJN
4bmMxsucMbEqoVY0lfpTERVlb6PXNvfQDErpvlXeW1BofaAbe4VHhAlp38JmT2EMzsZ8lxOYzyDr
iZ7wMtPLT2J1twTHQpiTlEbEvdgE61Cu2MZF9h05+n7n3Un/2ii2BWksOMzHV/aOX562v0DxtA3b
uHRgtZDdD6VbUi1FpnbkiIaZLDkQ6v+qEyYPhVNTURRYw9oqhl0ctA91pGhHNSpsnClAADKBYWt+
NcYwPZvJvaKwcBWEwMrCzsXX6+M/UA/aTonymR4zR+NZauIA9vAqWiSYqkWtMutgZySkAF3IIX01
f1jwUTE1xnTiUqCGPfTAdYmCbFKRXmBKGcrsmpi+f5dEFuliQVqvjum+TuKTkeU7TffNulLUb+Vc
d/jz+n1ciw+7qthE1+SoCdCOUALSKnePtultU0EyhVT7J246XFJkQWfvAq2vujOjpHsuE9CsFLXG
cdOdcxTPjUscNZr35kAGOtFg37x2sVlncALs+lxaIfzmCDt0bg2/i7TFNuoZWIXn5gA0hPk2Uue2
yIYLhYpLdJThkcuRoxqfgFJs2G6FkMi7D5wY2KzY2Ax5sxkcYzoy8Vn6zbrzFCOwdX34HjGYUo3B
JDozd1RttZu5YSBkNcMd2WZKHVzEyWQm9soEvtDcoL2nOEm6+l129OZWw1OeY6OLGtyvCZQ1wuWc
Sobcs0kVznInauPW54LC8Yz4AS0g5YogwH60u+wgRMjpbsazICMMwD4JbK1bTglszoKUxXZYRvCZ
u7Rvy1MTQ2ZWhbd1nNBAR0HeKKxJP47978oexs3QVg0r94BaZV9V7/hHoCbDJnDaLW0J7AvII3Y1
QmVet3dD2jx4I6MmpNgVuZ5xS61BZqlvN0QKpJz9N7xHb51xoFuzE/2GFPmngOOyG3K8kb3vpWdd
m08NVbWmUbcbp48eOjO62YlxF/rgVmlqJJIBS7nmlMNekFJYy8eVlUXpA7P37wQexcZPSb5U0RWP
8y6jsotb1C42jafgyJJQXkeZcSzFcziXNCd6/MeL8XjK73IT+bJMOwLo9nOPFWuFbPtRGsLeFJ6J
ocUD1KRkzKjfuIY2OxOj3iUmFc2SdofWtLO9W2hgA3sYsK9VG6HHRhI/DeFzJ9NrR9DuBwUVsjPj
m77dxkMT/DZMwfQNRUqmEZwfF9APguoh1MUBFhsJ/CSn6KsZy1PUJfs6SuF+WQUoTY/N79j78OEC
aEdHFZJrwPPRqG9oaYIGxWxYjkw3YsLi5C0vUVsLnDG5u5NW+2CPnXVIUmttZCl7i0p6pyFu//2r
JqJcahggfQehYZy4UTgRctbZuD7a589LEefyNBFZOYlJcQH+/CFo22kt6NtdtzwzMU0n/c5GsALH
ItQp6i14ppMLjL9oT3UJSRppRtAjjWHIWV7sKIpJqC/eoYlEb46lB1guKgyHjdQ6OFMyAarv1ame
9WEoCjrL6aA52drhZfnV0LGp8adjXrOA5Xh7evh/lkrSbUvTTTgsJe4/n/3HBFY74UZCfQSi73Ni
//m8/7iXkMT/7WP658/YhTKKrsWhXWZwugBvPASAc4dmhhsE82WFDC1OpRT/folLjq1MVt7sxZc0
urSZxQV+0PXPLyG30/Ojlm40P8GylHSsPxCrLyox+UDruEB3k3TPnVefSAKrU1wDtrCWoiCr5If4
8wL929wOwvz854+E65/Y5dZ7JXoktX8+gNf43//q58/SaSlxW8qm/vnAQIRwYys2c1XN4y0CJcdR
sjr98xI0NvO/n98nSbdVgEKh3nIX+NhjV4Xojb3XG6eyBVnYRSRV/ELBzgyLaxWxH9bwisYBAVsV
4bnwSvPoOwkNeZpuw57abFMX9qbpGnBYWI3ijCKHlO1D366rksNKGhj0AxZ0rrAS3IqShR9HrvmY
h81dQk4L+Bja/ShmwXoKP8lLoxlYKyKvBM26jbX8MwsDW26pj5wJ3Asd43voHsW2RpUyxicRwaUs
2N2iQlL04/iYmukmtAxUxSkpXqa0paBmwtzKRXlOHfsbjx45G3dpg53SZyvM64sBdb62vBjjrzhN
0bgsArSbu7gMt1XYPwBrbc/mHG+tamp2dVnuZp8EUIUZ9ADqilXVi04zQWNaYoBWzJr4bNCb47rI
zENpTj2EUv0Lw+GLOdKanKIHUY7WD8WNcyLYSLf2jnnYc1xqPCiltNCqdm+kPS8VmzgRfXH2zR9q
w0p2dF2C5qC6sHQI25X1byWq+9a8I096UDZHFcgTuYfuWbivmUUzU9bYf+BUPDUcqnMFHDKf8uPS
iKkNIGVOnpLDES8EhiY8aasiwy7h9A3DE+hXkR6f28k7pdkzDn70Fnu4D3vnMWhqCrzTO1Dhm1pV
r4jxnPfLCWJcWL5MDk/cGdKd7vVHXAQPy6etfYtRCXxbT9Z0WSbp77LCMI+CzyBueg+VuS1C4pSG
WTy5jvfmGExwNKJsDmuv7HmyVnPze2js947v0E0RRjrqfu1etL/iCQ27Ek9Nd6n6RJJVsOB5TO3b
8t2tHeSGayYlHIO5+/TgugcQPN3K5auMeQyxn6DlJo18Tm40ypvucx2y/5m5PXK6ffb46l5UN+5B
6HFKTPrf7dCxveKciwLOWimOtekY57Z7Fuliq1z8hZwBj0Il+0TQehIzqJGqoMgjKf5kjpMzMdHV
piRrmmAHoleK1dIdMWI388q2pudaBN8ycudzW6NBWYRF19kERcyYIGYGy9wfVhun+7hBcdi7PTK9
b+BXJNisDypO5EOJilm5BEFMZhkwTstt0eC8KRdLVMlkb/nRMSiyP4mtbLVtfNwVFadUETKE8Hoc
zZIOm04+WX1Kk0blXAUjuFRDIA0FmndoIfiG6tpIbP7L+9EQct9BzQsgrbZXa/LfdGNS0bIYciv7
lwacw1mW71k1epXr6RtfWb0y8m1EIc+eQNHAh5tn6WQICJNkY2Pfw9wiQTMoej7RhXG1uBcLse4g
vcrEJZF+TXBCLNGSOWn/ehlC6Iw1bCrABkauMawBRuXrjEGEybu4sUfM2LH9gWWOtwfup3IC7Czq
kfqz30NBo1IborlWLZagDqacwy+WDyUJVM6MZmOBo6jyHSyz3KRhorkdq9fGs+6DCf61m2lIUQ7A
MvXKIStY28zu8etQou4MTXoMAHJjPlryCu4zE3WHixTxNxg8Tm42hnlPbe2UwuWk1Wydk2Sjfpk9
EC+XsBbXCW+JT/2bV71huKM1tcg3yAi0kb21Wh2FM9x3YIqTTvKZBai9LOmPsNss+gbi5zR21c6X
xP2iZvEjGs4+irBWdobiwQm9tco4bQUCbqpEGBEYN/0Dava7EdvRDvCqM50zz7o0jfxQbMEIKtus
pbTNArBSgfzyqaCFsvxe2v0fUc23Wj14otpODjIguCQUPz4AXplBsArflwt+oQD1SbCFFnu0HeM0
thgC4965ZZm3Mab0s9XRIZDVji9t3vQSLS4YzIcpRIlhsyA27jS+xBWIrDQzHossB733ZURhs/Lx
vc4kuCaVUuzcRIDLLIaHLmizJVvkQvAVtU8O1QuW4p9DJqc7dCr4HvLBzrsbMaRVWUoQWfb9z+ed
oPGRXMjgRVJ01njVY0yr+goLNW0zbLkdnNGrRC6QQRNXIaPrXe/kL148BkxdI5Cb5fTHCGi88UXM
yrOcEV1ENlcAUekfW3jCBIc86J9NCVohfJQW0bNpaPaF8wlmucav7n7XPLeGialto15Sle7bBgNb
adzZgT4lMU/FMXjwUZPsDqEo6mKeYI792WIONyYyqr7/18+/zAq8HLOz5xLvQ5umkMeAHWUVU3da
A3m4QiwA3gK7HZNT84GMy2HRTzlGdvuSB61Rqk/K1B8xU9xDu17ntTMfwHflG11485Y9yCU2o5MZ
OM+u6byRsltjpiRWx9UILzXfUDT2gcNzCZTklJxD62UMA8uA7kI72zJ9PaWu3DIO/DR7JOM+p5RB
j2B+H023+zYj9jgiW3egnXLuExbaPaVk9yaLgRUzssGVR3CPhpYZXdKvrWKtLKbtDbCndGImVqdi
T0AdibkSV5zQWzrZ39VsLtOr8AxGfEN53bb3yBZGLrMUijs8Vf9Ke/3WZpj3RZLc2zANVx2ptKEr
f/s+ChJErnc/V9u2a7/U5HwU5BVK4OXrPnlRUv9yPLj4IAtu7DXKHedHjwUgGUnzZp9xZ+8CphMr
5FL8x82Xy/sZ+iNtGAz0x8ra+rmVHfzpKUqN7pZW5qUeN8JURFnprb7PQwt2gcI2yrkNYD23UmVv
Eo93tO7HEWNawpXgNoo5Zf2OoL8Qj0A1qo65pJUBEcYRQLc4xjXqvAEWXc2CeTGWcQc7ASXxmj6l
QUS/WgMg5KTOZcfOx/FZKbGQnFFeH9zFxufFx3R0PinXApM3PfuT9YloRkRz0HuDQBbrZfm93N9h
FRHmAtaGxEYcUBB1Gx357JgYuWPN00cyhRvsCdwBkza/oV1LCm/iUdofIq9z79s+4wAqQEMr/hfX
eC15aprE3FeyYN/iNs4b1oCDU8pma0prOsZIxj/bfa/7LST6VBcZDVBha1ma70sdLpEnHpmEIyyC
C4bDV9Ea1ldLVRzgZeKRFGOnJW0QmrquBniJF1nHjH93ME7KSl7oseh30ZLqdf0HM0sTwn+Q8DHy
V/PMRIY8QlGFz0Ei382YuUBEjGTKwtfO1GfZ+kR4VHsO+xhHdQneX1GeIMR8K6lFB1O+VFFk54rj
EKoCo5DOV1DsUlxN3qfdJoTPPHcDuZgAQJtuoSEdysLaOkz4qcKI5Jp+UkGZoT3sK8N9U3MyHFVb
oNJZzCe95E2J+b5nE7mHnAZCRGQ3tkB4FCbvHePNoZmbgJ6iuCGUD8Gwsplx99PWohZnm/d3E+Kq
7mG3jqb8GJErtnPFc4U31yGHGD8q2MxbK6QbcEh3soruq7h9F3NKPGy0542BMakNbJRQL9pbNiA8
pienICLnw/QGIOD8m2HQuW45VVSte0eW1Nvb/vjCpdCwmDwIIinEMqqb4cGCM6nCwL4TrZOShUyF
3TYdh2qDPUxt2KxZ7Jr5znlEHUu8QyHtTuu2XfL43CtEvDI2eR5taARG+t1AZ/Whjo4zvQaYvcuT
qYh+6oFxqdU5AzqBfAgmjCEwLq85utWembO511b26NYwvaIsvZjuMcjuiDPUt96azyMg6CMjs86c
eUu6gp0NC1bxQzyO/Pno1KTwatNdzXWKVwo1j+409pGxiQl5fOmQhQaCtOAzL0oLeIdm89q1WMVt
9z2ov2WHM9mA40puK3kskvmRGgDJIcGANBANj2F2o7ztPKOJeAayWIV6L5cMej4bf5t5ZqSUDJLH
8hisK6GPrtv/FQFA6Dyc9k5qvjjGR57JPyagnKEU5dkucc7YGluwFdHoEomlms2G71/egZt+hcdx
Dkvc2AZiWzrTboEXHrRBLHe0DsD56e401ZEbZxKIg+DBwtgCxei4/kqQlyV2YPJMnIjx26whvGvs
bdJj2+PijRFRJ1jPcxXs5UgMkPzH3h9fkWfQCKXh7fxO0yfFWKaow6dh9N4tMb4iR7z0JdExvDDN
3iigYJc9WvT022pQZHOInWHD1CYiK7Eu+pCEq3GcaxMMmg8g2hr+k70zWY4b2bbsrzyrOdLQuQMw
q6pBRCB69qQaTmCSKKFvHY0DX18LzLzvppSvMq1q/AbJJCmJjAZw93PO3mvHYsceymVaqPtMQmuG
fFjh2Rv3fSVObUCvHmzcl6WgahvKT1OB/CkaXhVOh6rvmMs3UcuBarphIH4zayYHZhtL5Pih51Tf
ZTXC1sbVhMdZw5ik/MQPdMT6euenPpqzBRz5zJZ9xNxyJ2KXgxatTuHsE7T942TnqH+tr9NMDGte
WLsyBmpLjPehtl4GuJxbxsSIT4qy2jt4qAlOvM9EgtnMGR+Cyn4avTeVlbsgwGrGaf1r0w+fZLaN
mq4kaojM8Z7/FiRLG4wlxSGKlqtjkmtQ2rh6K9s9M+4+5qkM+2Chl67MI1WfQd8vnCjEiKEkR/0l
TcHglICgG7dzdoEJAoCco2iofrQVYNRgiC1QOfKrO2tQqOXKLk+tx8Q1+5OewAUSlfdp+OrXdnLM
W6ZJtBgHD4cCBh7aPT0lV9Xsk4iSNp9efNGSvCzTg+9L4j6hR4v2JY1US2jy8oRbID+n3L8c+Ios
7O3G3Q06UfuuGOwQlQw6/p7JWkVGaU8gGQOcJcZ9JOI70dFZx9P5Rfp2ehrt8U4ZEPI6PZDWhXVy
m6R63i0u6czV6D0agjAoaV4zw5nChPYKckpcUnVHLiCs3dQqjgxzorCeJ0IjjKON/5dAQx6ZnY0o
9EZmuHETOqZ+e1cf/7dQ+x+F2tKH/fU3Qu1UfauxxFQ/i7Tf/9UfIm1f/kYzBm20oEXn/a7E/oMf
F9i/+b4l7YDp5QpFEn8SaXu/mb5juz4MI9eG78bD+EOkDUAOKbVnBgIZi4lNy/1/EWlbDhLsf9N5
8MlCXxGOabsOP86Szi8SbWw7CTLhRF5Q4nWEOvQa8dWjsKruKFpNqitC1lvBUBh1iXOq4kZvaVaF
qcc2NjDV/tPL91+g16yfYUG/PxzPlhz+LYGq3eJ5/1kxnvOioHssxcURiG7nJmn2GRkTs9fcmdUX
TDbkESLeAGTb3K3N398tCT/x9f6Mfgv+i1fDcyWvLvmXPmeZn389xpUF7q/nXjodfa79cXgSOjqi
Gq4u6JQKLJpIm0eUiqhl08M/PPf1pf7lreBS4VoRwOc80/3luQOPSeIht9xLXk6CMdmcHyQo6HIm
uDjrUvvZyNiYS0oxbzkbWfYm0WnmdVZeMuX2B8553SZOzGRbTmo5/sODg1j4lwdn4ccGpGVagfer
lH9qWURNIiUuBQreMFPtZ0HHbt+2kYV4KOW0rSiwYjdmBFD5OwP9ZDGslKXRfipqxmocWNtJ+/u/
f1zuz1Cr9wuGu8EKbCEtXwIX+/kd03WhSnQR7iUZIzoWbaR30GhJj46CH9Tj8Qs53yjGCvS3C81Q
VYziXCBNOQNyxOp2VBk9UUeNezjh82XGALY3TNLnJy/O7kzrHATjztVD9+TUoD1njzQpGafWZZL6
jXm4xPb0WbbKOyIEJ7qBM2SSxvUrM98XI7PdR6DY99xk+U1gwfCmv/wgzWxfxHYDFmF+QEf9Q1Vu
R8lj1PR1fOeUZN5nQ9ofTbsKrn//alk/g5fWV0ua3FawDS1PeqAzfn61MivBSBRH7iWta9KCItQy
Ulj9LudlJN2QLtKimauBQqNbWHXfakC36Bf+/x6IZbHyYFGxuKF+udHiDE5rMs/uhTETcyUzuSkJ
DX9cBn1o7P5pXhi+NbO6uBGZIABie9/Qz3//Yvz1ypEI/1cOp2cK3xS/UNjSvukMCej1MkbJD8M+
Ik2lzEQbSjLwvZtme96jf1re/rra8julDbOT/7Ml/HK1mmPmerhKCR3Daa47tN6Gsp8AWt7XUWns
cWQsl1Jkt3aPECZfvBsTXhcONedDRyTk3z9/+6/rjTQd27Ns6bi8Eb8S8nyQ61hTLOdC+4w00skh
+q2/8Ytla2ZF8Gj68zfhQSkGPAVDDXbGfhmrGwsWzInQYHwqSQM8vGc8r2YhzhPjhzCQxaODG/6E
4RWNYpdHMFdqKDFq3ucMyBmprIlG4/APbDv7ryu3NF32MXNdPF1Idj9f2XScyUeTuXuZ3Lm+VEsT
3XVrX09ovDE6w2EUBf61MbDjo/B3T4USMKRmiWKhaR/VQo407BlqqbyCQAwux5m6fFc3CTOlybmM
wjZuCxWHEcDvHZFNaEIG2uLGHHt75vgMGiSdS9Fwxgb92B3//r36mUj6+33rumTMQnXGTfXO2PuT
kSovAqnLHAQ0SZDtURuosU2ThzthAr7Qgx1iXYd//yut9fr/eTuS7Ea4ViyPY4j96/2hG7+rmbLD
YhWBfixpBt83aXdvNS20a9EF2JP95JAUjn95/+DjMZRvcDjKf9iUrZ/3HjZ6qIHwEgOXE4r31zu1
SfoawFJjnPuIdCyk9E8M24qDJ5mwJ4hskeVk5r5Zj+/IuZ0bKg12QtUR12CjSwmKeBfHXfyEjbX7
h01b/Lyiro/N8zmNOVJyS2NZWW+yP70zDSJSW1pecG4R8EoD740l+mybj6VgowCuOQ4wFHhsN6ZH
qi4S9V1DhBzczXEX4wRDEu0B/WG8cpkEVbnU6ZFAOMzRQYvsRgSMTbiMq0p4Rz35YcCpbJPGCuuX
zT/MZgHmBwmUtgZxBegV3wRZa91SHLXHufcDyA7RgxnDUIr9IKyUOPcdsx0FM4TQPhwT/nruy/Gd
HcqcSMUOtRPHI0JXlpR5a1aHljEGR9y25j16dauuL39/nfEW/nylMahDh+143LiB6TDykL9sBpWv
8VaXjnuOYxqVSsgX5qjAZlKgUbIq7xwdTWzag7mjvQlqlse+rZFGbTmhJTh7u3w6Zxn7SGsCaU/J
PdmQujmfS2cG1wF+/90pm8JgJBmG1qtbnhYwDFw70EcTOqTnOUPWGHjygTF2eihyMGYutoOdpSmS
Cfk7V7TND5Ocbts4w1QS4w+kgaDwucTztkNGB2jKzRnM666BXFPNy9YN0gbDAV/rrHB2isDtjdmR
lcck2PfRcnRbZ2mSE+CVEfeLU19o0SN8S7vgPOkjDMn5FsH0HlZiebGnuNr2NpR8jgdcQhPh8/DU
8Q4weHECJhO9YxzQhMOtqz4CMxhPS1I9goZ+ZF1LjuuxCDbY65zqcC4S9ZTYUMzHBJN+0BoaSghB
Rzmq9Y1Zuvc9a+jdZPT1bmyZaEuzoX9mEWKYJepaKh9Ntoi9MIc7ufFmFVz7mH53HUBHUMLWZ5Jj
iLZaCnfr6YZjD9aPswPcJGvtT54JHySNh4KmkP4C6cpAHPWaVdknRxyh/aRoBogW88ZUX5U7MSmf
zI84dWKsVuLLwFAyRBBL9OQaaFDTNTwoj9Gd9gid6hFfnfc1Wb44JojREeNtOjhkigbYYbD7XCpg
0kUfeE9TvASbWkb7lhBDZr4R2pdlfiEPYbqCJjjaqM9OZim/VxryD60ZGpmrXt2p03TvMvHceQlc
/xHK7MYc0qNTqOQ1r+Y7lzw7pnHjo4fOSE0OB/l+eJSQCa5RAaGOkUEVtlnhcYzH0Ja3HgTEqNv6
jC0IRelQC8n+lPqg+dKq+KGkih+NMfoBTgHAgGDeMSYFyjcMcTsliuWmij/kDQAkNCi7dACn1Uck
b9mL73+aGlJTs+qmzci5jBKX7qMiazOPPJLWi9FZw0S65wEyH7P6w2BEaDHVjL0uOYg60bcGZEaH
jDl0tWazk1zWJ2Ltu21PNnDoN7d2i+YK4vFy5FpzdjQqOM9YvDdOQCMqsck1L3KQz1gt1pgFrvCu
AppWRlypmPRoaUc/grRTFyLY3oKYPTgIlvp+8utbVjJ715BRcYiZeILiN+dzMODrUuqrwa3xEjmf
swraZp7C+Js4WThU0ocmIU99qkYCsos9Xdj2STnxIXan6L7HkJHNigFwhkQmkN/Tyu9DUXbdXmEC
3Qb5WJ/KmHl6gaDAzbJkL5csfpiz9gv+enUEFdccVVx8oYW+YcEIbvHWtPc8wRqjQeedwJp+cYNo
vvRl/YMe9XSDQMpEWglNwORdJb9mSJ9jwRVWIUAH1vHBjZ46GzFCPAzeG/RmCCaP9TpEbmBUEorq
dHeqyqFVl+W5gFyF7+dHgN+ATptibrdGR3jYNofla2xW07kaZhXCeiEIKu0+peapIIv4I5K/1xQA
plqjq+iuIbGOkO3MfpDfRDEMmslzzoizidoglHLbtyyBS0sDABr57QAN54A43gxNEjw2AXiNbUX/
+1q3xoeOcvggJjyKHRNfFoL6W8mRYrPGp5WW1dw3BE2fRj+/ArmIbuyExGp7qZ5MnUR7GeASM5bX
RBDjmbVE0FmGV5za0V3HVK8dzJ+hVLTGlLelNupicl/onMK4vaa+dQRjepPBX3xwaJsylmAuhdbW
FV3GbVersFM9ZShckufKO8aA0p4Hyxk3ogCSCDvpymAr+tC67vd4Rc36y5xTRvNIsBE5D0WD5pZU
Lbh8UCdunYgVKfOKcVcldN7ZrKtj6rkbDT8RdGX7UXNCQyQed6DmBn0tx+A5AXrK/TYeHG25dzBD
gPigfiIXigy7SszP8VWbI6drlwa2F5u3aQ2JZWTwNVlZjNmXmrrU4qRUC9uzt+7bqOWfu8M1Usq/
MZabbsR4/l6cVVTGe9qQvGRdlwDR8eGtdkPlbSd67JwXnxaFk0hrtz0hfE0fSLTu60qHFo7Ly5wv
iKoxBHc2GDkie5iJZepZSt+D9OVDScZJGJWyfiyXADVWnzGQmSaskLZ2Po4uKikSkUI8GWXoLDk7
hK2+L0wT4Kw546mKIqa3VEPEPrZDWNWk5AFhTRJ3xrafay4S+yE2FM1PQS0R2BEe5DYXIRYqN2yq
4tkzdHF11HUeO+MY1O2wQxkez5dhaagWG32vfAyLbhNvExWJa2MbL5gv3E1kjAAE41gc9NBQxufQ
B5POM5hJsaZIWu3aWJX1pufc2ROm+Rw/m91OwadWzZ/GAsE5I6rhAODus4H7/RNAg2ULhkyGZgwT
ECt4dMwXctWatbjw3Um9zZmN69xLzUteL3SdNV2j1q1+lMpJdr4hnGubeA89Up87X6GSIctL78vB
v45j3z1wDicxLAhilPliXzTM7wvl4r1n9HAm2K4Br3g28EchzkJEtDCNrRNoIZVDQ9p3UA0mOdCE
WVNdOv3ODYzxkC54TzUSTkPjkLF7ra9jl9HJzrKO9xEsMMHuVP/uOiBv/e7a+sZZaN1coGoV224Z
pzPrsFlREgckRVKPY9+WNQpuK5B3Xc2YGVITAhQ36U+ztMyLPRa3wdAhO3Pm1zReD2DM1BOCYLVy
GYplw62KZIpbPg8IyQlus9ah0Ycinugah1RzUBA7G6oFmz+mtV4T3IK4aT0n5/4xqkFkY5ScQl/Z
EAACF0yoU0b70kmzGxxHlr1pW0OE778xa5Ph0EiIZrn4XMTWdM2iwNzSyUO5aKMXAoKE07js7Ktb
nMkScLd9NQvyiys/jAaZk6zUDzhgVcD9jrC8K4w9OyPDyYXgnd7/kawgfuW7r2Ml35omo9x1zbCK
AL9agfkVV0FKSVImu8kY78eyF3vypLj+obA2HWo8FF1X0xlvK0nWUOz2n20jOBFLSThXcyit5rsr
rFcnsLm7bLDOkc4Olk7ZO9xvNeDC0B3LTwP2/+OYA1QzSVxQlnzUIK+YIglIZ1XyKuVlbYbpxIE2
X2tms+KHrhYEfnaJMmf4KFR+8ky5l6kmeKMuYw5xAOumFDDaop40t2yovAoNfPOq/CY/lNpawrlk
Ut3q/oTjmLhit9p1M3mDzOhu3LYjQjFTN4ZNCLxZge61CPd5HkFcbTrtfPD5/2zxtk39/ArxWO7T
RIMIg1tbiH7mva6/mOX8ZYDbO8zWNxGOVlsx4iuexhkud+Oj3XEbl8yyD8aAr6bMkVRhP4GtIN5s
eNqIqYjwzCzGhEORQzozv9YA4WGfYUKqGxuthxa385jU26ntGw7GOfq4BgFWlRm8LXBOp5nBfBJX
DyO+iFUxETLlgT1tMH8CB23OKS8PoqQuRbfvtddW+3qXI41fESXdripaTr/ohNRQY31x1W5K69s6
c/uwH/eejdC+0/3T0CBKK1rGqczV0mhnugRUKgthDQCV+7gf8Vss+mitsodlbKg9YsIYRUOx06vj
bOdssuvAcSRfu0GUSRk8RQyIiWa2MnS3rY4wC5M7TtFX9+nEWbZIVoVvj7Pgrs1hw+Wfh9x8xZnk
712pCXAeDMwz1Z3hdYchMnug7CzoVGo7zoigyVQK7tu1NkObfqfiRUoBArtzo2o3du4HNga8kcmb
uwDZnzDOZbHX7Dh3TjvX8B58I00PNthRp0N0Vi1kOlVWFaL4bsPcT/ac0Dd4jE4l0AOWUFY5sorJ
JP4+C0oMp4bD1Tcfu2hyNwGtJOGUHCtjw4J/Yj+ZCatFWSJSXLz64maAN0onR6XYnxfsD8DImHzy
QA9V7GDwr+UxGJp0h5UCNbAijKYYPMz/+ZufiO+TFuwZ+Ff2as4Os/aeU6BlYd4mbAQZDIwycXYy
jq+mhR3c6VFHjP64Wmiih7LJb1N/emw4BLN+9GBXQOquDs/N2NGmZ+wT73HCSSBdmMt2ziienMld
MLBGL+is3pymBFUy0DgvkUV1bTruWnuvQcCDGbGYawMNj2u2H6QykFaGrw52vyLRyO4MsctxtBly
Oy0V/V3h1LtyJEq6rr8WBhjDngihY26/IUnEUliPYlOghPTI7LLmSl2J1MOjY30ebdGtkrZrzEGQ
qfB4rLwAniRqZFZanXxcDn2rbv1IEMgwBfG2cNWDbfMzjQiNGA/kJCKehTKx2I5I3Q1+3IKs2m26
W/JgqNa9h2pM1E46AiWqVZyF/Cy6dVbr1hps+BH/KwbvTOByGxNjM3m8xly6Pq9/fovLF8eXRTnu
0qxC0QJRdQ10Hq2v6Wutcbq6Wn8Ba8JWj5qjXGEc/uDAvtviI+OcLxjDEiKDfRvFFblKj65EINSs
6YfRDBhbxfKadeyupSUOeeGh++/g2h/GuLOOdoUFXI5fOvGpsPs3CGUcT3A+soXZeh52sXIvykmL
LVWOc6gX65qCIt4mZk/Y45Cf3Sk5emX8oTKbH7Ajobsyzs6mgHJYYF/wi9uYXQ6jZbLNA3lv9HOz
d4p8u9CePnoM0rfEqD6i3toVqhqvtECnJzLILXAq8xLaAV0iZ2m7UPhrLizGECQ5xZF0SyIQVhoS
cRCvdDxNovoIhGZcEO2ScSiOVkyuaT5qcz8YFZ49Ame3bevNe29KbbgZ7XcCV6wbKesr8aTZ2Uo5
aIPc2JtjJ4F/1hIavs5u+TnZ7ftnha6y2yQu7505WfAc/ev7CpUMhLUZRL+sUyoqE7OlzX3x/uX7
B4qShhzENU28cRAvDi4CA63IJB2LllhXx8kJ9qzH+dxG06lfv9e9f2/ukzdCkZJjrbv4drKNY2wq
8+xh8b99/yD+8zPp4KHV8Uwaeuy/OJP85BbOeBykpulUqCk4JbFxZebDl97UXvHxcwkRMh5YzAna
1A6btCDMcl83Q4MwrCiP1WoenLMZU6KHYmMwchIlS/OVqljvPEg/+6BBso1azLTiMC2bN1VlRAng
/t+qaHzwp2OAI4TdGiB7g0OCAGDOMAlJhbNatVUYfHhKY6X2A6JZPKLqpiPZPhlBoyPGyVk4S3fn
SeNNiA5/ONKxPKY/hjMeu9hA/kN8B1XOPGBd3/Nj72jKIIpaqOYCKyg2G6a0+T7NQK934/ysWufL
nBKaQXnyY0B4hByy5QZae4yJw+kfN1GJKS3f0hKlkd553Um5S/JISNlV2U5yj4gmh/NzMxGUrUFp
3zhKjtd1pZxwRrJzxxxrq8y5gFUUNETIEkMxjWp/UeWWpgfs7Wbor75qoY0O1Z1a0uWWFMP6wCal
DyngIXzoqfEoBqxF+DLWoAf7pEwtLkW5vM1OnTwxvbjx7D65+n5rHLsG0bieIyhTpJ0K1T1gGguO
HUcLotMt78kSbCZRbI07Awr4RYnyTgnBZh0X0zEr5/KY53PAio323wPXQWAyt2jSom9Nreyk6wy+
hO+yQi/IJFWSHjp7rO9NWmWwsGv4p4G6kmsYevb0sUxIn2S8Ia6qqp4kjATUlfm1Xu3srSdvpgY8
k48eBSKa7R/YN6eDbO8rU3lQPXzrQSSPeeG34RSl8cdRlbfIW5Ov5NMSMUzTTaYeTgzh7AybNHbu
ls+1URRHAk6WTaFbAykd1Mbae8m8nuV90guWXkgPkK86zT4QD2n3VGSnwnbri0jqb13bqTtYyphZ
Rx9aEXFsni30azB6HxbbxhfdWeWFp54cmhIUltYxwA/nzEE1P3S+K6lQXHnRmGU8itscP/rNNN/b
i+NxN04x9NAo2ASNRAGjiDhhIjitIIP5seF438dDe6nj+qNdlyYSmUIcPS83rn5bPQVzvg+MelW0
s//3fVFe65L+STxS+Ogg/tg10RdYyelZ1v7jPLndFcHFi1UI64JHHWQAPTpcacYLgsb60XKcE+W2
Dx8Eks178WnXZNH0o7yhUxTfY69INmWFNTx34vZQ0j+8AbVs3hRuZt0os6g3zGODPQF5CJrfv/n+
d6ZKjDf+U7WsqkapHpAwJU/TRK4mECT67zNHgO2UcDLBafhA+iSZqZnA86aLugUw5YprTXpuWEoH
qkvpVuMGTaS4OsNEdwRwnuc/W40BlyajjbHUM5arGrYa5c9xmuRzEDnBse1KYlZQqUvaoodmagNg
JszAeejMteyJpJOM8rmIwJ4KTJVcx4/gTz+Z+lM2RQMJnylwY6JWlWmOvAfk2aM7NrZI7ZOdU3H0
ZMEyqUPDriOhkLuRR8siZ5e7GPIEArD0OGUSu2SdvKVYxbmSdrZbrQZ9JMSpqPYlmT9DR6jSIHGi
zgXpJXnyzZGJFS6GMZ+zFF9VIoMjHnP77NqIa834AwIp0prXD9xHj0SJf3MNn5XU1y3LLq0WcKrM
4Sd69O+fQXKhh48AXIUk9tI77WPYBRT9EKQi5KuenDmXC16VwqelmSxARMcC8Zq0zoul0ss4rkM5
6v6px85aAxjzrY2YRgB3scYaMpLm4TT0T3znKivuDZOl2YwNvQ8S61Q6ibfpiSfAPE4RYs/yaZ7k
NxVj28nk+/pqPU+tFgfihR6mDn+7ZrkOtdB3aUYWCo69JCK1rHOgJuJyqtYQ926nnInqf8jOiQMp
13N6vKrDd6Ae+uS56gJgh1kVR/WdBFec53Sj27j+IbrcuLD6H+nCNXio3PmY+4e0oeSbJUrhauiK
s98ELw0Yp4cUa4NPkvLgtkB9Zh6xFkYWjj2rIyUZzPAuvrEkkfK4y5ttZoAxbCrcr6ienSNVbFx4
6aZl5YSUHs1EAGii4bvihkZTHpIRy+GQVgQei+CDMxr2Bdz8k179ahIHrYExN/Bo7vtxHzMnC+7M
nAZVUHSvI7XkifzZw2QhuASdi6p5BnU8uOGgwVIvimTpoSh5vdE9zhPQR1o9+3K25zNlJyr3bLl3
YP1OZL3Q5T9AqX9sGGltxTK0oTEgLCF8RfQYVYYMRTzwk+RQGswxBFLBjDOJOROyYXlEMESG8zm1
bPNgFODG3K48FdraMbwllL0pDowUMACDhwpt/Y3WHJQ7SqdOcgylv0i6hUujsn0zaRKVhUcLt11b
PhrCcgLsIbeT20Q/LDjdjktu3lsxvBqUM+DmK2z85H2cEETCwjEGHFjTsK3rbkUbZGGDwSqkGTJu
qrTcJYtZX0Y58NxWdppXsd808nvrliAPgvzBoc6m8Mm2xUooYGPYx7jwfMs9RiL6DLpsClsrmMBA
geApcxC6sPogpgCdxYe/0zN1NT+MYUoO8lg09cOYR9HealDTA5ySAbzjJCCkSj7i7y92vR29ddL4
LmJooSP+7g0Hv9cUPc/GCDhcuwWjtNajDkoTDwV24+5ZIF4Sq3wybT8OYxl9nkq57LLRr/bkdxC7
AaOIjtLkHrqKOU1fekdgm2FQOR+iOP6MHxbohjM324qMtd08p9auDlJWBarVhMCbIo8YpjrRDncU
LtlKI2mnblfKsW+9OfvQQ+kIp7x7zLrh26J7LsUfU8ppoWXsRK5kg+a58Vgp9n5GUySFMmR+WjoC
J6sU726RY8dtkI0DQ0xDg/ArL0bfTwEv9fQtaNYWBxNpeAX5NuvI5TYAf+6KdCsz88BEmB2v0Iiz
rPlq0aLYIyN7EboqsP8XH4TsMHhwstrgTmeq0rQEDpXEt+eFfFgM9xVmPfnTrm+fMeyFs3QR3NoO
2n6lJlK0XBYLZ728jR8im81d17VFKGdUrDSnaXlYl9aNAKs5M2v83L4hEeP28NWbGSl7p3uY9H1G
ILg9EPdl0QSaqMfxXBO9M9LIMP19OxHXUtYPweIfAoNsbNVP5rltCJ1pUPzeg4PL1oMkzS9gB2nK
jJSuNoM44C6H2MqeNCX8BU2/g3ZuN3P0PjuAuzeNDPAFWUW2Y1kVW4PQkbNIQUS67fKZSNT+hWwu
cSeT8W4Yg/jBVtExEFP+XGx9Bqsd2QzXqWBNgBSQHWxSo/aTySG+dOfxMnG2g6Va71c1viWbK/ph
cideKt//IkGFYs/xjm3ee3cNFPWAPv1+SbtsbxYUFiVxo4Glirt0GQkKcfRTychwU1T98xIb0SVx
K//qkhEbctdDq4sOy+AGh8bjoNSUKqPl5FAH21RH4Fa5FonnUZJx/gyKkLkB199gvRQkFoS4vHdV
3pyN0Y2fxJJ+HwyHVk69VDdkc92KwZ8Os+20odmU3yq83UeaeOoIxuoLki0sCY1jfrBj4uf6FE9G
latjQ8bikPstA3d9X3HgOicVnRc3+Fivw44IVJyj64/l1FkbhmvxkVPpN7vm2dS4f7d+WTIyIqjp
0GceKN++J3dMWvdm3JgHuAh6xwmwP6aNsbfI/UtyQl7WCCc/xjNTNcE2oNWE27I2GQUzJRr5Rc8i
rt5qb/jmtiB7+si6EbWE4ZKOxxw1yanzwbwQ27gtkto5kKBKtoBgh2aG5O9U0nicJrAfYE9fM2TJ
zq2GGNSG6St6VoN1QBfzlXl0v2U8+OCzFmM4KTKCfVvoMapDf1iBec+wDZYFdLAcGEDY0b1MRcOE
S7sP5I8dpEMlWrY54oVuJ1JWt4G4HSy+RO4wWkTYH2Bcb2bCa9LgceiEeY5i7M8xnoAQYepWteVN
JSbSdOb8jFYnDkfDw59aDYwlmYfDBcZkHrPpRsns7Z3U/hyNvHMJ4ojC1viadX4yWTm3ZKNaOxq6
uQAmsqyRIxERX7qjC8kZmo4gcEt1jFojOTsQbdnOmWeSQJJ8aIbVq8JRpGZyszXRpYbjktMv8MaZ
rUY6J0C81t42kbGDW00ZtsvmgtsLt2h/qsbuU+eV1WFcZ4OuCbVBRNkPuBAQDCbnqxa44wd/ObvF
TIXexvGuV/MBw1Bx7XKgXL52PXDFSXwyjNx4itqDn4tdlxLtSzu6vJMgdrfVd/yT21g37rXutdwh
UXE3lbFGHQj72NT7infpjvDEneV0bN6oZ7ZuAm5o8FKmZ7jbEmJ74cFsIKq020Q2XKEJnlPaoPjK
YA9EGk4+0pwqVBKeYU3WGJ5T+mmURbHNSNxAp7SlN06BQNrrPi0pPmPPDUFRB2efhvE9IiqoVJD9
6pQIBVA02FM4wWV2Gx2s1grlJ1tj2qI/syKnibXU2WeqbJ/dNTDBhoofpEdaIZxPZCjpsUzLmAlI
um4bCiV1MJ3ZQG9H8uNcytI7oeCHGpa62l0HmUHGSGiH5jrK7mbEFLV36vnijnVBGiSxR2qxPDoH
BnNDtOQEDelxJ0eNyywGM7iYs7WLxvbFm7lVfKN4wQ6zGiwm+uWmuiyKWKwaXcZOjGK5HXjl0NP0
Z9fjVzcKX/US+AsxDzFDNWyg6GKOsd0fnaC1qXANIqA4yjF6oHYF7kYCAuZmLmwvOK+qeYBlTFBm
rHiZBVB4JlPufhImh85I+aE/tFdUC31Yucs9pD8VOlRhW9tuEDZ4PSFtyi1vu8aaD+NMDl1ne7hN
sp4S1CHcKB8/ZFupTNBJNQA+HUHcA8z1BBnU2wxD65DOSdt91kxympGZiV+OjzFSwacysC95x+vW
Wll0jkyQ3XoIiSf8SMzCuDUx7+Oj6nZZHFwmHbxAESIpITlyLgQGkWZ//vD+vfHnP3j/nlGYcFYd
R298MzdCt2EYrfr6nMZ2fc48AXPl/dP3b75/aD0/2yolJzI2qu5QI9GMWtWdMzvrzsZiwcF+//rf
3/TWMKeWvYvg2/XT97+pIq6zBNjhrvQ86u+J1WITYdlnes9PK6vlEtVsk7lZ8xjef3Py/nDePzXL
qjzhPWADgfLy7w/tuJp+//016YBDmMrsm5EBS2l5emd8248dLue9C56BvMKVgsGf/fsvmG2Ej8cG
qqsYyfz+aPGeKbh461N8/5Csn3nDeB1hyXCsl/25tDUf1pd94vYvYNwdCfetz4xVye9yyr1Yvwpy
tHtS0gpdv3r/1uQ79V7F7pNbggbKRUxKWJ7XmJkDJsGrO+tQE5BxHCPGrLB/v8hFvL3/83x9kxrX
B4ldPSvXoXuiORwbAZKHd5Xdf1t4nufm+//6H1/e1tCbVPVd+q3/sxkHqi9qwv+7g+df/+Y/6h//
ASF6KL/+nLjw+7//V+CC/C0wSUXwXV86tm/ZCFX/8PJ4RCegTQ28VcH4RxbDH4ELjv8bDh/8cAQg
4E+gUf2fXh7+yDfJ/+YPpfBsmz/63//zJ7OK+uXrP5tX1l//f7g7s962kSSOf5Vg302QbJ4PO8D6
inM48STZTGZeDEZmJFoSKYk6rHz6+RWbckhKTpy0MUssMcAoFlXsLnZXVdfxr0bGro+Yt6mYB5Ic
iaMCJTNv5qJunXzsjLbU5QtGNMAR0+EX8EFWw+G5XRIfAl7Q9m5P6UxG4D0VNMZy/Z7U+2P7640L
vkBpX59ldxRxTG/xDV1tZheAzS3nnxwwepbZVYPNVzqPuDXY6NBoOaTgOoM9Lp3h26Mt/CAgLXbI
aO/sl7TlJQVhOrsiS1bq3D9tYyzo9Vh2D2C6F0dT+12I0pt9fbMV/JKj5WcXnJi15158Jfg3xEeA
f+oyo//JRgUvtmBnbDZTMK5o5pePjuO3oUrL2RZYVSDirt9CRiqoOXaegCByJeS2AXFr+Rt3kChy
7s2LgdxDxgH4cPQ64HGFH19sYqycrwKfFZ3jgTyeqdfUCVV/kluE5HzmPJcRRLPNuZDa+LOXYBVj
UQ/Ic70fFGkhpzImGWA14PnmvKDxZEASlgw8g9yQSuLrTQCIBvcWgKrEC86PLpWBIFPxudxcgwJI
CvB0jAgaE06z38o9I3JUFpzIRvyUr7GEMNz5idw65G+3Lgi6+Wm0fOuN715QhnoyJzF/viAnnl97
WXxhT6//CkqOdkIjK/LTOTg414AkzPntnEPgEDOMUW2m8aWQc29frdYlyajrc7ljnG1+n3N3sdxi
C/LYzdL+4kbkZY/Bz/UwP155SE1+Mc4hwDOqcfHwuUOwtZ6qPK88ujsOY+c5LcPm+fpCvvLUqPr/
3YUP7vAt/ZFJLKomAB0PuP9rbDthj8xdHi5z8HBHUT16Lp+Fhdfyme+ojaZf1CnwRTZD26r8o2fT
wY6YH410MS7doc1hFtBErM0hPu2Az7jwb4GcC6anNj1mbRpO4q8IfNCo+afcXDp31KJHF1u6htok
6MwnAN3drs8lGXy1yl/J38kAlpAo/iNyZGgNJD+jSJhqfqJ9dDOBhMvneAmM3So7kVEFLrW99U8J
ZZ4AX3I8pvdYlpHtxGf5bi5kOSgzM6iNafVxnDnL9/YEpxY/lxHIzzYTMvD+dNTR2RiLdT3fnq/j
HO8VWRdTcALoHUM6f3gyxV+2nL126aVhk8GUrAE9XazG7+6OACsYAixJUftf43J6NqGRRLxVV9fT
ycfNLLjFxUDaeuQ/H5bhK/ChLokFSHPdkyW5V+HIvVzdkUKQRyuHonpSwjAu3Cj6MM4/uaX0PSXO
TlfuaMucNoOcurLpiCrEYMiGOXJGVxNHnQH/Ihg2Z2oDyJ8NomlQngFtCQcBBpqSp/3/pUNrY+A0
WSa4p+ng8vsqJRSSlqvJ8l6PyLdX+G2WH4pfu2mnkA4TepZWT/6BVqboC23Q0srVmKoBf4/EJGFe
qxs0vvIsF82JFka1ykXJDBhVQIVWX5NP6FhB4PkxZbWUwtg2hRs8sMGjh7jw/Qlqdn7/ntYMBsWK
5ElewxAh2TRNXI/qr8fwoEOhwYPY4hSDngxRoQd4EMcWwLTKRrnq77E8/ic8eNA8o2saJXKPYUKH
RIMJroVJ5blEo6v3LASbCyEKrMjDKnNhg776xgT6+GL7GDHBcyzKuB1fKV8zgdXeZEIIk1RUm6w9
WwKx1FQZzR5ZQGVrZGP56jcMO5uzp9DeU7FDXXWkuaOFzz8vCzqLWMvKFzf//pfPwE2ZEFqu71GG
Rk5pdXWWAHjHVoBjK4zJHqyu3u2DCn3AbCXIWSvyOQW5h5lg+5YvFXuBFjs9WgJRpIz3AfLejsLA
VfU+YE0190HoW14QBZwQ2S5y9W4foM9pOmgmDUQWUtWswlArfptywyYX0IqRwzFSJEZ19Y8Ltu+Z
qkVgQtjsiqJKptecfohdhJsAjfhNWPZMIziUpRsuAjey/Nj3SRXs7AE6Y3q0ZiKXUem33ztB4BBa
7fqsfto6DmUP4KMSn5BcnT0Q+RZoaSEYI4GWBNoU7ZE4JAnCfqR93NGqLdNQwtRRJJtdrs4ZIVKW
R1U96BO1JOjdWlA+OfSGW8ELLc9BHCo6xB5aC3DaQkwo/Jm9m7/jIchN5+9ZKooR+F59CupYh47j
0SxXIJU8LXV6tAuoht9rFfzTsiCyOB75gDg8sAtoCCzLI7Y5jcnVw1UQGXPBsy1aXjrAZwi2E1dn
FUSxBRgMRQbRN9upX2oRf754/M3sY5/DMMsAM/AwFwJLeWB9CN5GdfVuR7iKZEpDLmAbxdTLYQZ3
FAIGMhvO9sA80ezh+34tAtZoZGobqdgShxAHQT1JOXo2LUQ8JngKgCKLa2dC/4wDL5ZXZ7QVWAQ2
UG9+CLhMdSH2mlyIFc41G/Bfu/6+d84zAo3uE3CBRQDmygOuEw5KGAeO58ELvVp6tyMCeoYbrgXi
sACBYSUKtJJcEGythQgTAlcqztaeygUX945eoDp8fO+d/wmXuocbjYbSMZaCnmVXRfo4EW3kRn/d
yTHHOtO1YFvUruFH8bsCwcHLCA62S8i+uvonFslMMD05ej4WgAROGku9uRWC2CJ7laME1Sr95AIu
cNdURbIV7BDEVre7CHCkg9AJ1ldUh1x65zzi7QnSn5FuxEJQrgo5FX+Td81FUAXXQraCZKz0zEJy
Md9MtaKk7Ij/xO9YRmFghTbHKAHiq67eHZVciYUZvn0cqIEbuTFgr/rq6AE8iD6ZTLZEV3vKBQeM
D1MuyFGITC6wqg7bBJ5FB0mFq7J3ZyQ8PQKsbCYCFLlurHMMCz39jjaMbLQhjjNEgV4E/RMEko9n
yAV8Z+IoB/D48CHBsQmqAb8iEKrVo3rkO3IdFKHh/BVxYzxQ4b1TpCMQ8ZqQX4HIdet4Ww9XAW/H
lAuY/0FI8JhtVV0QbKpDiS8D1iHOo77uBeSUse8IowDMeWRiHTnpHJIcJ2Ax+ErCLhWX9KmsTzuC
pWp6PMCPGJHfvVMKe0dFEoEjkOPlJKnXAsqzXy4k+ixLIMRIO3jKCoCOcuJdvklHO4iJQPwViK4e
+xEdYy7gU8ZtHgOefVAuhAQWEJ0AeOilEPdORyjyxE3NRYWHCJuYVhSHdWRI/AHoXBdTQnOpf3JB
gatnuCPIQWKCdCLw6qyDzo4Aj8VybE6NmEz9kwiBowf1684jRWKNEhRnpEt1sbmaOjIkvhL5nhPi
RasuzfA+aQeCbaZ7QWKtHh28IuSCvtpcYAeQgiN5qzuR0Lu1QNty07MDOpL2LT7Hp9qd2tkL5GCg
HbGW+syF2NRSkB0RKZZDHUXZcyojNxEItk3+526t9MxS8FDxhnIRS4FOOmSdEa3YzbIpF3T2AcfI
OvutRwJBjtHaevt1sYgjkc5KhJ13L7kjFkUgsOEwqms93Kf5wwDjQ4ODvAN5mxd8r/ybr59kPEVu
NuZynZzQO3OZEjVpKmRmLmMIohAwtmrluH+MJlmLg1P880lpj1gw98UfNJSb3FRlH1laHqoOeeiG
Xb3D/vd1rYMkMUtBQ+tGqQLRz/5WFfJbK1urqsdofLmrz6ieU/+8nuD+o1vP2s1q98eLLF0ki8Fo
W32xrYf5JplSO/KfSfI5mSbNYgxWJ/L+20j2Skrv3/8PCJfjDl2JyBjTXWRfi7xNuCqhMSc8TnKQ
4ndDlNfoVAn5ppRPANX8Ql/LdjmtznM3pl1MikVyUzRHHVbJ4+aU8zwdLLPBatkiXlVomBI/TSfJ
JlmkTco669uYcl35/IMq5odLsx61us/henbTXoU6Vdd0/M/TYjFsr5Q6/9OU8gUcz7Imxx1VNVo0
JfziJhm1FmCdqmhMdzLJ8iJr70gSgtGLxqTzmyzpSBGdTmRMudi0l4XOzzEl+2pfNulkD2PCEFgN
xtsdTyuxp9OuTUm/Blav3GOzzkswpX2ZZHlLehCAegr1cpkstpMkv2myow6jmg+5LBN6tpfpctla
0zRqkxoHY/rZgH6KSbuwUufCmJNGF5TFsrWyXR1ZNKddlhn/zWYt2VSHbJ6CerFadElLHMSYdJEv
OzJEerLF5pTfpJ8XScd6qsuBTAf9Jl0nbb3FkUviIeaEN88ukumsHGVttV772J+C/st0UaYtSUXi
qriun4L4ZXqXDVpqDOLiC30K4n8CTLyjVJ0PdOquMWk6s46enSSLAk3Z3pyctJ3dEw+WoD/KznlT
PeA0GXf3vnYQmo7/LQCRu0HqY1PlcTMmO55gkbRPNfjcxY1lTHqRDru165VnyJTwVZrn5XayTjrH
BJr5SqDOlPy7UXGTPntR7uk2nSRjSv490GKHF2KdgPE0D9hfiLVjypT8B7iflmXaMinqKgNz2vTu
271BWeVKO5NM6f53mYxaZHW2mynZj+liimZrUdZphMaUM042neVdR91MSf+RoHfyIY262uOuSsaM
iafl8tnHQ4PXJUnG9LNyUORl1h679rUZ094WwIENW1zRufLfp3zI03QPGbLvf9pBgRz6Wdu5JncM
Jmmy+O1vAAAA//8=</cx:binary>
              </cx:geoCache>
            </cx:geography>
          </cx:layoutPr>
          <cx:valueColors>
            <cx:minColor>
              <a:srgbClr val="FF0000"/>
            </cx:minColor>
            <cx:midColor>
              <a:schemeClr val="bg1"/>
            </cx:midColor>
          </cx:valueColors>
          <cx:valueColorPositions count="3">
            <cx:midPosition>
              <cx:number val="0"/>
            </cx:midPosition>
          </cx:valueColorPosition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plotArea>
      <cx:plotAreaRegion>
        <cx:plotSurface>
          <cx:spPr>
            <a:noFill/>
            <a:ln>
              <a:noFill/>
            </a:ln>
          </cx:spPr>
        </cx:plotSurface>
        <cx:series layoutId="regionMap" uniqueId="{A895B27B-4044-4B80-911D-E608E1FAF54E}">
          <cx:tx>
            <cx:txData>
              <cx:f>_xlchart.v5.19</cx:f>
              <cx:v>Employees per 1000 Capita</cx:v>
            </cx:txData>
          </cx:tx>
          <cx:dataId val="0"/>
          <cx:layoutPr>
            <cx:geography cultureLanguage="en-US" cultureRegion="US" attribution="Powered by Bing">
              <cx:geoCache provider="{E9337A44-BEBE-4D9F-B70C-5C5E7DAFC167}">
                <cx:binary>1H1pc9s4uu5fSeXzoRsgQAKYmp6qIamN3u1snS8stePmTnDffv19CdmWzFE6vjU+p0pKgmClQDx4
Vyz650P/j4fkcVt+6NMkq/7x0P/+Majr/B+//VY9BI/ptjpLw4dSVvKv+uxBpr/Jv/4KHx5/+1Fu
uzDzf9MRpr89BNuyfuw//uuf8DT/UV7Ih20dyuy2eSyHu8eqSerqb8qOFn3Y/kjDzAmrugwfavz7
x38n2z+36fbjh8esDuvh05A//v7xVaWPH36bP+o/vvZDAj2rmx/QluhnzDSpbiKB1Id8/JDIzH8q
1rh5xikiREe62H2ev/tqm0L7N3RIdWf740f5WFXwQur/g4aveg/5Fx8/PMgmq6dB82H8fv/4OQvr
xx8f7utt/Vh9/BBW0t5VsOX0Cp/v1Tv/9nrY//XPWQaMwiznAJn5kP2q6D+BKcNRZu8JDD3TBdF1
julu3NlrYDDGZwCcIUzDVMDhGTC/7tBPgHluOAfm+0kCs0xkGf54R2B0fmYIw8A6Ea8R4foZ5YxQ
nZMXUtqR6Y5U3tCT44i8NJwhsjxNUrmOk20g35WJGWcGJ5Saxm7gEdDCIRMT7MxAEyqMHWVib+nR
cWj2LWfYXJ+fJLVchln2WMn6HemFmmeECkyJ4Dt05uDQMywAHOB1rznYm/pyHJaDpjNcLq9OEhdb
Ai4PdfjQ1M+D9N/LforPDGZgg5Anupkhw0A3IBwkkG48f+mOk72xN8exedV4ho796STR+fpY1R++
hKUfZuE7Ug7hZ6CZGQwAOKoCcHRmYsKIQPiowHlzt44DNWs+g+rrl5OE6t9lvM2qLaiR76ZB0zMu
gLcRbOxQ4jPhA2oBEdgwjCf+NyOmt/ToOED7ljNs/n13kticAyTNQzy8IzYg+HVGdE6frBsQMYeK
ATfOdM4YAtVhhx19/u4do3tLj45js285w+b8j5PExt4m4V+yfF/+xs50g5qmwE/ozOQPxgIYHNOZ
QE820Gt03tan4/gctp0hZP/7NBGSYOlsf8jnMfrv9QOQP8DYDANR/ajmhhHo3ZRxYoLT4NDSsd/Q
lZ/A8tJyDsr1SYLydVsF4CGqZfY8Qv89LJSdUTzJfUx3sMyYGtbRmWGYBNSGGS5v681xZA7bzrD5
epoE4zwm225bPr4fMkScIcSZqZMnVWDmIWDGGTW5SQkGjWH6zFSBt/ToODr7ljNsnMVJ0s3qUYI2
/Z66tA66NNgynP1ElyZnlFLCKHrS0mak84YOHUfmpeEMmNVpEs3mB/hu3o9iKD0jXCCmU7yjiJny
jDE9Mw1BQEWbeQd+2ZHjcDw1m4GxcU6SSm4es6waknb7rmoZRWDQgFb2RAho7k1j7IwTzgXozS+Y
HUr/t/bqOECvW89wujlNorkOwvekGQTy3zDAqcZezP5XRg24bZAgBtefaAqk0CE+v+rNcVx2rWZ4
XK9Pkm42SRJmMnxHJwDQDAYeRkFZfqGJV5iIM0y5CaDsNYNDTN7So+O47FvOsNmc5urA1WP34fKx
Dx/ekWIIPaM6aMyY7pbKEAj3Q3QwMs8wLBAIxPFrWnlbb44jc9h2hs3V5UnSzWX4EIT+9j1tGXCe
McoE+DiP040BLmgkYNnmqdx8jc9benQcnX3LGTaXm5PEZpP9CLfvugAtzqZBB+fLDhkxM2ZgZwAs
DXBkiqfVg5nv7A0dOo7MS8MZMJvTXLrZyO4d7RiqnyEGC52MPhn/M1YmCCx1ImRi9FQ+I5hf9eYn
kKh3mONxmsrYZVhV0988D595yX/vk5m20ehg+r+I9zmxgCfTMHWwYp5caTNY3tip4+i8ajwD6fL+
JLnZ+Xsv0nDYm0HB9gejRX1Azh9qAIKDHYqAmz17bmC3zaF+9uv+HIfmud0MlfPTROVzvQ2ex+Ud
aEacEZ0wMDOfdOJjO5wY13XdnFHLr/pxHItdqxkSn09zxflCNmH1zvIenQkOC8ncmIsUDP4ADDjw
J01gJujf1JfjkBw0neFycZrCZdL519s0B6//ezqWKTkzuWFisOqPmvxs2skBfmfQ1XblM2fZm7t1
HKZZ8xlUV6fpBLjchtk7+v6pAducpg2ZBxLkUMKY4kzHJizZsKe1zBkV/bI7x6F5ajaD5PI0vf6X
23JIttmPd5QxsIQ57QAwZvoYM8FHBttqiHhCA3jeobx/S09+BsjzO8wxcU5SE/v02L/rbhkMS2CE
U46f9izNFTFQCmC3OehpT+s0sCBwCMwvu3McladmM0g+fTtJSC63VbV9CJrqsa6r5+H57/UxMC1h
swWBpWNYljxkXSBdTASCB/YJvjhpDjF5c3+OYzNrPsPo8jQVgckmk035niYmmCgmg01k9IlyZsv+
AvaZMQZ7MYynxeWZ0vyWHv0EoJd3mWNzmpsyLmVWv6urDHZkTMSBBSwfq89Mg8YIzH8KRwZMMpf6
v+7KTzB5bjiH5NNJsrSrxz/LbRVv35GbgUqsM3D6syef/5xcxBlYO5OUOb4t8y09Og7NvuUMm6vT
1MquHtvtex6ggV0yxDApnAl4OiczUwEwNsFZZpDpkI2iJig/FDe/7s/PcNm9xxyVLydJMZ9g7R8O
1D2+owlDDDjrBwQBe5Re5PyhHgAef0IJbNn8iZX5pi4dx+ag6QyeT6fp9Z9MZvexrB6H58n7Dgoa
LDLDGqUwyHENgMFeGfBAw2nUpxWbmbB5W5+OA3TYdobQlXuSBDS90R+yjN8RH/0MDEoddvfNPJmw
7w98/4hyUBHUZ+ZdfktXfg7L7iXmoPxxmqDIsg4+2NtSwg6Nd9QGgLWBQCHMgMXkZwQOWRuD/Rnc
oJjBEoD6zB1ob+7XT3CatZ+jZZ8wWs42ft8Dg7C/GXwEsBeD7LCa+W6A+YEPYTob/cznnkl4d2jj
So31r3v1d0g9t57jdJo+nOvy0X/XHegEGB2Hnczk6djMHCG1Ax1cPGSmuv26I8dBeW43g+P67iTJ
5i6Aews+bKr3dXXCaU5T57p4Nv8FeM5esTgwiDCH/RpwZ4D6zFyeb+3VcYRet57hdLc5SZzuZfO/
I4yAfBB4nvVnH+jMXQDnOrmAjehwxcMOqZkn5+39Oo7VvP0MrfvTFEa7t3pm3DuD8R10btg6SGDZ
BpbXdljMVLtJGOkEzqdhc6Ztv7U/f4fR89vMETpNMfTlsUzBbfUsrd8FHMQMHf7MKAhOrpumbgoT
9nSqD3i0D10Ib+jJcVheGs4Q+fLpJDnc/8KZdThxC+tqaGJg6jNHBs60C1ipBua3K59pCG/p0U+g
eTl/P8fm3yeJzdewepBZFb7vblsTCMIgcNvT7vNaReACdtuCBgEHbl7AOySbN3XpODoHTWfwfD1N
5eDrIOFqLv+Zr7wDMwPvgRDAtX5yjwA4q+FYJ6YUVuKewXsFzq879BNonhvOgfnjJOjm4W8vCzvU
A17V/P+9J03AvlpwW5tw3Yb6zPQAAUc/Mdxio/9ko/rsDrOfd+s4RrPmr97k/+iCtJ9fnvZyv5yz
rbcLdTHdwf1pf1+qXhduy5s1fZLWR6lqN3abH79/ZGCAHuA4PeOVmJ+fQ9+3edxW9e8fNYxgOzWF
E4gTT8RwTwRIow4uc1FFgCgsHcENOJN+IRB8UzZ5Fn7/CJYWwsQ0oSV4wrk+HSepJlsBrtMzgYhB
/nFYqTXgwAkSL/cB3shkACv8ZTie0h+yJr2RYVZXv39UB4LzXb2pr3BpFYMTqzDfYBskMaigYNPl
D9s7YDxQHf8PSoMcedqonSdlkNrMbwq3q5LCNV5iu7y8l4kVDWGeWJ2Kq1r/UdZ79eiUw1BYB+XT
81RSBRLrhatzv1v6nbip44aOi6pLboOW1css4ZkbV4EXW1VV9Xbq89BWmeEwZq4K8mGA4l2lMovi
0VbZqlYytd9XPXjcvs6+WMV6LZVW2XR/tE0QWfvC2bd2NNLig+Jjz9v1rNIYslLRh86+Toarryhq
xUJL6k3OynZVeVnpZmNXuoiaMbK72KsTS+WqgJnVq3QsjdJVJWOALKwZ/ka1VllJi1MXf1LxfUWV
VMG+5q769LUHX3CseJbnZ5Ivq9i8DJBvNSbKN/snqRgR7JKhwlwGYS7dnsTFaKuoCqIpc5/Uew+K
aeM/ZTYEmdYoKraDco/iDFSVzBT+3NdHZzBZbtVmbo52SXnuDtNUiygPLNmzcBEFPsxaNUllmgd2
iXO0q6jyVJNdOzWldUMjS1zjKzVPB5WnilOMzwsSxCuVSjqT201Ym9ZBWxXVO3pjNqxbqtSOOKYe
qeTuoVOSBFaPtauOlo1LQ90EkpqiKgg73G4acOyEUeMOfqknVlqZNdAEBJne165KwqUZtT1oRNoh
JpXLZBKUaxWth9qSfuFvcJBmTs2z3oo5AaKagqbqGwsB+g72mnDN+LBQ+eFLDRR7Kz0r0arUe+l6
uSndSMRRYu3TpJRkkZjZH3pf5q4KTAMGX8VIgnIXT4FKJuPwdRxyvuBTDe5Hdi4yuu6NiZg8DUHI
w6BdiZKtkWGkbgv6quuzmsfWQZSEt70xAHkMfeHEMoHSIPJSN1VRjtPM7Yq+3RjpjekLY1kY6FK9
WDYK+AoV5UbjJ1aSpp0thRfZmc709Fpjvs2iyFxHdBBose8+wxFz9AIlljnN3XwajrqFCauSKqBT
gYrFaXHJq4AvDRHmbs3yJLH0kcaJhaYxSlNaL8ehulWjEDUwB1RMfRtqtGHdU2ZHuOzdQYS9G42Z
bwXZUCz6joWpRZu+c/2wgKhh1LGTx5lhJbHOXD4WzM7DXLOGqKpHe9cvPIYJDBDMUAkb4WzVKYUJ
1Uq78Sp9rbIUQnusvOWYt5mbeCMw+ThJv+RV5i93yWTq8xBJzS49Sa0K6VYaev7Gn2afx4wvoi/8
ZUfHTVTIdjVqTeWqMhWjWF/oNEnWgHjpakiUroqJPm8TSyuq0i0CrVpg0vzgdVcmVh0woJNYK2Di
TVGVzsboHvM4XxotzV2tJVliqagXBSCxpkxepSFMJv8i8XXp4izL3bj2exiY0ZMwWhD4ZS0ts4Mp
bQj/G9KCyh2mQMX2ST6KfEHH4C+V1TT+H7ztzUUgG5gSTGOVy5PUWxJ/vGxwXLsqK/BrfRWact3H
/GtOE+D3Ly/LM9rAy76kexT2lt5rubN/w91rkqCCWVcNhZvXWN+g9MKP4QX3b6mS6n1zmhcubdtl
z0tvFSZ4sBFtQ1u9uXpdprUwDQ0VqgxZ5LbJOn0dTUPU9Az4uR7Fi4P5qmaHjCvhEHOILVJNwn9H
wRMZi0ZbpQHBq30WpelVEQDl6aUGHJiAiN8H/piENjPC0VaoSF50ywK1N5ERS1AMaunSSWyrZIRk
kFgqDaaKb8mxjRZCKQSNVgAHmwLE0xymTdEuEzjEYJstEU6u17nDpjlv9l7npiyWdpS2nV3mWe+q
PC8bvjNZR0u9MaJzFZhJPFq1RNjpgpQ6ZDRqq8EgHXtflq6KMe7DJM3ist+U7B53A7dYxk1bFmPl
5mnaw3RAReWKKWj73rcE6tOFjzDI71iPYMJPE3yXpkXt2ZkIgLx97Jh5CaSm4C8nIFUwDhwyi6Hj
ll4Iw/ZHhkdbZ23ukmk+1xpKE0tGlqhlCBIPhk9NbhXbJ+vSxAuJumbBcWixYcSuCnwffzXasLVH
CcSOJtapAhYCP93nqaQcMxFbKqrqqOJ9UuWRyA9W+mCeqxQFCR1bqt4uqnIPnrOLctzZZg18zxxa
bVlWxYWepZXbD8AZ9Ko3Nqi6lbrZOk3DqENxTJxW831bGgJZXZbGjp7DPEsmVbKeFKkKZ8A16JS5
i6pyYCrXXjpGFkpK05pcIW43CZnS16CXKqoyVZBPxSqmgdYMQmOaafs2KtneksYIdw9RRSpXPWgw
J5kV62Nr5ZWZg2oypcPpIfsnBV5UWHpoZN2koPi7Yqn0GVUzUEru1CaaYioZpx2AsE+rivvkrjhV
erOqqRolimL2z1T198ld8ezbon0bQ0RyVTf5rgeq3UEvdxV3z2BF6Vm+x3W7jEHoy34SelUHQk+l
PZ22ju/V1S5PFTRTqYqpYOQgMlVlFdu3VclmLAI3MSyVoD4DwaqiyDDH0VaVNTqJWxXd5e6fs/8q
kIjI9pMksFWp+r7916vYvvLBE/fPmnVx1mRfrw+BU/BwrU/EiieyVcH4EpslyZAKGwS8YakCfRJj
xaRt7ANqpOXCM4YfKgs1IYh3Malm+yqzpCr4aZ6UQeyETYwsVY8ofWH2rN23HC1vWsOzC7OgTz1+
eVHVd/UWlWJSKrp7q6mOKi5JBOxr/6r7Ogb2jU1brEXekXUXFrYaQRWoweu0GiBnuEuXWmze53lW
WW3StI5USl7atpeBn7JlNWlpxqSbMaXyqfQ+2GWWGfYsURQ6CKZJL9yXk6nl7pHqISqtineZKo2G
pF/gbLQ6zjQr4Fpn5x3SwJAthVsng7SQZtSLogylxcvIX1CjJOOiyBmzKdEMUG4nsdfTsbvHfeWw
oajWLUWR0+ASAb8CWqKTLtkoXXJUmnYQwPvzsgytASO58BpBXTEi6qpYUKTGLkbDlq3A1F8Hk/Sp
Jv1JKK0qyszchn0PpT0kfohs7RzrwP9TpfH1Idj+QZaAyhVO8tufApVpapVmt3pFLcnwnR6Icpkg
v0d2GHAX9fWwahtuuP0UNFTmm7D2rNLPazearBYVS9tqE0WgM5QoQ249BR3zRrcqCV740viTNqhx
28kO2gcqzwQNwSGYDDDWVWhpY9EtZEU0EBRjYCeaadi4iL6NJeeLVIljPkliFVSj0W6k/IqABQPG
00gYk16lBkbFVKAKktxv7br1MjtMzc7dBXoSrKuRLz3FG2vFmcfJ/dBN/DlSUZWLsvBqoJFYDl3Q
ugJO2oGtEcL7+uWwnlfGE7dWzVSJihmBlRMAAzxE9UGQvk6qUpUXFlhamugNJ8uK1vXE0LpmRDPA
N+hslbcvULF+GirRC2HFkzav8FWxfdBOc0BhrvJUssaT02ef3sXG5jYYh2YZ76yF6YGqQDVW7UKf
XdUmxctxErnNJF1BN8zcfVJTIjJQxh6cp8/cAja+xda+Ktx8SC0PDcI+qJSQcBWG9SJowVQVo/Sq
dT80rctZAgOvMw7KEc7B6jXDygEDI7A7xqTTkry5UEFTdDarG75mqK9AKGBQOlTQpOCHsijlToua
fMfAi3YA4bLnYSlG/SJvm9BqMj64CSmcjsjOJZOJhqdgn2xGGqTWPq1iqo6qrZK5h5L14c9PvPLy
Pch8KEM/ePrhj5fkvz7JFP6q36PYZ06/G7JPwf0kux8c+dtacLvctOmpmleanLUvz9r/8sXkIX35
GYyZy3X3EyU/8cf+beHbnLU6eFjBvfry6yT/4a3d7dua7/2b/KBPTZ+cttMtioZuMrhPyWBwONwA
z+yT05bDdXJwyhKWHuGqHzjwT8Bf+uS0Bc+swWFLGRg901Xz6kz5s9OWwL7n6U5G+EkHAzbPwmry
8zC8ghPc1EectgRPF9cfem2n2+51Ah41uPEBzhjATZ2vvbYs7ou0TKpoHSKDrsw+/2zwwVuBh3GR
5XpzGxEW3PpR52YpTlaoBluD5Ijcgas4t+J0bFwjze24y8w7UJnFYqz0bBmOWnbRDXlgdSM1blrP
4n7egkPLX/p+Ft1LreTA07r0omry/CspLwWO7ThE43evyTInE11xpddZfh6PWWz5UTVYdYjZbSFG
YQ+Gl96zuHFi3/TtAXvkjuvasKx1rJ8bMhTnZls3S1yYnqMHhbHM+zSy5FD1D7XQLgOONei5mZzT
zEzWY++lqxYP3TdUlo5Xhf0fIZ9swtpY5GVSr6LUlF+HQe+tImDthiTgk0z95nM/mGB7aUN+2dRj
/blKeWPJvDacnOdgOiIcfM78xEmNZJWkY3oOpu/VMN4OXkA3LS+2cJ1N5kRxvMJFnyzT0OAXkTkG
q7LRll23yCW4DwkJv4o86BfMDJxiTNsLkV60PB7OK093PBisL6gunSQ3ySYS4ydppmShGW3pwPHf
R63jC1DQKNhAY+XE4OABZ0zfWUXrZEEerMExe9fE4Epm+n3HdDv0abrMEK6WGq3kSpMXUdWIL+g8
uoWd3tmN3/TfvC7tlmCptoshjTp7KBu5Fqu489tl1VWZJXC27vsW39C+vcvKFl+lTdRbZpoEKwGv
oJsXGgctPI+LRS21zK5LlK6HmutuxUJhNbSMvngNd2g4ZjcaLwOLgnxa5/QH0FGxjqOUrtlgoutQ
eInjSfKpijWvXLBq0fOguuZ6OmliXr4ReSus0tD7FVj0/dIAcJa1CFYUDe3SFKjcJH2h2X4Ua1aW
DomjRUWzrmMZWFpuBOe40/6SFfoz19CwHvyC3CLN9VuPbLCeiQujEfmmh4faiReSRY1M3yU6sHMe
FgkIiVBbal4kVrXJMxsc9uSG5Bm3RJtWtkeS7yVB8UU+BWysz724DddB1uTnKE5g3gc2EhUBhQoc
G0zcjQnTL3nY65dwuCt1qoSC2k2j+zjMlyHMLJd7A3e6aHA59aKbkGi2WXDztifDYOEgg2RVhHaZ
lo0F3UgWAoXewi+qzsrp0N9Efpo6qcYYOMMQwJ82tiZD5gTgdXNqOXzJBl1zWhhym4VjsYq8CdOu
sSIvGld6SqRFBrNdsiZf4DxqrE9dnzXnfRn8SWA1YlMWo7QMs7YzHiWORCW3eaGtRlaW62G868L6
vACV9oahNLNTPL3+oAdWRmS57rVidGrK61U9Tdbcq0NHZiZ1KpzHi6GN+XnYxV9RQMsbIfV704/d
0CPkUvf5l0Dz5HnSBU5VjeAINn35LZV4xcoqszPgwJdAO1+N2g+Bc2G2xMl4O/b6sIHNPDC5w+g8
8/JgSTQSLIJMJo7ReOaqqePciaKAWQ1qRwtUeO54SQyERoFNlDI3nS7p9SsShsVlRIJVVGbfKS0K
R3IZuaiwq/6zJpJFTcPmUuoRtoay5BvRRODmI7Ub8HBwDDF+yfosv2ZUgrEiERipfeuiUXzjog5X
Y8ZSKzLSP7DnOdKk3rLgmvwjjIg1ILZsCpJf+mmdXZmi7+/yEKd2wvLggg2jaRU8qG04+sxsMzNM
m2ppc12zUr+lMbrWizq75h27HccY/LRy9IGBm+1VITwr5QX7s2uDRSGNjZ9HX/zOHxfgRuOLzJFt
FG2GyjPA9RWHm5axyqlSJhZJGYKuFQShFepatI5y7U8jkt195OnXMjGWNCDNpQkXeNlRUsoFyCF5
YZbkNhuar2gAzo8fEQv06xxm/yJAIbqqhBFZ2WQz+X3brHwx6rbflPALZS313LLSbVqwrR964gvx
Bu+Klhh8A6QDRc7r1k2k1VYXpf2FmWr6coB7X5bmGC1T0ORuxoDL75HR0WtGtM8DIudpaTafJVtU
ukcJ6HDc0XHULlHd/BWFollqSG9gHVEGF0ZWgPBAY7hOYzqcFzz+loT43g977Zx7gQMu1PhTOTzk
rXfdBDr/HGnat5Q153nOImeMzcCN9a6y9KDRbd2AoU1TWJkC5l1e6UHq+kMLiW74PqLs+wAWjdWm
abBsykJsfCMTtu8PlS3DOlwLmPFO7YnyVmgbOC31w5eB+FL4hbEekX8T8iS3m5gH99EQ63Y3hHc9
iotVVsK/LNIuwTHrpD3xHJyL9pxWerAOi+ybFxgFrDGmsJIRB63d8jFd9aMWrVovb5ZmGekrM9DB
1jHkpyZpiJ1Vab8ysRTXnLRrhBlbspLVttEa6EIUOawyaTVf8dHsFqxPx42foc7hAcVWOWT+VacJ
ehlL8zvs03Jwa+qfOyx7N4zwzRimPizDmcYdhTnkd93SlLgFRx727AbWylcgqXNHTzThdIX+lz4M
27SJ8ZcBn6M2E1+GpLsDxWg7ZkFmF0MlFjSuPvutCGAxEDXVxVhoizzm24AOnSu17lteuRocBnDM
Ipd2JfL4Eu7aPN8JEjZEm4BzkIoRwwtalGhdViATmwZ8+UlaYycui3wR0Cq9EUlSWqO+hXUh4zbu
EN4kqCAXekzCZVSApA5o4Vu0yvi6rBtklTiQn2QYjQvBQaw3ekmsVA7lOiGVPC91Em1k6mOriQcX
eQmHJbzUyrzuwUzuYOHFOy96L1rVmEdWWcT4Lk58h9WtOCeFXLWTr6EypqVccu03FN3V9VVf5f45
xaFbDlJu8rgmViO187b3xiUOzMoyqry6rYR3LoABXUiPNHYQp/GqKivzos0C1yxQbUd5yixwtj0W
YwFagZYFdtPdFinM7Nyv+jsfNfd1pRmfSlxbSW0iO8MFWvLaX2ngYr9Io+8JQdmG18OPEhlykQkP
TLYaw5owjy77MWysuipz6E/sZ6sBycZqeeKtAGerjf30eweHCJc6GsGv4nPbjHV0FSYw92VeZutg
6NESkCYLDusywq+ANcqmWpBa8zfdGGHw8gmnlby5bs0GlMeou/CGAq+9zvOtqjTAqcwLbpWtHlyY
hnxsyt5byh4vzWBadac021QdL2+Ipn3tZFCe0+K+Zpq8j1ZKjYiRNO0R30VphpeoKGKni5vsW1ss
mh5YmzbeYCN+YBGoHVSvnILm7JKDXujkfl6uAnBqWkz8kRl3WkC7a+rRrUGDZpWOa8SLykY4qm7h
tLfV1zU750myLMD4uYCl95om2XnSDn8RgwQXteczK/NHEAosJLYIa9+KwD1+XuPcaUJvWGQY1r3r
MqpvUlC1etr5Cz9qbkBnTS9SGEVYCupHsHn9ZB2QOLZhtWuwWuLjZcLML6leVZYWj2idSmNahIgN
q29RfR4bid0SGdo0kf564MNnWjXhiujeJ6aV4bouULgyou46AN3Nyspxk+WNZ4810HwNPTJ17RMs
cOseL7+xIocnOHkbFdc5zRbE726FHhabGFynTSTXKKaeI/CAXEN35aRhF5GJHVBkYK8JLO9Yntn2
dynNvwR0cm4Y+Ya3KcjOfLyLcWahMBguZVhavd/3N9LP7IaEeFP1lGy0Xixgl2/rEA2U8LKT1aKt
YrQMkuxHloHI9TQSXsQZLD6HQy6toGb0quZtA9LOHFdgdaUW10gBZoYGrkc+wqrTJFGquP2alhHd
KGUI+mvlsueLts7vq7DJJytAvx793Pa6UVywuOusJslDWHbP71nv+bCuH0bLIkhu45RGl1DuJiaH
JSNY/ba1WE/t0BjLBe5aYmV0KGyllHWs6y+mXQ8wJHph5XUkzlGXfo9knVqlliUXRRMVmzZDmcO0
ML4wumyRgU20EGzIF9wshoWAS23WTR9FltnGi6jw4av6xLgvCS8cUw5igUBaLozBW+g2lt0dEQO+
KhlYT1Nh2PIAupVbY5oPq8zTFr0w0jtfaEC7wI4DE9Ub6QtpD23eWAUo28vGAE9qqBcJaJVioxFQ
fJsQdGqtJDYPU1hOTWFWFhoNVwHR1+AwusxE2dnw5MrBqF3wgWcL2XxvddCwDLADLNNAi4j2fzGe
c6cSIFOTOn6A3yEBgiR5a7E8B1KJA83OqFnZfkVGpxtLWDwWvHRA3Ld2oaVuItqN7g+RDb+gql/J
HEejJYvAWxNNhykQ6IWT+NG3KOb+wqt4AiIW2ABAt6iSL5FZjNfVqBtOPfL/x9iZNTkKY1n4FxHB
IgS8AjZe0rlXbi+KqsoqCYldCCR+/Ry7J6I7ejpm5sWRWeXMtDHo3nvOd8R0nEdVbIJLTFDreqBT
QMow5PfZ2nWvwdB9ZBM64H7JDhwNYxlarPXMWXEm1r60Pl2qfvbTqmHRguEKlc5iYPGbITm0pn7d
tHJFraZ+Hyd0zE1m0zJ5Gag2RThANh6UaVHA6YRumk1V4nlL1Uj3nskxuGdz0hSNZmuZXU/LKezz
YI2WU6vUZXDDey0yitOvM3naRfV56NynbpetWIjrz7JndJ9qKyEbMHygtfowWUryJaN1qcym90tK
L3Hodad47XGhsD7ZN1RyyN/q3IVkPAZj/B2k07KzrGNFz2mXd3XjHSxnK+qqjkq39AofUnkbuOvU
qYLN7YtzCkd8CXBfIRnuFinkTvDlt4sHfNxNlscjSe9mDJ+F0ARvrh3Tg6F1duevuNTq1jfQcT2+
n8bEv0IVMldqSctetNHehakuxJQetB66A+4uIMo68ZODGkI0dgG9qKDuLx6JTjRBt0Jq5u8DEE0i
1/HvOrIF88d+F648rBybpwOtskDzSiiU+xnr9p6R8SeN3W+9HWfMnYdN2+wyLKq+3t8uu4zMOw5W
6cNkZVSaJLLPQWgpPkO3nt0Abx5aR1MMQAW6cGMXy5YvTK54QrOw05bO72my0OMQxvPj1D929Vqh
is8PDPWoAgeSluOA4wLRqjIRjO8mu9vWJSlmimsRlEmz9ycVlND5M9w+ePuTyi0o7WglWnEMYdKl
d03oBa+U0+iuTremqpNhLBRmU1SP7lmw6RjF4fwAmKvPlxkuMU1VmaWtPk7dve1DcheuSXOsO6bH
Ium8q8yqUzA+G0iQDMWvv8IcLZN15ZEGgq5u19zFXXDvz8Me0nc5t4K9iUBXxh/UnsvMlEGEbgeQ
JJTu7W7L2qpWg7rHRDBXJmvCfGi4v0vrbShml04FxX2Ji+BaAu0U+ncskz/oNNu7IUCdc+qwuenR
tbM7t81abJLpV+oAZEVzkYB2APBmKzl36eNs/eeh8a56zpuyaLp8hBuPhrMePVGLRVUETZlJNb73
LB8CthQol1s1stjAzFixvkzhckgwZradWI/elj4FrQ4e+/Rr0QYD69o/DkG7D/Sc7fqtjUsP5eAY
RFExGXImW+cdXOfWog2p3StAVmVCvAyXcX10wcVgHL7Uav1oZk+/jekGwaD7NXte/UKa+oPJpT1z
Jr5uFUs2bc50l+yCYOz2/eb9WCDEbAGdXoTC+hJN0QU+t58LMy8VFrnwiGUFLftTxOfmTUSRKF0C
WTzDe5vcPOS8rdp6CR9WnwC+0oxXuAFzN+9XH1gL7fUB20MGrxtQEwwi/iHzcFKjVt+H13drvcjH
1EzqYybXuYpg4hxrVyUW/R5fA7grbI5zwtHOjTKE1hTwv3RL3GPT0IMfefrZogUM3XMbm+FTen2Z
zhLaUaT4PrUNtCnSn+NO/pVk8i+xiHdxK8YcG+2GRxnAgMhsCBFD++Ke7khm0uNoXa6pLDQbwcGs
3lHXmzrXNuoKrrJ5z+2YXLq+9w5jal76bMXrh3t8XNrpEIdRVy0iYxARZV8SJ+pLs8ZhNTQwzrmz
DhYNIb/MwvORHId41R+BznISQNXMsZI/kNaKQyMZWnydlGnvZRe//07tXFk7umLSc1oKP/sUHo5W
Cn2mQLPHc47q9qjb4NnfVJ1HBtMMOpv1cfxKydbv12gaywmIIGGsv2tbL34WQpRS++9imaMv7n0w
5plzHcUnRNXYkYYJP8u0OeHNrA9UkyOE3KkiMvUPTY11HlXcKz3PgxjT+k+evBpcdbLcXwFH2axQ
c6NUvXRmhInT9Vg1B7tbGM7Z/irWRqt+jusJYmYK+kZ2ItltMuyKnnRYLPzuTasnS90GKYX+DmF5
nRYv6R4I6aFGrq81V8kDWY8cGvpdhrocBis7xNq2haYOo01GunyjXotB3Mpdm6YMeqOBitUl+COy
MSfLYOryVdkC5Il3qD301p1xfN8plhbDsrI8nDXfx8MS5DfFYtlMl7dr0lZeDUgOGPa8W7jX7sdp
Uvuh7rMqwaWO23yXEIHEY++55z7CNN5Qcm+sWd7Av2xH1GewoenvJe6zFyWD7GUgUAgstImUPK7U
c0UQeNlVcpZ73dKjZ3xeeCkbXwTwJQ/N3WXl6l03GHuxXNZFC53hCfpI0dte7dbNtkeLXg+yPgCr
3kWHTq2lB4Pg5ALHcy9qRV6PbZWu4WcI1TyXhu5w+/n6nSbDIVXT2xj/XpZtvSocV7fM/0tVJiFZ
Qv5IOTpnYbNjQtV46ofxntIVja3umidp+xe6zUmF7sseG0fu0eqAIvSVOGQC+LVYen3HGs8rmj6E
4jqG9Lh4IQAJE4BJ7ydowRM8wUVOB2/JpzTp0B+hVsgQXoTu9K9lqGmxDh5qjgsebRu1+9TrfqZe
mItN8aoG9IaK49AOY0kOb06sTdyhmcJCNahHlEJU4MlaSRiYN7JrmQpr/CjXErKxap69LcojldlT
cH3wvy1YBd0qd7hBWnMdv/iQUPYzY1/eaL0dAREpDexaNPcgEScorh6e5HXSP6VGHFybAkseVwkK
wX9ABxKBpIQRnmgyFqkBs6m11x9iM+7ojPKVaCPyDOpVXssMnT81D4ajq7ZXAFVmDrJRvbNXV9Jw
vp7sDHUbhw3a7QSaaxKPGCvKaYy9KmrJvX8FZn1J77Whqlq38YmwEANvA+bPa3m/u71OtdAN7zfG
jN3MTeFHOP5Z/yMx/UUSHhR2pGWzpPaAlhqLax/Cla/jvuR+JIrfN67xRjQCRFqr1qnjeMXnbg8c
7brqE//oRoiD66r0ruW7ZZgZQE/13k/N99D3NdYifneDn29sdBQ3f5PebDvDjcZYnCbQabq5FLMa
c+WSarXjbxujWMM46j11J6fsc2MfN2443BJy6AkDFwmQ84ZucgVogwsXljfKzvdSMEutNeWNRbw9
QPKd8wz+S+ld3XYS96piZrm7QX7OhuASxPprvvIRPFQvCfqgAu2ezp27+hKkPyKTXfCuXTE0LJgI
gwCfdKeeOweIitZdXOraz6mhIIZFvwfHMp22tr1zqY0qtLoRqMRTB2YbQ1ZuQ7XuahCte6/LfvGx
+e7JVs1D8rrJ5g/zvb3fLxzmDYwMVEmKc+V4A12DiIt9KPw35ifLKSRTn7vFfcUCIuWQlegCm0pb
71HbNDi6YQVwhaB5IVrv5Hzw44xbDdkNZMfY/fCjjZTG93VeU2JOqX3EmYsS2MeXG6pJiWz3RLNz
vxpRBHLYKugTOHk4f1vIEv7otznIhUoOMRaBYzImZs+H/soiux9ZE0XlzSPZdD+do+76t+7vgtr5
915q1Gfaz6X00H3EifZOQxC/Cs+Ge99LopPfubdwBbLr17OX2zQmsDF4pbwVa7bh5MPRUGB6hPfP
QH4qqNxQrJxfDLBPMMsA8icim3ESDHwXxEA6Tc+jfIROf6Uk1uuD08O0x6j5/I/z8ornO+iMuUfo
D1A4l8klr232Hc9vUy2ePSdYvpnxZ5IFK5SLzORdRx/S1o+Lzai/1nclyWZXUs/DKozEUB6S9AhZ
2EMaZkZOABkR+DokOgxdEp48/LAIgYoTjc+YdnNyLcZFVPdoinBSgmWAhrinBnP7b7QpGY2A0uqg
rD1ytzbkGYpjcSO7PZL9TMPhy68XXLzdeVFogOmL1Y8bt1+wo7EUJAMGnHX58LrhXf9OxX0bULPz
2J2vJc8Xcx2qwx+Tr19IQk/eClnGLc9Daso2tKVASSgYtCBqTOkHZsrHNvuhJrFjXvpD4KmnRAS7
NZLqH3C6ZcN6WDevaO09H8foCHfDnFoR4hDTjkCkM3CEDDreDQrZOFaig6INkxlgaa3z9G6dMQ6O
AaJIseufUmWDIoST1JZx2GYlBlaEdNRebJxDuxMK6jt/VuEINaILTNFqdU88QPwo4a5+4ZCf0L5w
UmQoOzxat1JEC6zjLfOvkoYP1qzLB0fbnTb2+4Yyd4dBzCV4LUgGXod3L3g5uKg9Ths5iCnOKo6B
KKDzeohcUxjByeHGbd8oaV+SkxkHCxUt9A6JFxU8bPZUZt1hWVG3h3G8AvPZd3sl50O+oWduQ7Bx
CaQv6AOFRyWGyiy71DT5QEPMS4RuHm4IuBlSEIQ2Dg584n51y400zH3CmcCIIRG5ih3HtcF8eYaH
wne690d0Sit4s2FsEWXw7xZGcot+Ehqe8Sse9QB7BDu1I9pqm4Dcpta+t0G27KPUvQ3XH2Nco+CN
+HS094QOwUBhZg8+1p9/5l+Ga+6F1LLbyTh9HH1xtqHA+2O9RtwGjLSOmpcxjrHEsggNcS+CciF8
h7VuxKwSYi4EBtTDob6+2pHhuAu+4dLu2gdQC2PRMjR9veH3vo9fkfHTQMzDMG+qogoXuurdz3Qd
dryGjzZ3E4bma5W+vvLbV2vzc6lZmCfahoXtvQ8YmH3hd+2bfUIeAQGMJh8GPe4dGt8B7Qzk2ZQB
ZdRVM07FQJZctskz6tW6m+bxOesl2WMo3U6xb2ACBIC1tza5ZDawxSKX9zBpfxpOLZJR61Z4Ddrf
NgwJJuTo1w05j3dZhOU56mCq4TbVpYf29KT6IEUuY+mO05oVBPeuqgCzv8UxagaW8z7fmIIen6kp
nxrS5u0wkl2TprKIG8nLJmMoXY1bCuEt2ZWz/juS+Ehi6Jh2i6pb3YaAZY6e/hn53iup7YO4nilp
xM6c08MYkGeNPbiqRCesGGa1QS2Di5As7sHoxlZM7q1PYU4OtCLR+OYWyXF6T/dqtucIitCZ+GLn
ook8R1M7wpFgWIqpvcMnOQMEWF/5sj6gs33CtJaWaTxNuzajXkHq7i+iA1ATwA3ixs9xkWzNe4or
aTSDQ+voLisZDvO78k143LRLim6N8MnxpdsR/49eR3RPuLlbgZUOmYoFYt7K2MuEERBJIj09QBGd
GMBOrdMDA7ieZ81gT6uxVdOMWAWvwlyU9HyvXkfpmaIT4gnrBIOsCBkjhrONEEUwBFgZA66PZlrZ
TiuSyzlJkQvoEedsfdCZ1KumaGRVrHRz4EGdFFDsSBF63t60sX/0U71HjhNyQZt+1gDvj36AJiZx
DwsskfNUp1ATQNyYen2YOSCAK7g5mZ9Mdr98fMQ5TZ0r4sDoEvxGlK/L+NXR8MuTRRPN8dkfIi/3
5a8uAMLSO8RmIoCuRxurKzES6KLDZI10pii85bkP1yMmngBVMpeZv+wJKNId6mNXZsp6KAbJUqJz
fstW4g6B+fYD76CDkB2jASzM2CAWEcSPUuLgzYmaqqBNZM5H+ZrAsD1oZw5qYQHY+z+sZ2BuCT/G
mCWLiTZzkfV/p541H1kHeUW3x1AL9ZVVY9bwQqKDPKykI/stiv9koPN3Uuskn10O9Z6dayHrnG42
LZZ6OEY66Hd4A3zvUwhkJFY5xOWwhAGqijlLupxY3+aM0DecBAXZIAgJPYSYjwAGcFnGV2eeZe1D
vTb8EM7P/gJ0x5u6wqkaDR7huKiKzuc/IzSsVzvlN81UVvr4ZpVJvtXcVc2cYsFlBlKjP9G9x1dc
4O0xi+kKhwjoMnMrh9L0MgEuPgLBcgVIBn1v5PLIE70fFAJaWfAN+T5+TE3SYpS6zFswlwsfvGqt
IdcZDdG9aR4CDNhxS2mpOa+wQMlD2g9xgVH6ozXHofG/2QQukkdWVnWWgUny+6FicVcxCENYrdCl
AFxutksaiJxlybJLNne29prISFzuTZMuLAG1FRFgYyHpy35iXRmniG3OcTIfwij5s1y2na2h/00t
W3JHSFD0VMIs30q782Gg7ZkkX+H0GiXRdDQrGIXaSnL1r0D+gP7Y+Zq2eQCRq4+AuajuCXBFuk9U
M8FQBsLQpgdFPJQjtYP4iAkq3kwBVwZjvIHpOLsVfuMKu6sjZ+tfpzUQOn1dyaThZ+r3H4mlZUtN
lmMVTMYFBkktBaaOMIJmgUXDIzCbtGp/Zevkcv/6wuIha5Hlcci3MHKo9TgCmg6/U+jBo3/2Ytvt
uFCvzTAGZ9fHRTR6mO8WpfPRQ5OMMpcAmQEONuWOikLKyZQdH58x5aFI+82I8N+2C4grm9q4I2nA
AU062MXemot2Bcu8tU8thIIyqpdfyRS/bPO0FJD5y2GQR/aADW5aiKawjaA7Fk1mjv4k9imx06nX
4Y46Xx1m02UgZcK9ZCvcw3jIGxLpvVU4djxYn72Jg9DF2TGo+ARjtClGNlSSeEHFgu4YW38owFmq
kiehy7kOfsP6jQo6JFGpZQshJrSPvpRtaZ9vuatrVAyMSb0n6fY11suS92ycIXrZD9pfeKYn+Dfk
V7OCvk3XxN+bGtd52y+fgH/aq0fHctlkZxjBXtVM7S7Fj+yb1D5PnTXo9CwwpOtvWRHB34/9AKkN
lNPcNwmkoKOMvOGJtt2jbObsBP+GloS5v70v7CHq6AVx/y7HCKHROOoyCgUKr+rJPuTiQa1jzthM
DgZ4Xtssd7xLgzwiy5h3OFuHcVhL3+thNMO3KPmG+gshJR9WJMY8/jmFT93cbT+GttpwRpEVrfWK
fQr3teyHQieoRXHrQ+tNVj+3fnYHbiwq4YnbXbuF+dLRj65xpki1AehiX3grMdzHoSisruHuttez
ATFrUTdhETOQduu87XxfvhoavKewjxBVhb4CTDQNeoFr7kcDDnEPRANjOs4PQGSRfopEKs6wqS4r
wMN8bGi9z8LgnFL2LrKelWZO9pLb+kzJdFJtLA5XFX/WFGCM4VEh0f9v3lRuiCHnrVt7rA9C7cBl
PY5D88ASq/fY22woUjIxwH2jtx/b+tROq7ifBvcp760hvxGfhSEwdD+GeYTLu2RfNcnCvcjGvBWN
AwYXXGXI9txsGC26ZcY1ARpsyWcMb+Df5W4YzzOs+DpEXc5ghaGfr99YTCUaj5Ajrgid04/n09pd
r0Qktq5rH/KJ9TU6Ofpmmc8D/ZEmyXz0rwmX5BowvT3849sEgxN1hJa3JInnRgWRA3HvtkXkJLpq
T7eHWx7gn9/+P/6tRfo5nzF4bllDSpFCuGXXPN8i/aTwLeZMR02wT6f0xcdIqHrmQBvNFZvUepJy
Xk+3r5AR/u+vbt/+p3+7PeWfP/GfnkKIxbBQx6bUiOphpRnDXOpJPIhMpjsebLbw+xlknmNb6WnI
M2KTu05MP8hKvrnh00Mt63XHqEpyMqbnLhVQR6jf7Qlw5ILiWQi1Zvkc1Tl6JTBEwykNFwiCDrar
maEWrou8w5lXYYkN99ahJzGZsA+rNyJLjGRnFzs/B1EKpxIyRwyrNiemPnP8vxPgjsGxFGY7QGxj
X1+BCrILaf5izbRF72OZM9rFOzrOVUyyNQ+Dn1xGpnRM8xJZvtgLJFbJKEELZXKI78GpZ+FniqXj
yGjZ2ehrCNmj4yypEozwVxPbM+uvcKDBmdVzGcwwQRHKLRu3OhyehymTETTDCPDjAqIopAiDXjtK
yrw30/71dda+rMHnHLg/EFdFufnsBx8RflWRqyI9I4mnlMyNBVezTSEpprRSgyF7tmKyX23/vTl5
Qe+CMujrN/DQ0KU3LAUube7RLuxSTES5CBK1qwPz3LIiXbxnUERRiTf1Y51ohZBwjWf4UxGG9W8N
gQIhxdrubba0h3BKXztPRLjUVlcG2C2hwLz8EG3tZ2rWF9uicfDjGh1PmzVgegjEFs7PqTBRVW9b
fIqiMT7dYkWkT18bLzDoeTHR2dbOV7nIlol16d5O031jjHcas8QUzNAVxvD3GOPCnUf8wltQqLcS
QtYThwI7JvN07u1DCK86x6Jppl2DQlPWrRK567NuJ2z7hGDLi8hSDXs9XMppSbbcC2xyou2IOJdr
x52OO4KouwP+Djl1zZpKYRXEq4OW3rYOEXQfC0oWHlORNWeX9bsZQc0Duc54Sz8o+AcIAvMJrETW
41gEvA3PJNneMSjm25whE5Wt4jCw6TQMCsy3DQ639x9MDxFNIKFY/x5u+SncHMXk3b4nSj3GNnqU
K7g38UYYKKDUH3xgCRCWIUo/G4l+J4T8dPtFWXwXUbwnb4XkLKi3n6EZLGKiB3AbLm82aLFZEnDQ
fClDWCmsWputh1Esy2FxcYUbiTmYViFc9f6s6hjL2b3s5KlvDf7uAk3fYeeNhBZezE7J6OHEQT8M
xhXTv8r2aPI+J4FZkCQadOq6FG5A+9Yom8v6ksbB+2zjrogy9lMPwV0kaTU3yefWNR92WsA02v6Q
rOwzYoLBxZbmZcG2Gv7mi5MRLaYaWGYkIkCemxFSEfsIRuPvk0hC3K/dpxoGB8cfetSCnSh2TDJ8
sL7wX/p4/OO3STUJJZ8NQIYce5oUcm2qVZH6uRNwtszWvCXYVefiNejXMT7sEjhSsKZT+dAqefA9
JvZeT8QFcfTsaLvarzJEoIaV3PU28w6mnuA4ThkkoTEG4y0eAhNgnPlJw0bdddvPDnyRG5NnCymH
w3EcAHXstRNPzXWKWpO+hzIFbiGF8wDfUZYw1F7TBjpHY2RS6Kvr0A/ZL4n0AWgu0+2CtHGn8Hr6
zTGkemy1onPebbqAvXwWIRJeXEHd8tGRFgx9RsU6fS84hW81yHc5DFGerbIrkaYYT1syo4q1jm9Y
/UKsfwFtC8nBARsK18HZXYPwSrE5ZM1WGXMs/6iyYsEeO9ftLaJrTOr2kA0IZ68hdIOhni5dsCxV
ACcijQAFNeOxazZ5YnPow0YYnpYgPs5XQ+P2YAYAKrHv+eAG2ZtVlubIHQw59hkwu2ix363fJ0Wa
AXUezXZGy9SrawVRc0lC/tq1aBSRnFjzBYL1iV7Th+T6gOw6JMIZzuIthxaE9ds24LmtXlDVaGjO
IbZU2drpO6xVB3EVPwMCAIPVdU2jfvg3S7E3y1qTNzLZvMapccjGCJ7nMl1S8E2fwwAHbwBo1jH7
Pl0d7D5VqvRX9Q1cShyXdPAfFg36PTHkhKCm9wZesd1Y/QjIeC6sR1ZMF4rsV001qqaFD+DLvhjS
zpSQ48R58/466PWYJMiZ6po+ZDMs7W4Lpj/psOuKJl54QdYAVSX6WA2MYt8HjBWvaf2gyHgH/byp
QGR06MvMpcWrn7Kuf8ZGH7+sjl44Edun1/fnLFntnzaqL9njGm/ic2rhaW9eXMPBGUAnp1KXcO3e
QuEKucXrfpFQ8B0iA5uAiZqFQ/0RmuwzWuPp2+n3RPRF0/mPfCYU09Ial6SL/rIEMKrsuZfLKZU7
toSYDTsAWxGyKGUguIDmzf6ojYCjxiYowgED5Nhp4OISIKJTsGUvyRUBz/op/QrW4zzox9mPn+lY
mzKeuDrqNN2n7fgDGhWMq+aaFmi3Pci4n7F8JLYWr90UQEav47KGqY8rAytbMsqfYTPxc8xAU85z
ZPbosodjzAGVqL5/6cHIIeCnwRdrH+Ps+LwCGyVZtPxO53RFKcmm10EMJ4nONo+7Z+rMfMeCbTe6
APHSOmBgBQB2uXHgSMAECEXhc6QiGY48hQYbuj9Z1Nx1XFa9WsnfcBTHdALyjeGd7usVByozUfxg
sBXwEUuhqQgIixdkvjDnItP0J+aHYPOGw4YOt0z4Zs5cxEjMmOBxioFq2wm2YkLpXWj6yvXreFlE
tD0aakSlQgEJGHLbJaX+0wxcGviy7i58VHBXJcTUZcJOHViSgk8dbvW+VtixJrnaFLeHFjPhSb2v
Yh4unZLDpZ1quksHqKv/+BZCfqVn4ooIvYpDVPoxncWHcMh4tSkcHjOEzzJlcRllC3iqsR52jTde
YyKZVygxF8yLE6x3Vu1iO0+FYnQ+zon+SJJN3fH4eswHKDdEBeRuVN6P2ITZDjpAt5vF3yCh1xLp
3mAHLZhRN/CQBLR0DDsYe+h4+HhAOepBAXJtEGQWMbtfwANEDcLDwqnH9GWlCghR3HVF2hsAEplt
CgTPkRIHjonwBlrikEBLGhCa6bEYH7y2w1ZJzGuKf8k5/ofIYOz/z8BgjDwjdkWNcM8iEv7bNm9G
sKYe5loeaKgR4tl0eFlm/1SHc/aEw7U30KZOikTdnEO32VHiNKo4nP+tQygFrRRg9sbVDYgW+bbo
FA1u24SnWtXeAfhK2xYpbZGKHqL/jkJFjQiLfkqakg/6QG0tTw4tPIiBhr7OTaaR/TDBOVLg8LEj
nA8hwd920JPEIRzYZ9NF60VnozyGJnoY2MYv/3xI204fGm5eeTDC1yLokxYQcL5L6AZ/TQ+7wQ+e
TZKx/+MwEuzq+++5yzQK4Hdhfy3cWjjEjsz/ulveKhCI2MKZH+Y1+R4WHnyaSS6FimSaI3RDoXAs
9cf2MTgN5idpohIyfvQM2jEGDtL0R0Oa6Bn+q35IyLYHs4AAC8E+XTXE7hdcuAjjmOTVd9o7qmzK
wZfwR6skLXHs9a6n9HcTTPoEOFg8YdMeBeRCfDVTA6bIbu1bUNuuJD2BcEoENoaimt0ngTmm1o1n
IKGPc4icHtHjcYbvjP5MB28pgX/+v59u1134//04Yf9+tIAhRUw2Sa751X/ZVbCLDOsFuICDCVlp
u3bZUaarYe3xdmXo0ErGsgBxNJ8XHyirWPYS50C1RqY+Qh6+Z13m3wk4FIlrpsMtwCbjeTzEPM52
LfzG4jseWv6Q7ka7uR//xd6ZbDeOJFn0i1AH87BsgOAgUiQ1h2KDo5gwz47x6/sCykxFRmZWde17
gwMCIEhKpLu52XvX8jE+j3I+boIULaMU5K9SkvQP0qAf0fD8+8/G6/7th6M/hG0iF6bh6i8fbsLF
WvQzsnczyw7IS0mfbodSiz9HVYsFMizxwuv8I6he6Vutbke3kmLpi10rzF0lQXCTVXs9MTK/sCm2
Uj/tXSxT8lPjGMPGanJS3Xyt3HYuEa9Qsb2EmpX9tJca0ZlGi+I8dUnhSmoqvvYMkaY8FS+mCJqt
vUP8M97gylXOc9kWmzCUrdegyg+5TjWuGOVnWSSvsdrHT0Q33S7DAbPXrU69zxCCu2iREGIOk4lE
XXoh62M+YJXAmp/Eut+w5vDK0lG8mrrJfsrMg6ltFGxpRzW6NrY6u3Wo2A9MehB9qBAMdRadKseM
zixmGRACvJRNMgbHti5e+tbsv/cUuwJdfC67aULjjhRUNe5Fj44htYzaVQyhP1Tk8ndVPhY3MO34
LysYSfMaOZ/V9eaneiwvSjMb3xla92Q/g6Npjhhq4yBwRWeHj0mgZ36nGOYZmx2OCynfY7qMmSfI
QUZb5u1mO0tYVIZtO1ftK7Y3hOPtgd8u/t3BESc1weWi90xHQ1N9KizTAcIyPaHF0m+SyMj3Qmum
nSGQYvaJaqGsEnDyCDOioFRA4f5hXP+bAV3760gEMF4xLNoBgRClreafv4QUeGJJw5O7dxCJ7GWk
yxqpzVurf8l69RpbICr0sDF9konqMVOAYUVxGu6R0LPitwfhN0vNMZbVL7lBnlendrezZOrk8gSc
JJ+mzexg71BbnALdoqqfBdwr0eZePpGDbBvb10qH/H0QvSJsQ7RBdtTT8/lWFlyZ2YOxz6lV/oeP
vcxTVI3Amq64UkZe1BS43kxNt2hSpfzysSWjluZOtaL9bJWXOJ3UizrFoWdmUnwOje6YF2q+L8Li
sVQdZPJwHB5Z0VykoWOB2bTdtdXxWPaWSvXHCG+lIDOXZKWGTAbPctWj/g7zHuXgIoScxzcF95+r
STgAwyR54kdUbRxqYmnTnk0tulFLY086Ot1mY0B92qqNTabmC39w11L/2syUs/7Dn4AP/Dd/A1M3
HBO/B9lHBTrBz4Or1csVjuA62vdq1V+mLLRvu0ajXqZ+Mi0h7ubQjG7qMP5q6Wg39Lh6GeJg01jh
uDUtmYRc7lSvWXoRvfKQTSkq5lzVHnMr1N0aoh64sPFo1E3/4sSvATKFaz/0X+pRlvdqPeFzk3T5
WQOOiCKFX1qb4FeZyovQAuT7lLGjMnsuKLxd5rh5kUIRe3GQJjet1HQPjnUTBEX12JER2tT5WO27
rrxmlTxcGkrIpzGcPtty2yMzzbdtNaEON8zndkqMi1B1/cJ4+SnTY3ljqgpfUxGLe/RD2gnWwFmt
O4OlYY49ZJBuO1xF3hzqhh8Pc3VpKdVsxKTekrUCoZYmNE9hyd/Lo408pJ7vK0O5t7uqPHZ1c69p
wj6NCKLucxaDlTOjOEYvuaPWepTKCs+JKOKd3Rm4KWZ7183OUcg1pYJBjhny7DtD6dIdeBPZi0So
+4OEIBWbYljpKNCtyj6pRishWkL+MiIt25L/+GYt/Enc1KmLBazwhi4LrlmuXMg4ZLukzxq/slES
w2Rs/Jjluy8reb0ZbQvxnSKl21hNi6scd3skp8j3YtblwUyyG6wSRLZoSI5oulvXlEiaG5Ed+Eqt
qDtdpAwFzwRXxH8ZGT0pwvjcfjGUiszXPCHlmvtX2dLa3RwhQsEZSewH+wQJEiSFPmHd0EBJrDP1
im7zVkGydRlykqM6DlMbYY5bs+y6Nlnn+DCNNX+cSLjEk5JSWi/QAlqoLaZYfsRnXt5l0Rh7g8kz
o8AkVp/tZ5Rirmax7kNhap7ybqLAUwXS078fWUAo//VnZamWbiq2rugmeKQ//6wiRSIx1FvSjmrq
6C0mwktmBYGHolt1p1n/1rOIvi+qJNhMSpv5laWDk4uUz31hhdATSNxJCVyJ0nHGayup0aFzmNby
yHk0HHhgDciCbW8Nyl7TzBdRyN5YTfmtURrtRUwS0r26b10tysTZCSSPNjwlC7zrGKXRdSn33RGQ
4q1QVMuPC1S/AcV5W1aTnd0L4eai53kh6ZTRKjJmIS29NUvED70xdJsBq/StoeeUzUtFoTJcvlE2
J1Ntl7ddFFWo+/k+xoZindVM1J4GO2cbDU0CaQrrdj6Jl3xQreuQxr6G22zx6W3z6CaH8/nVmtpD
7KC+VaSrqn4hfdHvpZJqeZlsZ4KIs0WEy0wyDHvgIehPzGQzMCD7Q8+rhCpUIhkE1V4zw6soEiQ3
LMEozU0HuBfGZvXBG9ZRM0nrZUE173MyNm5mDs4zNtrbdKqhU+h3xQx0gcBbu4kMBzugsOo99vkI
Z4Kj+To2bHeuC+2SFoTmCJNO6DA9RaoINjB6NRnKmAFr0tEsQnmLjH0RtS1KCMTV6F2MxwTnDZkv
O9/0AVrMJC3nvWOn9TlGDzKDrfD1EDMeKskkTPKvToowwElUV2kC9ahaeBXXb+xvFPTfYoB3mPfX
8v8xPyv1fQkCFGdZlv0RLP2F8vM/TYyC/u33vgkfT/kDyQ53nVyJbtiWLquaziLudyS7otOzV2dS
tRTVRl9JePE73cf6lyzT28qWbd2iFOOA5/+d7qPABKLvlQPJXTEcxf5v4D4K7bT/PBDJjk1Yp5Al
VFF7kaT+ZX7Pa6ttx9QcTraWdX5cC+K0ZTOOKRLsWJ1J+o+lVyy8MlTgsHRr+KLBCpZd95ZNjOap
ECZMXpGCIlupZCsjbN3Di5G3/H5X8li3oMzWvXWzIsnWY9bKk1wPSnXa7RzGNBljKOre6TFCXDx7
zsoPLZSw+SSr80mNEG0nSzXyY6MgXodfuRzMV1Bfr+cvOgps/yfQF5ZOzD/hguUkPV2QDZBUtLDM
1etGrQUM35WCB0H19101c76SU8IG1BaYZ9bTiyvhtytRFkwgZ9Nk2iQ9BWdTTWr5/S9mTxlGIWSD
iW2ifln/iu+nhxrmT3GDvXzIKejicgX7bAJx/HgIRBIkGNWthCgL5Tq8NsYeY0n5sYvPRkWou+yu
G8lRBLLoWpe9oOjkBbsa4YGCdvaxQQPKB2fNtGBHl/+GsSCYlbyyNp2CCCVaWI9Wn1DNAYGHwtAI
TYg96+H1go+rhkZ9NgZN8mf6CWynur6fFqgqVfD2Zt1T/tiLO62RKcr+6TRQ4kDxNQ3VtjQqj4EN
yDkVC6Z5vXB9rOLU5tN8nPq4+0/3LLTlTzsJIoBsypXNL69evZ9eXn19S+s93l9p3f14n+sT82rH
bLmwVFP1ps9IQK17ki7UG6wAueatu+vBdVPPGc4mOfA/Dq17+XKDdY+1xLQvSgKL5dDH8Y8nGC1Y
fbROuaSAjyoW0WwbNmzf99fDHxtr+a68n18P/u3jn2617sbYPrapQfy9vMb6lHXv/T6/3uKn1/3L
buJ80/KhPPz6Cj/dKTMn01V61fJ+evZP5//Nm//pCT/tfrzpn576t+fXK399a79eGZtJCftZ21qQ
oT11AcN+fL3XvX889v67+PV0nGnF/peDUsmPaf3pTFbWzd4vr1DhNJB9aV4Q6hRwzJ3KkPbxnI+r
f7ntesKc72hyYBxWlfUq4173PlTd68NfjuFDIYW0Mpz/srte+sEuXx9+oM0/Hv7E987X262njEFw
53//6uuF62Z9GTAUj0gTyDYtUhY1rc3+07qLu7rHUt/Oyk4erN2KrjcNhKyUtAC6rlD79eC6sTNV
n733U+tV61ERUyVCjltTA66TYaMLKemP66kZB9L8sO7KRpiXl59uo5ohYqcKaUmeLg0d3u8laShm
j9BQg20al8ZmypRbRwKOWpnjl7jRXyFTEhcrjVtEwMXGpvuSZnriNWLEaJh9mwYZyVgU+blEVgMZ
0VKvwtyelZQRqNm6JvqJ/Eazwq/aDGG9YN5xhxQeU4Bf3P/pXb5/jGlpOzHFLOlW40u/jOP9Ms5/
cMv/7li7MDF/umR5xnrd+13+5uE7Df2XW/8fbgM3i/qPjgV+eUlnnWzXV3rfXY+ut7HXeX99gX98
Jzkr3SiZyt3P7wak2bbCaVutM9naz8HJx/xm3RPLR/k49us1H6c/rvk4VtWmmZIO/9Mtfrmt2jfL
4nmhjX7c4r97mfXdfrzKx23WY/i3X/FgFjRpIOp6h5X/gS1fj60Uc2bwq5LIEzIkJrf1eB8tZNGf
dtdTyTqvrs/55Y7rw3ydIdfT71euT6Ko/ttrv5//ePx+z0iXNpNkZGjrBBn+UjobamUcFflzNEr5
MaJSWQ5yT3SB03PshnHXygN+RiLSbaq0G2rR8mZesECZDi04iaovi/dvY9OZwmN+Fuj4LXSfRooD
FW9a6zjlvhfKzqlkKiGp/VnTQ1pUkE5oP5sSHvWUtPNgQ1pGExV5unU/FcB8Q0gzLmKwr8nc65ue
CMOPtbNthvM1RPPeViMuhiZTIE7Wj7Il6buobKFySV+TvI13k0I+oZyNczjgqUvU2QuNl9YpnJ2D
Rtk3BtpepFADu9LrFplgnxW9a4rJb+voa4qCnJDY3GutBNEKVWukp9u8GoG/jNmwLXAHVml9DaT4
R1pg9GXFIVP8N08sEZA4D46JiCV9gyCHu8hOi2NMRL6xTesmU+WXXEvHcx5XJ+o4fknsvvSpeeiH
MjkY9daJ0L7WJdTN3JFGXxfALPohvjcpxG7MMEvdt74o803UlfjoJYq+OgSpE2msT/gp3iwxa/BV
XvFZdWF1xZbhhfUew0BORmIZ54wIt7nWYUbqiSZjOd0YNmLBLqAGZZHZsO4WKXZtdqD2VUyvFNEB
4sBOKwcok7YIsVyBhUIWp92p2rcMBiJAw6h/yiwLneuSFBPmqYjrV8MIxk1nB26HuCoPbxK1OibV
+KPKKV5LCxjeqOqO/wUIR0W0gZtFyCqCIooPYnE8phOajym9GQSDai1ryP3a1ss7p/XtXO2orztf
E1Sortqq9gnn1MYx63BjkJg+RJb62kd3QdPkSKDjzqt1kBZVJXa4lnZ6aFg+CuOsIPZHe4lAmI9l
zpgXBvu1AP98wbA233Wf0EdS7NhZuGtQBUrfJaSqdVFtM/yR5LfLXRM0bhYCGmtnWJBYDcpiGxqV
5Y5O5SBfH3VP6TuvxzXo6gUqfwr7SC10bQtLuz3USYa+NEGiV9sNZMbFChCDaAyC0KduWu81R7yG
afcDqMq40WqBHja99LLI/WlqjYuhHNFE9KkTnCtNmEc7DLzJoZ/GWH2TzDDYoj3bZnmFhLmUOw8l
+43TVj+KWr8CPUQwUPF18KMmbGlmElc7J73WSd97Bp2FUB4lrLeiLPe0HOdnHsQYFBbQk5ktGDMz
VyAI9vx4IF1V89BCIUBwQtUER/jwKubxzhRm44M/YKpUEdAsz0CxGQEgmCAgtNciCKtX28hQBsxH
AUMu5/eBRB5mq06LryS564j2sWxk9tFUomETIBjAmANqTcW+VYJ8U5OElhk1izV8xjh6m8wPBj3z
EH9W17EwD9PoTPsmc0C42Jo3jll3V/GrAiGU4w4RZYTFJc6vVFChktI1mQqG/bSwTny5wTgPl0og
DAuVXW3oj2o31qc6EQ8NGuf9PLNmjRMd0GOF6740WJARQuNxa29l3DVRBKxOy67jwPKvBx0IudV4
iqSu2JI7xaiXlgcY77gjW8UTYdOSw6UTUNK/4bpt3XHAvNnyw/dg65ZbLSGNpzaI9+GgGaTryegW
i7PyiTSb5ZLT008BvgPPmT5rBCOmBg5TBxCP+b9kdGu4Qdw3hh+GFA/1eqvYx5Rv48HAgtgZ/WbC
T+0aTRV7UZe9lPJSysKuU/HONpre3iJk1FE5iNpFChdS+1/gWcr4SYg+96B57YEB8Wvso+9zH3wv
Spgi/bw3k/EhKOprG1TGzhbOERGGta3Ip24ENSp3LAXlGGoo1MEauPgwZYWmodcDgDTHzqGIgTcx
FE7XIWlzFwTrrk8ZdKMoS7ciN2xcfjoqYKvCUq922zKfd2EGXL8ez4FmfsodeG96WsbkNbH2lfPr
ZirU+9qqnvn1kRBtsNEMDoWsjEfCAfQ26KxH0xhexwzEQq13I+hJiKBF78EefIr5mULFeVNKZSSB
MtYQ5i0MIfH8MAZOurH6yPYmgVQLyxa92MwTNu9HpaPoJpz+JBufnSwoAEpANRA6ZlKMtuQB8weN
biRu2KTgGoq09iI525mOMB7g2lF6Uo/dxaxr6Yg83eWXhs8uiSfXRkpXT8iz2tw5qhMyNIOmfn5o
3vXIQjcxVX4yl4DailpScWfh9xHnekybTY3IgJC1szFdpIdUvDREUR5To4x9CApR+pkFwgLiamkm
4zjbMuj4fpjQk/RUa3Zg42KfSPrQLH0J1Km9pnbsT4me3KXhIs0iPzxPk36My4gy/5htutCik10N
TBEL560276jOIArsu9HrLH039cEzmuPS00fneQLu5+tZnSIQyqDxBG9NZxx7+j1gq8jJb6XmdyDX
0iL0pSZAUQ+zHSUHhGUPxRgrmKFj1LvWUTVpiKfXmBnE6ChblG5gy5S4diVTfUWshQaqyUPXQizp
NpVsY56QKHEX5SsZtfww90REUKG2kmE+jf20NZX8CcGt7tI8DZkJ/2GrzbAOABSqbRp5AUF4LCAe
u50GvRTc/jm1ywGbMFaxWokDDzc2chBIe1qRXJp7Wajj2Rbl1krwh5f8NqwUrhUDCWbu/q3vYj8M
9HETm8GVOn/IdAM9QU/lmzoVhd+QnCDvPu3jTgfTmGBQyJPsZk6kM/rAL3o/biNlDm9kO1q+Gehe
VZlS9mSCQ5eyHURmtzQnoBr8pSulP5eFxWKpYuRDS6hUYkCFANhbs+NvFeAyjy4GhtvGyGaFjFUL
Lm4D4Q5FldpXO/QGjzYJoo7x+IZWa9uoVYbbIol7NzAgolE4PXeRbPqhhv4PrONDS+RQ12azEUJc
Ha1uXLLkXibU6mKY6rPayEdk+6PZqYxnCFqshPoaaiOMxA/AIE9cxL9No/+bknlzHp4QLXypaGuE
58yGe406zkLl1fRBfVLU6F5fKdcJcKEk+paOz+aQ3oAB/wFxZvJqCwxIEcL+K4bR0/QUXSHUZD83
WxgfP7SJAUSuM9S1lv5kO0hoNLA/QW9LHj0+cLpgX8Ufn8CYKSQKm2kRHGpCaDzMp6qaCx8/Ubsv
IbpYQK8wbR+6KAPfBC2aV8Tk30B6UjL8lrUmH2oLrNLi5meM86lIBLdmkdzbev+1s3AWpgr9g4DR
iSij6oozgcinO9aRaZLxNY9QE7H6QEXSkMe2hxQz5FE4c0E8X2MURXSiggF2ygojgag8Vf8MfU27
tMoydGYFfudx3ORd/xVuK4NJ5PEXDzZzaD+yYqtY1u3KttpNoW6ycMnvR72wNzhib0NNvsdn3m2g
JTwYXfctbHucRRX2Civ6lCUO1qExUinJ1KAX1G4f5aM/1yNDc5RERxDN57RHIzwvdmXlUwNcDr1f
jSkzrU7Mg4RboBciG0dCRy3NjQkUKj2qPDxnOpUYx1OMFuFdPSx0kc+9mD7DTt+GWidc6F/3OcU2
/JN5gOcDARIdCDey2lSMeTPk54XFKoOiSszmSuVcbCNNOnSpldxWSX824m/oV87NoJovWoHfNr6p
8Kz6Y0que06+TzMdF0XfEBw5RuTbxsx3FI+3ZOlkTDLdJUSDHYFowKPQ1m3qQeHHF1NIwnw1jiA9
sTrhbDtLFfcoBZZPEGHQayRTo5Ya+ELJyDQMSQXyC6SUWFQZzewP4XQbNJGM3Td7ibo5hPeLP6Nj
/aOSr3gS5VFX9RT7IF8wR+mQIQykO0aasbZp9NZN8aMcljhRguGHKpST5fTKQZn6H2b4RDo+RUk8
/RjABj8bUd15qVQtgeWo+YOC9yEpWzDPGyRasAn14CgBYqlED9R2qY3ZMIed4YsztektmaNtbGj6
DT1tbtsUdXozg/chK7wnR/9mlHB3MJxRupcPZhTMO8vpvkPex74YLIDor4iMIEMgUnULJwa9NXQH
CqLf8IQ623ocjzbqFOxFMdgEJoXKcr7CcNqUoMulxrmFArLTG5MZE1YWmLE7u0mfSzXYo3R+0lvA
8j2LZKrJ02MT0Fwx7Z4UXGqADnqE43J67uX2xCgdezXdeejb42dq+Vzq6ltUDidqmlhE+szDDwwJ
P57PpZS1biqURYqhq7vG4V8mKXeNSCX8jEZwreY6u9bBERQb7vz1EMCjQzNm6e37MQV4IP3SBqgQ
fzwrVEFO580YbfHNS9f1RD9rb2LG9lILWKXR/NDWD/Dkh+ugDDthNarLQnXp3JD2lE6ThDcSPklI
FHFeE8XCyLf8HnmliykPD5MbkyI4I7sK78SymbLgDqCmXWDmsMLBuK4b0pEYMaeZSLS0fjtWmFO9
mzuAGejrfzvWzQCKVSQHu9oGtmMbwSVfNh1fxsqqr/woVIZ80WxH2AXXedmQmgUlNeEPXh+2IsK7
0ljxZUCOuB76ON6a+ktM+AsMh2faUq2iGRlnCLBt6X9cC31WPbShAfd8ueSnE5pra4QvH0cMtcwB
uiI7Wl94PRFEg0s0pqETaarNemg9GadycTTM6WE9ROOM+GxZ0mYIo+SOXCGV7ukq4DbcDfX4AxZU
cBgUDTVqkp3G0dCv64ZGnRhPhWlsP47BV8BDDdDCS2UpkdyKtMtJk7qb1EiNa7xs1os7ZNH0uYGa
TyMYWvvYGE6DLKRjrlHZUL+Xx+De621TZlhM18dRZVB1NukR0NqXGayY39M4id9Op18dJ5UuBua3
5YHG8uZ9w9LqtUui+WbSM+6IPoz+OehwaTjw+3UjKP99NgMDWW+EYMw8hnl8zau8O1fltHn/RiEp
DL0xApaU5e2lJPq60yU7RLFaPlTgg47rZevGrEvVDeyi2q8P12sVG46TUQ+yvz5rPaZOKq0eyvQ2
68bRw57vXNEIO1daYc6YxbrPYdA41/U4xIz+QoNPN4BFx+dYLgswR1eWGt2uV7AKRCmjaKRt+P6V
UyzgETkm3tPSulZFVPtKZGMvGGfrup5QRNIe5MpAKrBct54IU1k/1ziwtSQF0APnWEBjA8jYxxOR
W2+cPq6NatjgTtpau0ytk609wdiYcQndVYVhb0Z9Sn3NCgpa0YqanqIO2Tes4vFdt2x00YoDOaXC
jUagNf+vIlilAv+hsztyVJvq/j/LCA7Ft/jtFxnB+3N+0xHQCghKoGZYKkhgWTdtBEO/dwmy/0Xf
dktHZWAbxvup33QEtHa3DMdCs2kBITFpIfShI7D+hRlIdsAwObQKYhH33wgJSFwsavSfxZI0IwLf
6pj0G8Igqv5F9A8EI57J+h6wocw6Il8Th6qUxPklmCLK7Y7sZVFnnVtmPJ9VfOPqNDc1JiW/o1AC
CG3Ud+DGB7I5MTwqUZg3VIZ2ebewL5s3xKASqnf1CytzwFUFE59J0gaC7VttRRHtcCJYtnQAOZbw
djZZDho9yUvWHSzYTq1E846llUxdoLIVJBk6Iz3J6byrOq0/gre4iW0VFHNe077Cgj2s5eXJyYpo
C6js1E9OCuBsIFq0oXY6prqR1CL16jr5MqlImCQdSlk7BuD0wctWogNTgOXT0VsamvbmJsgNxeuI
BshF2B55BTAerGInw/pcSky9S8k6pJXQEew02XG73pXhsJPCgFRXr5S3Sus3DYIjWq59M0zjFWqq
Z+Vy5adz9QPtJHlbQ2+zY1cmNvJ+AB8qaFEH+M8ONFDimSRIQanp/IlHgm/MbfuhUfzMGTRaPRJT
lqTN5f4t6pzvaR+5tWqd8izd9YVykcOMqRZ6xqwP9bNRFyQ+U0JdEd0GyijOetKdGlbdXhxH17xB
+KyW+hcsAeIS0XbBtVJ68pSh/CA95JES0ouGvnGkAN1mYWzZmOUneuUgQxvlu5pmGeLiQKp+GUa7
ZM7Fq6ZZ6lecm9bNYHYEnYKG5g7xEEspEPYk+ONl8Zfr5qXO7tIl79wrCejybPBbQFTXNhPWIRfS
PahvVORl+s2sGVvhZzbo3kAaJkDa4Ann92VfhpiMlXkfxRBqkjpAfGlpd60d4xQzE5nKQfY1KJ3s
JrGqnVlksqsMg7ppLandx7b0BF7YdwoWkKSTWIkhbd7GUwjizORNF/Xst89QMc2Dmk33QoPJADex
PQQWpRDVrE4KbhinDWygmHUH8MrYqMYCYJaH8AywxvG7YOqWNkIP5Pqql5Kgok03Nu6UDZVE/NYy
4pc+pBhaiExsZtYxs9VlG1ufIIR2w15I8XNasU6eq2ITjOEAu4ZWTpnVeqpsmHvTmcCsp0W9Rbkt
o+GDXEuIEOWsOJisz6bx2Rr08XEBxjoBLK05pBFOgqoNcqS8oQHQrg2H2s/L+mKxtqT0X9kUNoFR
qZZ1Usp0a7TZIsHLhs0g59Epltu3eDZf8LwDIQJYSpD+WU36SzJp9ASLIcNTB7pnQjdOWX0H0tQ+
p0lETjiheGH0JIt663saxslhyPtNMPfqDkMNkn0RfiH7t01xsgJ9zb9KaXpm/QUmfmz2Kv9vX4WC
5krS5GpGYyCE9WJsKmkKWw4Hm+RpuEMRkOrzxhxAjxudeZ0KOQLlWLKmILzaDqSKBBiluRafEkwv
SWdDy21Lt7PnrzQn1ul7at6G0KSw5VfVdgjFXWd031MiCk9Shc6ab9pYhoQhwepgLOgW61FLv69v
Nf5cuqBy1BcLvkILSSaeVLU9h3Q4KcLpjIATHEAKcIM+DqkVwOEt59S3wIHBEQptTLgzpbLkVoIZ
gsayivys724UWdbJzNBbXcqhN3TDCYnqhG14pEV3hSI3NIdNUtR3UWFNdG4Bz9yR1ewMDUYBQ3vs
kGQVkGh6RbuXK+vVCDp68ub5ccC7QW+rLd1TXiQWiK4RQ5sFMVB4c6rfSQ5ZfqFN4acUcgDN2FtX
FgVjhFk+AjH4FA2j4WPKJRhWe5scaf0W1uq5jyOyXWn5bE/A59vekDZRWuybIf6ulOVw5zhwvvTZ
fsx7KdjqdIl5KOMBRG4+7LQyvAZzdz/GSyIUqI6vNCAoAOa4SlfUmxSkD8taIkf7B8Sr4KZUO/Ae
uX5nxN9tAeSY/lXQUozaT6TRADLTfZrzHKuM+cmpkttSBs8Kixs59jfdJrcd99DCrMEm/8WUF+Ov
JPVwUeR2ayv0WA2rMfRU1km+baOpi7pdOMvpNlG1TSWfB1whl06xngoybNCNWL3OVQQ2tX4tZD0+
gpc5AYKVtmhB38Y6qXazEn3X5pImDNYPknLmISO/DfeD2qAGSxMKSaJ0d7hrS4/eABptuO71gDFU
TQM6h5ADU7qEYgZ9t926jcsdgokL4l+DxN4EMSEjDzk3duu3+O1DMsvjaD2Ew3RQJVm+YP1xtZFG
Y2lGhwmpI8sZyXN9oivFW6DjzQeF/owFYDg7aFTCCigS0OXqHvvUnsItuUKd0cAMZJouhMZtUxd3
gxqZsBApoHYO3S8KMop+K1ffAYzLJzKTjP6xCgjZ7N7g2lLtxtdF7S4BX498grbQ3Y4UEa1QiW0T
EbTAMjUKKYFTHjV5+DJrxllOaulZo4zU6c6XHpeCL2rb2FlUE7cGvS+AyRZXcrM3iAzLm9iZv6V9
9yWZOh2PRQIoSRTTkUEJ2a3GPJ5H4EOMhymBDy8FMmT+jqmimyFuokV7JF/IWJ6bvW/Qj5eEJw1N
sLRv1GJ+rKtU8juRXaucuVCaWpN1L9g2cvtR5ZDqnRjORDUmt40A42dK5mFs6EVOWgtDd9rqpIgE
ECPlhzo21c6uzFtLyPuws/DvKRr8YVjoKQCLM02OZ3zfKa1OvKIyib402YL3wUQKDoqutsK+FFIx
A2791DYwKwXqhwSo9a3RkhogfjpOFjbpCSAKHcfpSNJn08Hq1Te0oKAXrc66DXtK1XoLhMmwUseT
dfGNBsvjqc6HeINiDjgVnyR5pBJdUdpqvo3AfLelUj6Zev1ZYK/fpy3TSIhC1YeDNJUie4hFo20Y
DW1loNoq5S9RXOsgJ6ulnVq1jXp46aM8MmZXIAhUaf4St9QvlaQ4NyVcNMegBZCCN54slLrF/k38
tu2d5rm6yoG0K+3cdGMRMclXig46n0wL1gcfkD4N28r5KzYG1VWJ9Nys7KjcpCA1QWnvswotPiV7
RIJy6uaz8ip1oiWIIxvkpCF17Qz4/wTTx4knCKFB7QW0yAEQRJuBpTNJB3mZflDbrNRslymiO/RG
TJP6QmWklUEFSMQg5Zw821otX5L8NpKch5iF30GLyciYyuTrNRqPuT3mCXx9McX9Zp77DVZHHFfT
Mz03ldEoCZTKgVShve0VJfQKKVFZtifS1i6JAkEHHkQDUF8Et1GZV+dUR7cR05B6IsqH0gbMMdHN
eDou/bx2oyTfpFbxoFpauX0X02kUPN9lhBjH0IsuXbJ92qd8W7V3Jm3aYFkHjzEyrzgYAa31TQ+N
mI5LZGPp4Ua5NHJtKrw35rIxSjC/W0leEAl/HCTGVg5pc68Ni/Kr0RGB1SmDKc9N/NDi89KFUJs9
g1y8bw8jJPvldBELGfKufCGdUN0wi9Q3697fPfy7Y+MiXHTS2HLX5+J6haeZo1H5x7us1wX/y955
LbmtZGv6Vc4DDDrgzVwCBL2rYlneIEpl4L3H088HardKW93T58z9RCgoWIIFJFZmrvUbaC5UtAeK
TIyIsHWZr3770OIUvtP3OmA5YBfIaGBK9WvPb4u3I2/fiecFJEezShbfZwuCjKudn8sOIBHuy/fR
38f88Ud/HyL5ATOvotcdXoErjAbJ/d758y+4nYuGD81bwRnte3deZdgUGbHp1FRBtxayKaQvlbV2
awqVgtTUbUc+I0xvS3VSptAw6c6+d1QV4QZOo4a4GyK6EuUah8o0KEhUQkERVrMa3u0D+chdzmB+
JSU81TnU/fZx22YpCEL52axBmGE02bTJWp7Frm4QM0gdDZpMqB7VhpxMaKeWAQiG5FGeH2iQ0kJ/
oq1+Ice+UVnfaLIZx4bdbbsaDcYtO7lEjlC1YO2NYCN6jWp9g3z2Vp/fHVmLS65TMfsNMkprAdXF
DsyILeczhH6+zvfHOOPH8h7g7/e2XEeOxJg05OyAIAuz0BasKAExpRjrE4Dt39u7bsADPJf3N53x
1gAoIqRc83aSFej3gZTlS4sULIBvgE4x7wpfpyDpowBgQ6abH1zM9/q29McqVnjtclJ3tOj9jck2
/4Kkhp4pzKD/mxD5bcnklf25GhQUjE0kLhf67HxezfotNyHd2+rPbbS7BUJsq3hzHpfT9kwpnVws
Da3ZCuryWbTsVdIzyAruK7dfolBjG4fnYUvxYjMuywUaH6sOZJWx7lsHvbnztH3ul6vGBdVqD6ML
ln1EnQvG2bTxLhT3t+ke5ekVmqqudpfY7XKv253TLvBfH+0VWgoL3a7c1/lie4IzoktnqtnPkens
ByfePGfG4tkUlvppfGdDu+CCie1dNNIc+YeUukJ84cVepftn79IkpA9Qf8TmznRgUmwYBd/x26QV
Q4C7Fd9N2/6qF5ldLqTt5PSLxu56dG4QqYT6d0mnGBsgREAVKHlO/4I3qAqhFDHRdFVP51x75/aM
sehOE/KcL5AJhuswnjBDdifyioG8Rae58dx8XCLJXoMUSl1rPJXTWTc2gICGaQOLnkHOkWt7h6Tx
KTqoNon9JY9E8pDEdspon8TrDrbhVwbwwEI3GdkTXOJQP3zmd8T71lzxM9QWtSYbcgJyfXQKGyC2
CFdUdq2ghgaUx2WBVQvF4WkDiXsIyBDYQI3UU5AB691ZI9ivWRiVIYFuHUwmzO+KRodLTYrp8Bqy
m+eyVSuw5Vt4/qKKLz1wkVJxVFQJkqWRHWerQC42HLFX4CnkL5O6JH7EpDQViA8uKgnhRvcXIxkd
DKxOE/3aAQUgK9zQLGwfRdkRqTXiUwNswTUv5qncmOYJOiQ9FnJdZ/UZY6UV8U6+g/ahlWhTLqZm
FT+hZhs+KSfcd/BVc4rIVu+zgyw53SHYgrqyt6pp9w/MMCW8MM0f4rvYrjXutbkKfohnakbcsO6z
DJzsyt1JxycPwcjJtuRjQhHNnZbBQ7egkjf+WNcP4tIdiKz7fIN0USO4VvpZ5AtZ2ICmuo+d5EeW
HqJeX6bxk1QtKx8Do/Ig3rc2fkoL1MG+vHcGi9osteUci0Mg75pj9pgUe2HzBQrHLlFL2gzJHbIq
BpiXjUbEKDwH7D4tuguoBOGoSL55wRBHS7bKF/VrfrmNZcobTaDVMAAwNqo0LSIXdaxj+gHup3qS
IkwZV/AlitHlOUVPenFnoR0eFw9SuvLLuzp75fSGOj16R2C0T7jPgA/iqc+U2xQTwauQIGR+oj3y
yFrnedqK7yt2ti/kSq5I4eEvyuSdskbt0pCSaZ19WclicKb6XiqwWDlx7QhgC0nBLx5/Adia96bA
Q/JOLQ40LsTHA7xtaGg8WfOSTYfgiT+Or+SFCHiwRn0PlhPNatpUrDijsKThT9MBfj4K8xRGmKpg
bU3hbUkwGOUvoWMu377RkusKpxpY3PvAP9AoE2OhFI6GeqcEtqvix+zQLUhudymLt7H5WBYPVvHe
Kh9B6aDj5ZbVJq82eIcZJLaqJV8JPFOoftQevQ9WBOZFqcC57TsG9x0FwkxaSf0sefymeOcOz2Ve
+bS8g7eI1c+1zF5FDDeT/CwXB/MySdsSQ4TZAakHh8D7LWUjmZVNx1w8kFZ8RZB/PCPAnD/VMJ8q
BmIL3j1ygZpd8U7GSyTLjA0Orp2jvqM9Oi5j9HKns3U1TzxhuVpzXzvnLXTMU2Mfw+BeW43vvMG6
hFDaHBAIC321BjuPtZx16lX3TblTVoWNSD2hPN5PKdGTJR6Hseq2nTvHbmLsK02Ja6ykbftOXMXK
iOfMSdMWRW5WXH7KPnsizzQuQR+atspf6ltvSDzKF+GzIlF35VWpQ3t8F5eouNh1tQaYm2DBvlQv
+sk4YANIO0GwQiFhkLrKlkbILxm24wuygEfuAXk3shirSX1pUZJAHvI0LnvZRvGLZNKeBweijrtl
tI/8BJWDNcPp3IbGaw7LcZkgCv1O9CGUApXl74oRTtx4a2krreaeQ/UXnRs62O+lbvZEsKTIPzfU
meKGaCV/g7Eyw71+MmN6Ulq98Kg2q+xLuCLTgMoetiEYjoyOfMLBEkwjms6olAH6jK6v6kU4fA6e
K75z69oFvwIxDN4kXsf566NnMimEXS3cTB5vvsNeQvXt8gqeQ4aT743CeTOuuDzbwqNxh1nyi2lb
V+OO7o/naKy4QcFb/87Cql/wVtOL4AYVJ8vGxvF2Sccu8qDnnhCdLuzDtph/BTwp2oaSnQuE480T
1H86Mxy3eaI0LX5rZuMxtGdiT3MALMTjULhdDCXjzfwnO+L7Gy2P7sJwUOPYlnv6L/PEU7LueJoT
PXG9nBxAMncp30d/sHo2rkzD9gVfDCiUwwkKyko8CQfhUdrykPj3HD0NzvusF3JBeYJYQl9w4I6z
yN/Pn0XjpwvFWIL3VNth4Qtrz5Zwp3ZR9NXyp+RJvvAYc2xUXe9iHBqXFq0Qo1ZWRMjiXhkHej/t
jrcs3fO10VuQ7WSenyP7LuQxrjit6MpAKI786N6izdBYmJNyJqGSPCv8Zrt+eeVkxihAtG0r3REq
/U02rcM9D57gkzwRBqUtbx71kj1/GTHghc5dO7zOVl1X/ho/RNB4vrOa3bi1ADjDNq6vVb0P6VCv
fJDxHLFeWvgPNPt0gy6qcdcKNOjC5blkKBAvg7dM29X0k5vGVRdESRorNR9+gLHiDoPJVe6I/5w1
zI0UHzmaWfLFz6Lz5xJMxRFIrRClPNfvvNaImfJUMpyfW6TNGTYgr7KwDp0rIOID9HPPmaO+HszL
3EqxF5BWMg19j52bV25IGg8MFhCxOydf5OJNRnv+PQSOaQXg4EL+ICDx2j7SbzbE1PJaIdWqaf2Z
W5Dvw3M0Yqy+QtYj3eCt7bvZzmvBlNgDrb6xFirA9toGQ5QaSGe3B+EeAGe4RpAPNPAMb9qT/ECu
C+12kJNF1S7VTt8lAZYZClN4pAeWFLVK3GDqc1U5jf5QUD5IZBNooaMd3swLk3S70GxCwzAHOVmy
LafHq8R4PI/lC2Yk8MfCa8+DF8kGOL6g2LGQY9sKi6LZGN60n2++hBcYQzS02i7PSUpmETP7RYFK
MoKrO/kiS1idnwhRcI/t/n3YSvjDhXMSoEDQJXqlO+35mh7cnopiUEWvNpQuCFesJPMn7aBb24KH
SEEELW5vmWVHC8pBNzcDqP9FNeeGnUdkoDD5OQbVcsQ2z3TEfiXnh4DmyogYd8GFqLjYzhaMXHk+
9z6iBa4ClyT9hPIkPNG1Go+od9NIQ0CPvKf+gtIPY5q5ge1L4ghj/XfaLN0542zabrrGVrI/V+qy
fkVRBz/ERrMlcYWpfPkyIkK+8ZY86LZdR+pyUJf0gSglBeaxYfVuMI8SdFuA6Vh6K+5qtSLINdW9
8FhVS1pa/kK8ogVgb6yR0x6WrXVIGQ75gGUPariw3HiVA8cjChBWRgc3SEneUBRkhsFoZXDEDzBk
CjRA8aHvdvxgZhy0LSgoi5r5Dt0rYzcbI1BUbiOHvCODdHqMul1LRxzCGRvMeCYGwtjSVY5yGPAG
8xeQZd6H+gsxBF24o7qXadzMRtvKD9IVrLSrGivUZtAWwG+6wWqCoTEBWd0qoHg9suyJOJwRuTs1
SMkbP6xKYsIfvGKR5kZvIL5VpjKhdUmiLX5D8YoTfaaoyzC9nyoE7R1zk14L8OgGzlWLqHIDpIob
B3ffZDfFp/AOuUhncDUa15qBbeXSABsk/NNwj8a3oBzqV2CEtGs6Ukatzb2+pmSR6E4rOGD/jghG
vfPKwaflJY6AO0Cvc7QUVwsb57yGgZy1yLINma/Btp7JN2H3CExEITv03nzRTRk75Hdx3xawjbd5
uIG6auJDHi1w30skJz30B5KPFDvrOzEECnqluIsWKTxuuwiWIglEhi6pgOoLWuAoGrkBkj+uPtvL
kK6FJyDgDGgLzlBRqEVj9Cy+lsLchAZeZWRS2w8Qn/a5FFbIdqUC6dgPMzij4ZK1Tz2Vbm0bCS8x
zQaoqHIQyh1bRmbeTznUkeOYLRFHVon8WGENL4MmO3LjICHcurX1qetEodcWbUmE8YGWsYfqEQjH
bImxnNreNcHJEt8oqPOn6OEKy1mf0bO+MHJXF5exYz7cWw6aHMfbwERm1mb7VwtoqmPcW9oq/fQf
xzMdnjVRocM6ZReR2QU5i+ZTRyKAXjcVQlCr+0hhGLISnPHDJ0l/36oLTHjpBu3sWWiX4F+9B2/N
pHtAcDlQsGrQk60YGaCp8SmquzvtviYxrC4ivC/xV6H0CRTzahB/ymsHJrHxmTlhHInvA6jyytHu
vTuEfSESKU765F3VmfaFGbVpRxf/QH5Xu7da7Ix+mAWFtU1RrnqKkRdpspVuQRiTrt7eum9KJD9n
knzldusoQgflymNWuw0yPPLeQ9j8MmyJPzQFSEoMVcH9KOvS2GvNsaLQXu3G7i7Uzn7/MCUvaufm
wbgKgleFH0BGFziTnaqIxeuADvYS8mSn5H3Cdvcue+2vZcJUfkEPTJTcofG6CPcj2t+2ta339Mq4
UnaNXf3g/+CUnOTH5kwhpracGDAxMIvuZIG69hE4W2B/OhAvIhfMpLwIAeKSaQN48EbEwDg3wvyt
h8iDWL+TYZ7iaPtio6/GLfeuLxvbu07LYa/tA6Kb2+x9iUjYLTDP9N/M1cFfTw+xG/fMLQNsJbgj
3QaHUF+/zs7dZemGxnYNPwtKYs2gPHirBfMsGrxTxUZ18qu1lJbETDpzt3zyzYV50B9JsrgyqWHx
oOJRRqii1T433RJmUUalncQddVQL+0C7YH61DqCc2IO30AGkJRjOktyPdz4Deusk7HZjuqGMod/5
O6SUHkEGl9EiXsVYppCYOxFN1df4MOw00QYSDSJqrSzSe6iWdrAPCGcLKbKFnXaSFmS8iQoxhw37
HMcXrFRsjPO6zKlesk1G8WfhvZYrsSQDsMrdWt8WK3XfblDjL88X76gtgr1xEkgp2MYpd/MdWtXD
JYQY6waMQuV9+jUwvTuVw2J4CF1st3ACnV70V//aPjbiApHpaFE+om9I9DnwsKJpL4JHaJxysOlW
n6V7QIj5YYyPubzLTbeqLzzo2oEYMdlIJc/+1mjM2L2wrnKQGAy2VvkB3tgcE3PHIuYfIS/LG8Ot
X6Jnoqj4SoXMX0ncZWWDllWEjDmudYZddoDxr0X4gNs2b7F0D/MLBT8JIxl1Y0pfjLpwG2GMIFab
KHQyRt1pKrKmiPYrUye6P0YIQjdPYtIc0EeF4Skl4fn/XMNOlEHRItqbbradkA5z6k3lVDExcxcM
EPq2WIvgQJOCXzZhDOkOMvr7/sUAgsCY1nxO91g4ayZkrHFVPYNRyOFxJU6H4KdbCDuKWcyqKOlQ
ajMBBtljbbd3qrkYDzKepxRmEErVbTFzh2aTtWt5QGVtBaqawuAjw01m6ONLLC+mER8Au3AN6zxJ
d6T6xU02z9lBkrhw75in0f+TzRAO4/KNViDbhDgjXVG2GaMrri0wUNzgGKz7D0p/zJoyOzaom9j+
I4Bs9WK4zTMe6EAs7PCpNZaQUdRDbnuvc/T2HxtKQ7ayHF7ir/AZ4DVZGNLvC+ldI3uysNYxvlOo
fY8b8MXxeK2/Egh7cDQxHmqsA8QCDK54L750jOuAdZOis7M9esOUxSlAyfWedIBMGiVwEdPYUGYC
H0T6AAQQIwSiPIiOQlhELwUOzU6Niaetrc0Ng/zLhGOak96HtIxo6RVv+R06d6jY6fEO/BPJIesY
IHeHSMAakyz6KkDAeGcbtvcRoVQbb1Kz3deKpuBbs0BeetiGr+1CIFOkzLOX4KnDhE9ewBmM7gVg
TEyfrfK1eCKl+t5Ed4y0hFWqnttm4atHK99KNSnhgjLTtCZ0xFtU+jxUlrpNf8R/5LUV7FW5YnoP
d5Yb2l2aZ/01IIpSEl/mvubQK2nD2o/OMVoqiYYsod1+cgeYBX6lRzn/1DTuqbpX7gfGE49QVuXu
EL/JzHt9d6KJYG2/hCkGid+lSJBTXn4ufhQ/8nfg49uKmT15jRNwAdACSnlJeKEhL3X24DJU+Yys
OT/Sh2frqOxoHeEaC3ZzpZ2G4s4nv7BtcHD78vbNj/CxeMZFjlHZyXvIgL83Jx9nGMWWhnihe59l
rfK2zMGALgl+RyY/mmFjfza2EjnT2t+RGjBctL6wjyW42YwACMDrcNX9aGwIhbw+fGtA0W03rJv1
ABbBme8jUrsr/47h7cE6orzyUCzzY2y8TKTRliJ8O1jQgDcu99bRv1KvCoD3i6/ihRzb0xsFIH2O
tk/BM0OoiKfMZY2cSGeeE9hhjAGwQCbOPhtHrF3Ji58UInlsWyQ/7WgpM49foWj2PHwggZNflfv8
0du0qm08I4v3QEv8LKNzhypkGT3BHzLuH1RUx+x3ROwfJds4eqAbsF07xlvh2NIj0xTQwFvAYihX
nQ2V27+mQBZtDAtA3Luy+DLtdAezSdhWqhvLdw0mzzH63tYDxPd9I/hnf66n+Fhmk1meF3tlrgVV
I2NI0bCWPrqtjthAYOnnus/YCgYAL1iSaU8F6LbNKhGFAMeDASslLBjMGaXQGdUlQxEl8vcjTnn/
3JPOS9+rKIKBexAfGgwCnWauzt3Ov33cDm1U7AeI+loA2rIkDvz9/FiupI2PnrQYVUg06eXPD39e
vW3DJJMhemBqbxaYIVdnOmy0s67TPw/948zbDi2nVvR9CGZc+TKJ64ummYD/ELCgUAsLmmrR7cMv
52vcFjUK9ojYzrvQKsJnCt8DCEdDsPs+vPt17e9tKExgGPC9fjsmTapwTVeDcvc/L3Xb/r36cylI
A8i187d+74lVvEXKmq7pe4epzK4Et/W8Z1wmFXCab6f8dvnbnw0iFBFeYeS1qn0GkLzT8J87F2QU
ya85hxtm47JDstauyhTlfpSHNSNYUtkXV7JSHvyUmlcYkbualAcJS1lb6S+1ZK3bgulfrKgboWu0
RQt8okLermno2vXAvIeF/sOMm0OtylfLaFbwVN/bRiSNhp932irPgQILQ6FkYQkWgBGV/M8oQOxp
Zai+ohVN5JrNVZdKEhnjTl12nbQWK2AFsWdYa0UDJhvEz0kfDZC7tZlmDwZPfChuWJ+4G/jK4VGx
JKJgHl36ftqlHsMzscQeCaq8tJYjC0lKxpZlfI7SF99nnEKWo2fyppkWdo/w3fMoJSuXVEtrVlsJ
wlNQ4/ErGcQuxT9Pb0iobY22BF0UCVs1rR6LUHgT0cbJtBgT0B89BMBagXwLRkC35NNUZbkDRsWk
SqrhOdY2BwOF0IU+kdTxjOsAXNQZzOwM1MxHVLxAdDUGHckMgOorvYhmvfo+YL1CJaGT951wCJJj
7xmfYzPIi7jAcK0xD6JvvPhQNRdyO62G+F2SEOtK3rO+Su0+mxgEBDX41fYryMwflJGzXSsq3SoX
p2AVhOGyENYTklEkoZhONzIw3SZ7NsaIWrm0rcpxC5hkk6bUWSZvP4TyfV1153HEpbuvQEchGxJT
EYLyFYjNMm1ip+p1xmKEe68C1ajKj6216swHXYVOnxs4CmrTStJNTIoepUa7cpt+1ID+JLRVJTn6
gfWgkwzWYE+S72Lx0+MmBPQl2ymR9FlE7Y/aFz2KDSqjPfr4CpALdwwpin1jSBWEKS1ADsS0vUaC
4A501sanQl8Uw12JUOn7FFMu8jTUHsaXtKjIg1ot2VQlAWeUfUo+tP2ghatc5xAY8mwdl8YKeo9k
ay1zKnWuUzOwjCJh3ARl9JHjpSgbUBXT/rEw6V2R8S/srKuHTRdH+wE80KLWhgU6sYWdiklxDGvx
dYLEuChlU1h0CvPJVH4aMFLf1Ol0jfWJkCJLYGXqagEMAPWMtH9lrk/1ycfEAeRlWEVLS1E/aUmu
JDVPHuY4DarWHlVpFIRlZxKHx2Hodl0SupVegtztUn8hiThH+BcjQLJOwmW2tEh/KL18PzxVKQmd
xOrkDaw4t5Ab2fFD9VFpzcEuNfmtfBcV66uM024T59yuAUPQwBh3siZBqSv5cmtEGEDuvF2jwZrF
IB55Bm0rBcJxEr0lCF/vCPh1Z0XNp9Rb8sJj8pAU+iNocgzTUENg5Ocfpg63mAz4wpAzjqYiNqVW
6QqVSNVizD+iEf0IRFxOsZibTjwdAT+fpDJm/FGN1lL1vS9P6aN9375oEmGuFIetlug6jsJUt4NR
MkGjWxiFpF8V/q0Npp0QqM27yqsZZKAKkHVfaj1dQDuH4BiYFnpeOGC1Ge10vX6G8AeDV+4bGwQg
aRiLYgdaKbFbPCVSqq0abToWgvAU8G5yd7WXULeKpSSQkQnFjemP1Cr10GlbDCB76bmDKkh32/gr
UWDGHAYa5IRRIT00BrjV9Jh26gcN/XE9lJFQxR0c/zdGqr1/zj+7qvjwGuo8GgVI9JyCSVyUaogH
ngHfRvbwrEFMV0YghiqBPA8Jqbh4Y7i1zPaaT1Q/NYG0p0DsQWXCI2M2hOcgKa9aUT+WWX/knh/x
2FqXDGiHNqJqKojPUEvRBrQevL48p9O0EoriHKpYFAkZHUNlTCIme+GXOlyUfFAx19QhR+TBWVYV
aJx6QkZejJ0IPWxbBmHqQHHdWrIu2poaN47YJe9CbgaAq5svrAs7PPjKja/GcD5VjAyV4IdZTRGy
rMqwMzym/MTvpMQ2qIhxoyMmjUZzqdvwqwnl8Sw1tH7Ekpfe7G4GtJo3EDXVZWp2kJyxFEL3q3yJ
h6J36iY7oYNCJkQoQLCknxqUPOcDG4BhWQavSfNDR2LIQXizh1glYj2fTi5A/a2c3gledfSHsj6C
rp5RpSTUpXxkZuNVa69H6sdr0ichaH9oslIsDHkudc25OrVadGmSOH2eCXTP/WOoQ00TqE0C+4Q9
BnCuoO5ZjADYZVdIiq0wGMZKRP4WZjF83JyMedGQBDHB9g5FflYQUV4AxcXM1eufRQREoBmbGyxk
YycbUJQMLe0ZdRBG7GJGq8VibqlX8YM4ye/oN7oQYrcWnoo+ydpCY/SEfr5jSPFsgTa7hkRk0htm
nwEZMTfHFMfpvKTbZGouOX3tKMpWaPeGgiWvIlJmwIcarMmQrKVY8w4+KUcrBfRpKOO7lZCdEmtS
RmlKirYjoR+bx7TFZDHoWotfS50kw6iGkY5Eor3I7tu6rJedKiIQUpMCMOUt1GcCYgjfO8Q5V68k
WOiAw9y6Ld6lWF//f0rZb5Syd9Stm2q8//TDPPtdZRYB8v9EKHsE3/j58V+X5q35rP/lvL9IZbr+
D8hhmGNZOFWikoY27E9OGQr//1At1bDQyJYtGVLXL2laA/1ZDf6ErsimJHPGX7q0kvkPS6FfsSw0
oSXLkI3/Jz6Z9Hc62cxiwwuDSK3IwAAV8086WSIxdpH6WPsslfygZaLyiNG1vED4yFpJnS4/9mop
41NVWavbXhHFhJ975SpTfu5NEmTD/q/n3r7qdvC/O1ey3kIfTSy/K8rd7QNQL+4h3+vWbHOCXMhf
u287btsifyLh8vNAod7raPnBZJ+q/fdHUli/r4ZqKuzyeG2VlvLsFwllS91CtmVeLeGcuLDbjJWs
l+qzbDQfcdb0Jx9NHvxYYAQz7IiZGNJFlPB+JIvE17DU6NJJDIvGpEJ3n7zdOEINvy3pheXt0Eqi
SvC9HnsS+AZshuNRJGlmeBRdkPih3NxP0m5IJINi4ey6cVsP9PYk5J74A2Z6tB6hpe2jKaCcPH8E
3oCYgViozh87bqu3Dz1EwwKCAKOs22KBswTgwtu+ZADM7ePwi7LQ2C0HhWIhBp+ILhQeZcN5aRoG
UnMWaYFCQjhCqZ8wpxfOTZIzcRYC0CBFlx+RecuPnhDzYZSMpAvMM5kc+S2531RHar/0rZXSNEcJ
H6+jXwjqRcKJnd7Zw+1uqLRL4Bf9AUuhxzJF4QGZIq27x+kSpxHQ07pW37di0tzzd3TrLAzDn9tu
O+Z3xbZCkpW3VX2S/fv/dNLtizBKWytVnm/6QSH/gbfcuOvN+PeP27ZCNobfdty2dWrx+NczN5Xj
GHVrVeqTU6WEwcXDmgr6gi45laoHl6EecaDu62ERMWhaofui7CQJRa3C6Lu1KZXhEbC+jlLLlN/L
AzJXmhAHz3GCHXmP4eauyEpxkcv4S0V9HaF5wFLya6nuIZndtn0vGYosrxEnY8jHPNyRjExbWQHm
cYycWe+zTlvhFEH5SBpBZk74jgl1H2D2ANdnqpgS+4No3hc1iI9OSKOPABs6zHTTa+OByQhUITxo
jeztfYVqkYe+zxIPLI2JtucDJhFFcF8WiQcsJPNjMAb5kVIEQJ/5ozR6aBlWBaFg3lGZIxWP224h
oE5slsW70Q6Ur5KrHKU93b9VYgHKapZ14FVyYxIwGMyvvJ78Qb9Wq0yt7uppIylTSvWuoWtVZwOq
KEsgEjToNbtKD0DytvHn/qiWfuADH6yNFFe7PBCodyILT85PeBeadDjA81KOWGM6Jj7h01OXkJ0V
y9CfC0s+1UwJLPKsljierUkbfn5k2PlBmPx9i48RRV5W0wpdtPE8JIPDhBAfeMMP73IPjrw8Vuk7
I9r1ELXDs1ZXRyMrV/EcR24fRD1vp81x5Laa3oLJ9zoP8ORNAO0Mev9900kwGCqVqrahTS++J+71
WtY/4Atf1EkLn1MT/KqoedE+n6r0gKTiX4d22bRHMid//q0r/EvL/r+yNgU6nDU1Iu6S8jeysgrZ
GEU3S9NVfE3osMS593l/uw8zfz78fxlSGrYBOZLPWA+x/bhhzmULBWBhFr9ugDZTGZ4X/1z/89Df
1v9l8c9z6xF0r9AMKknWSXxsS/++1OCHpWEYPYIQwKmITPFs44cVhHK8fUj6pBLDUqBsKOncNqVy
TjrqtmjOZwxQjd3bcd+n/Trje7uGhydlk//ZNcqsOjDboLiFqIldd3l/F8pVtWf0SwFNb4o3H1kd
f1D8J3QlgTkj+rjEYLZ4o4wPc+itTvN62YS5udZJ9j0JAmZQyP/1U3MZ/AmKld4w2Q/agz8a7Qsw
eEx2dF11yeu0L1lXYoFZ1cEJuyDmQT6uI1JFNcqqxgBQcE3RVxSHfZeZ4yVFOhOzhOBam0PgQoZE
JCnUsueJlP1te2tFBgPkSF7hUhtcpebUj4Px4o0Z1kltpbq3zX6nbpqoCB99Cw55o07xwuv98KpQ
/PtvWp85+wZ9U+VpfYahEPFUTMsY4dAU/976pkgxa13Uw49IihUSH3RdEVz0K6No3elHKjB64Sn3
CJ3QlefjVUwsnG39pt5P9ajcB7hkjbywSwmRT5SIvXhfKWK8J2/y19Jtm2Cm5zjDOeyP7bdjh1Yf
ajCWnPu9O9LLc6VU3PF/83W3bWIdrYoATqGm5u7Qwh4V0czbx7NTZppP/kujRydjfrk1TzuXuio+
3w6VA/WvQzuSCt+H5kZifOQCYizIeD7r3ghFs5CCRRXgZMP0VRUgKp8xcd7wSiKypUbMc1kSEzVG
nK0FiXFb+vveP48ThnA5xDln/P243KylrVy1KlI0WMAJ4/T7h1XgYqno1eaP7d/Hxl4h7m+rugau
b0i9dRhDmrC/D/k+97ZNyzPcoJNhfTv1tvO2/c/TUku8Rye+XwxwJDHWGR/oPMn9mVL1oo8N0CeE
P3/4RXOYYh+IOaIgdhgKLanlELSoZlX3qFBWTOSzRykaopMciPLjr7XJ8pXHMCwf5S6NTtK8Nu+7
rcn0VN9H/o/Om+Yr/PqW7+v5XOG29mvf9/Xmfd9rv36ZliXGJsYkDvxDGBzMAptg0C0oARiqf7ht
uy19f8S3HT5aNDruBT+P+3cHB4Pn/Zx7vg//2//M/00/os3mGL+9yMydlHmaJMuaKFumYvzxIhft
mFP6UcwPwU8kDY8lqaRQNM8/cmmVtLLwcFvBlxOSkPBAmiknifXWpcaO1JZ/AKjDeOLXKu6tjCci
7ORue63QqO4sH0UxIpU2lfJeURN/XReivNfmJWXedlu6bfvem2NZhKjxP4+7LfVhfy9lU7jvDZIJ
hioPy6as6lM8+X993HbkrTUwnfjnttshE+GZfC47EKUBKAfGpT5J88bb19yOvh1oxdBF/nO0NLA6
+fMeK6rJHFCXMGRjYvn3YDkEIe5GlSJ8hJF4aabKvDONKELvCzTSLWoy7HpvM8XEzkkPD8jK/bXd
ZHv9a3s3QbDMS3mch2nvgxFavx1/2674xnvivYWVdW81CdVbAqi0935Fhp9L8zZxqmGEhzqSYUEN
mOb2Ht923z5ub/Rt6XYgIxAYFsDqWtSICTM/v9yUPJhzUyCiM8TEo0ziOT9tZbtynnikObjVQFTw
LZtXxcyEmoGqxW0tnzcpaN0C/UJBKyRZ31AY9kZtl5RNferlvnCaME7fSx5RhGXzNWUqgtXrP4/Q
tQ9P29adqW8MRQFGJek0vO/1QvlvRlz6vz5FDGGZH8r46SAOY/xhM+NrXSiIQ6B8aFnjO3UYSvv2
14deh9zF23rTqIwOcfNVmrDefm8qM16vJOwUwFGaekThTj3G4BQiJagPKvTs4/8h7byWI1WyNfxE
RODNrVTey0t9Q7RR4z1JAk9/PlBPV4/27H3OxLlognRQXSqSzLV+o0+HuT6K0SDxBs28/dQwt/be
xDfRo2UrPKXdFmPkpCe16OJFpGevFVqf29klq+lFczYmv6ypvjBtnLPnvklsJmdTJPvO7PSnUS+8
i+NE+1qWxpMB4fsytVWq+0dbM5VMUz4WRYpqr65U20aW8X4+i+Xw6yz9fXZtvZ4F0on3GNDU639+
wojbfnrEDDyVdQdtS0tXddM1Pv1xRqMTleLZ2bM9KSU8myhCrJowtodVgMpqJxDhsw1/H3aoQgSB
idccpbm+zQSI52uZDaWLUWdpbKQ0AYbbsYkhgkk6xtEFSXd/bLZGZ/X3iHSWlwItgqBGCmWuyou+
W3VErBdzcW4wde/BrgUz3zTIYX96aMLxaS7NB/xjSuIbsboiBeotY52tuzM2zroQ/rjsY37JhRuH
t7XapgeLX81LHxnTkz088WMKUMwGTBh2ndWuTaUcEa50ENBxWudYksRAyDiJ3GPUFqgV1PtAqIie
Eixdx97YnM20/HUgzq1jJWJhnfe7AQVXrFSnEc40Yu4M+/6bZvg2W8iSEFEXiGqvekm1b3+f1XPL
XDb00cU+2XW+96XHmmfqiNzECf2XS2p6EIqGPDzOZ9fDXIeO7zg25mGuLiY/42vXVg+qfVP6Jon8
PNyxCVKegxioJHPLeS6J9pyahfuU6X52pzpk86Y+pFb6vYoQxW1tCeWZfXq0tuMKDA+Txz170Px+
VJT4ruEPEiaq9aDEHKpQFjdeGVf7uY7E97pos2Htx2W3V3xFYHE4dHsPrDsiCL/L89m1jzv1notB
Yp+gCBOj0fpNpyquSwoa8drQL59CNcwvGabgl/nMDEF19IXHYmso6Yd15h/9LNS+bxoFwrDWa+YZ
aQbr1q5bfWlMxfmgtoF1zs3ybppwd0NtQQYHvOEfkX9F+uLfusUVtIOPAJE6+uY+aerwPB9Qm0lO
7nCZC6PD04QcT/hcCH2EliFBpM0tTkSCRTM1ZTEXPX5Mexf1lghMxX3foAtTyPQyl0o7yQ5BErGC
o20+ZLjmrvCmrBbXOrNEqViU7m2GotMxr4cfjd8ZT4ldunOpROPoKVbGP0rhv0oNeZanJPH/aOuI
CywIpoK8L+0R581YRdCEs1b248fZXEcoEkqkTFmjirSCDuOWO6NAJx9DRkHa9+NcQ/xjjbIwabCQ
9KZbDWjQZCI96C74WhLf/klIkjkKS8d7tAkiJL/C9im3kLbzsQp867voPXaV+LuVa/ycexJgcQQC
s4sAWjToujqoDJCATsUhqxSXRFHz07db9zX3CrirJbLLILzY5Lnsx/95QkU6/N8nVBeFLlXXp0mV
yZTmT6bNie2Huawa5wmHMpVc4hSQLgVCuSBFdh8BaYVgbamq6e4jmD21ZlHzq1XVUPqbW69j51bd
6rdCL8q7/j+Mvw4IdV6yVl3rwz7HS/Umb8P85tOi2BasiG7cDsI2aWFt2LuxJw+mHoGJigRpc7wI
btEflE9mbMONGBZoDpzNyeF1dCMM4pxCvZ2LPkKBSzcwBiZJWu3AYaVTtdVxbLXixbJQnxlwFRVW
iylpG2KE4TbV2up0+0mM1r0xxZqGdoSVwzv/IQYHtQFMANarjZ0npTPuI6IFm8AKzQ2wpZ3aFPmb
pbByIpyjHbGRBx2Kwt3SK+zuOWvs53kD+rtr1uS/ujqdj8HB1NX1+pdCgmIkaOgcTZfI/EJLCR/E
CH0grjjN/EPgHnUifkejle43PRvvbR7Kb6pRvTthb78ZyFBCsPLHFwI3RAVtu3vqHfYhmacLiBG4
QVSi7u9UpUXwpwoxlM2VbiXxYT35damuewH0xZams9GV3iMD7JAwVop+60ip7t2qKjD9Jh7mRUW0
Fn3pnMrYUpa2i+WL3joB8v9S3OdxkS7iyG0fm1qfkNy5fGbiMlDd6rXXyAEV1JRS+eKM4yv/k/o7
C4AjrkjOuyUB0ogi3CEI3m0qVJZvOjNPz0MxVHd5WX3rY0N70wJTXTSBhs14QyxQQxRorkdZxlnX
RSZXfeCob2FgbcLUDR+lOIPQSLajN8QbTGRHggUNxDp0m7+bFYihKhHvQwV+V9iYDURoi650SzH2
bZUD0Q9wAE3VKnhJpP0svVG8K0m8EgLOrF3E+maIoEQXRiLuJ9+QlSHUbu/EQ8KEGOC8UYflQ5NB
CElDI/tmVeNKK+t2j14/9NGkdPeVrTgfh7loE8VnDQIibm7QHA0U7HyqZjGnc6ePU28abrRAXpLo
j8vMnUFTylsESlO0kTyETKVan3z0qHcCTZdVELjZIxrRgH4UM383wjc5hgiETYnSvs7VO70a840S
ozJhKoF+UUKXR69yKkA19e08Jnfdn0JXi6cyg6Mq+OntLYPkhKJBFtI0CNqFj5MYZnnZjtnwAeUi
Vh/TwZhWKXN9LcaHa9W1vhk1vLDoJX2d3V0aNR/X+Nu6+SLzHfoufc1QLb+1I9dasF+GEdiRc28z
96Ircfg4V9lWu2sSbTgjPBs+ugjkE0OM1PXcGFtutkNaCcjHNNzTh+qhsNemo8aTpGK3JMJ0MtKx
Pdut0j6g5bHHtmZ41bUOYxkNj9/O7YdXsgfxTad7zblCoPVBF4Baf3cTQ/cDyMqLkTjDpjTSSUNa
gHhHVOXQW8Ovw1zMkoG/n2Xl2OjYxsXX0BCLox3RaQUXn6lKkdYXQ/UA3851o82D7qtFtZxbWWWU
+39+n+if3IJNlz2Tq5Mxsi0eTk1TP7kFV7iWjEU8oXbb0KjKFXMtHpGju7aFpd9V04t89DAjcttf
pantWpra5p7t9Frv/63nX8fNPZvpmr/v8HtclCj1Wk4yBX7ng6bxBY67tndQm8469q49nOaa+YBE
07BWYnjlnxoaO2UXMGBw8ey6mbrwQKuFExYBbE6MnGNUnKza38yl+WA2kbVmoqgRYw8lBkati7KF
50KqQdFxtB2XMJjwzs6AhltkxHcRovnnuWo+U6KmW4gAx6NrA07D9SrPENKLPVxmslFH3ZcF65BV
E15dQXaaJNVDiLcWopzg5IdM/1aPMn2MNPd9bPXwqdY6uRpyH7a2n1gnzFXDhZ6ijl8W0lsidM3m
mii3U2YlDNN8nWR28WKjt36wJinQudhjVcWsZbUkHPPyZRj16FbRdnZRipOS5tlCx9V3UYyFzWMu
reKEH/eoNeYpbRRly1KiXYLPlAU01vGrpUMOG5KuXQZW5D6JUr83giH7ns3yk0VcP9ijam9SI+Tl
+tceaaEUi9bHp5u9rLbC0C7Z23oGjDAbIYmWavbMu+xH1Uv/XdffRCsakNox9lW+UyNsN0E3dSe1
LmgJaLu4jpxlbjXWq1oqqxCluO+akv7qwadXd1P0bOmAhzo2pdkglJOwBC/L4VUmLVIJNTRqNLui
V8RQIsWVoH6nZYofCmwZBuzb1QBgbdODwFcQpcHfBwr4IHWk/MyTVJ3kGwAq5DALz39xS0zOWZQm
j0MXacixlihwRF67yj2lO1phNmz6VtVh2HWgi1HO2hRu4R4L10f3siYrxl+MvKRBrnEI8G9YsQYf
j0Y1jORBC2MbqArMkJ53QNl7T8L36yNibTCvp3rTb5B3Dnu6TTNSX/V/dFOTCpb1NIMpQ87VWutX
twSviSzxfvJqT15MvkLyiPVbQMYPhJMbHtq4qk+plvi3AZHGbxrJ90C1v0cq3KARG94zhhn6rmlh
3Za2Xr0kRXbK7MT+DrjpPVdk/ehUVfm/LX2tT5k1pioP1J6ugScBPUjE59/DdW2faE4qiuFJtTLv
vjaRMBNMvGSMd1bnobmYJtVbBpr5xlZace5khduGrpFdpj4BwNQBrArL2r01yj4Be8mMNRejxvqz
OLfaRbuHo3rnjW568LVIrsIaicG0TmBNEu14M7IRNYISoK7nbkvLqX42dvnVwErtRSECdzsB77fx
hExrG3WvqA3itqIcvoROft8Amnmop/qQPSWMEmP40uHW5Bdnqfq/dv5FMmLeO0K4m/f78/Zf68f+
GOmoHtqpgx6DVajwkC0jBmbXsbIkd+IckfWv110J1mbjSJjsrd9hBpAHLJDUXhIkpOwHGAEEvSWw
Iurjzw1zF7u0GTJ3bCFRLTO3f2pN+6JqcXM3Z6BJ9KSHqQr3y+YuLJ2ULKsrUZzU1aPrtBWw+mkz
pKrY1HhR/6MlgxDpgfXTcav72HeVV3Jq8MjjWruM5GuY/7V4dx0e+cWv4XxzH8NtKzB/1lF3PxpD
cBbA3jZO1OfnJoQWWgR2/oqTZrtyHRslibrJX0PHfhO+KS9RNUYPHlHNuXrwcndD/hCUyzQoH9j9
mXrtH0xQzS9RsTHxOHrFdcTeD3ZYY9pBsVeGB9JG54ks8SWv/ZMTW9VjINt0j1R+t5jrgzw4+1pT
PRrtAKdw1NAXKVdm27IEZyV/aDDs++NwrVMdPGzMojZu5i7XhrkoXEsuy9h3FrlsBnhrWXrnVbm3
ZLmh8qKMunUUZxWA96HYJiwLd5nwwVDzgG6MWAjS5JkGdbxzz1aM8smQxf19mnroC7l585RMgrC9
polXNWygjaCR+1X3m/s2LIv3ukSCMPEhdaMd5lqBh5oDvFGBNi4Em0IDmum030UQPRjdmMc/O6Sa
t/qU++mbBOK+SO7UqVS40c5nfrub2zJKc5sx5YV+txlTPumv47ykhiQhoZPOcBrPjGwy2l64MS3D
eiA8bOBwHCIdMIWw28BRVqZMS3BK/CLFA3L5W5bxwU+HE/y7ojdiIRoTRZ+cUrCJOxV0B7wI3Xlw
62xiPsfiPbZvefqdH7VWqTejnivIReKk17IY2PUBiKGgYr1Zobj8VlTBPvJSGBFqYqwdInk3BD4D
IPjLDA+9n0rZvhU4bLw4Iimx0BOIpjrlgEiDXm4NX5irBEXhPQJ1EZZ9jbY3ai06qhBBlsS2kxdD
ps+kwsT7iHCagDXydUhIXZf2EF7MuGemqfJwE9SdcedMwpvVoFvfHPmFJTMMZqwD5DHqB+h7NuDX
vYOQm8zD/jg3EOr7dWZqiLO2FhxAdbDsSyfbt7r0+tfOHQYksUxijUGNQg2GZ6pQvMchldXBcosI
6pEZvSIRriwMfh6bueiN9VE0gbyv/ba9k0XygCxxxDNlpBvA+OAypiLBOyKfSvg9t6RA8Zs/Q1Ia
SI9MKzag8cn9GA2Yk2WRvpnr5sMg8B8EdXWeS07uRGCaQ7QgCmOfJr21ywPHW5tlw8yg4r3VaEI8
JnYPBbPu5Jc2KO9ifh3wtZVlkiR4M+ZxuR+MLvjWjhp5lwkMr46nj4WBknxnon72W9N4KVsENEUG
hXEuel4nbhWFJ+2jlf8WFl/26Z/X6fZf3n22QVafv4sLAlL9S5JDkyNZArtSHqWXa0jBG6jmVGN3
VmWW7BpZT271YfGIH2jCNJY5P0qcSoKWh/jad7B0sYXKy7KA7lGZP5YVdLKyMOxr90wFlDVfOlU8
lHbnvtOlrRw5hMaHJ/CRq8hH6BFpmu5bIr7vNdSRXhTJl7bpzNuojfOLmYAlL9h3bIJCiy8BDgPo
RRRQ30hKBCzK50GddBKioDaG8hDq5wxxaWXRo4Mq9ZwhDsF8PSYyuiFcZzzNbb9LQzJ+bpvGtR50
8X/+Axh/3SiRRzNIxqq2wT/zM66H8I1v2mXvPBo63LpEDEn5klroiIdQ6mSlN3tXlSOc2+m0Fkqz
b6fDR0tuDt7tXCnTBlT6OLi3QWb1K9hER931UPXJcns/n9W/z/5TUUoUqKqxtc0NCS3gMaKD1Fl0
7oOj6Sw63U7sNXwLD22CNnBD5vOJbD3yMNMXnmFM5RTWj3kQOgoMcmKBcgN7/nlQg8TsUg1d48lJ
YX1aqADoZfhDSLl09YanpAqKW3uw8veoL746rT2+ehpeLrGhWvcq9L9lkUT2sY1NOEZlom4TNQmP
1gC03BylAtbcfA59omSp0OoDITpv701BGCUb5WOe+Uhekal6x5sgbk1+IAVRXTIz8ZNMPAswOzih
eRCBcHzupkFsW6vfgwat8N+dGrRanerRx6B4utO0bfq4k68r8lH1bVIkbpSuOxMhtLwZw+h5bIOv
GuSLgzSSeDeWcGTnKGPjs5Zt+j7YmFMMEsOz4saqBu8jBgnCClPNaHwqU2shVfQTFUWzX8vuZ5N2
w5dWtP2qJp6yca3YmaorIy4uMBxeMyfzQQjCbGsa/QUkr3+aq+bDXPQy9KwMRBM/1ZsNVAWRyXqZ
D/eJMIZ9OGGAyYDUh/nsepjrEgDDmyRHXsJ0O/Zt6gOSpqj1pL510KYIsmNDhdHd3D7oE/55bh2E
ah1q7yGo+2arZ4nxkozY5AWBjdOsE0K/lg+p3pMEMxtvo2WJvVBGyGSKABJTlHW+kcTfF/NTq7lD
vvEGV3wU51YEb7e+Nqytsv1pTVuz3lfB3CixTRVFJdbw8dSce7/4YQyOgkHz4BznBW4I89lRq+PH
mld37RbLWqhIC4LTLGcSAI5SjQEQNuHTvCRjl4lOYxOGhzIOswdrjP+sH9n19bmVPUz9LZF5b6aO
epXhHjP4rk+JCJfm/ImirNyy9HcX0ujUjT1a/AEy7HKzFlZem4TFE84Ay3mfOeSihEMH2VEiLv4w
9GG5Ll0jXs2JQj/JjJssMb1Dwlf2kseXUtWG5zRpHz/W7WNVGovRUFBMwUsK22KhHF3MqRd+3Fav
Vptc4DWK9y4ud3aWW28SvfmFwbrsXPmRv/WUpllHgWfepzly0W6pjD9afWUmzc/cV623vLgnGDxx
xv91ouBh8e81fzblepejWfFHn7xqnTcoJc9zyiFy9ClH5BBunX5OeUPKSI8w5Jhbu3rbVsXwzXVu
8oG9us+f89ZLi/aURg6Sn1aBNIXTOG8iw4M3bbXvWSEQ/9CS8S5lkbTlL+yu0kh6T1nbPc496ixi
wxqlT22ZwrN38whRDFHdiyn4NvfAoWZdWt1wLJnTFu2Ucq+ng1RxIVBDXFFcLRzY19sxlY6Nl6Nw
4idIUSdDT6vL/PIpKDGgvMw/46ntWmqN4I/S73G+zw/xn18+WO789f0PmNsg86ORqPsrVMWwlEYJ
1H54HL1drWjYyUUZiv+eZ3aLrojtfYbK+34+C4TPBsjU02gRN9BkIBL6K5GDyuhiiSIesYl9ZQLT
zUP1MYGuurSZqtaD2cZo5udEhScMjhHqDfscwDptAXykQsUjAnOyt5lZnx3Te87dRD/PJRVpMxxC
H5OIqI1m5/6OebtGN9mx3oau+OFkVnaHUhl8+BHmbmZJ/TR4ClmppL8L2675BlrzhwVZ4w0zQCBu
STe8xIaAslWnl2QI5AkuW7mMXLc41Z7jb2INa5Oa3WnGHnI5iKp76KHRHtJIfNHweHgYqlxHp78L
VrZHVqHkXffDQ5TC4LvbJFqsbBAd/YZ3t3GfmVnJ9xEYC6l59VeNpz3XS+cFXxMfsRY7X9tVKe5C
uzzCptPf0sxYzHkltQVgNUi4bk5c3UkljLd9H9l7P7esjwOvzwCligrE4U3AK7Qoou6n1HnfkqGJ
Ku81LLBsbw213rvOgLACH/GWkMGwNCwk3OvEN881sxN6upW7ciWIghuknQDVYPR47/rq2dDE+FUL
mhqXnSJHPLss2fAMq0J1X0Ir7765+MugwIphczyKeG3XqnbLDCBfPBs7x9oMu++BhaIJ3PgQH9hH
dO+9n1an3LEp3rRk5yGkeqA5Ex3yt4YOYxaiI2lijlz0Tb+xXWXnjwWk1MHbj2nT3ahear6MuehX
XWTYkxMvO3C8OPTSJY6WD9E3kciLS7IVaq9FzMZBHsUP3RWImXaXqg1KGlZ4ogPiLj4ctVM+jCg/
DZjQTUZ186GqVG2vJMZ9N1UlilLfRhj1LaGwaUfpDNpRleVr75bgRPPysSvqR62GbQyOSH1CPvy5
CDTnpOPQehysGrtmSCZlNpkNeu+xirgUPlH3XtwP28DJIhPD5MI8KASgveUY2tmbtIkal2Kyp52K
Ckxct2R7aOudPAkbd8JAyfM3E4+qRa2KcK974qi1wt1egV+hB9yrAraUlGGwzqCHfgDCZiAXhgXA
luYuH8CusPmiOEW+6PwBb980x5AofiIH2pyGPuZJGqW2k7LpnlWXmdpWkeAjSPKD9668g/2Iclvv
oPFh4mQFMpCAnhnezY3q4Mu7DprhrhyTb+QY6SE1a9h6EbCxj3IEKQRBG7Qw/D7vliWR5WeWMWJp
OB6vtalowyqC16+JbQ5FaRV5aJLItlHQFbWNfP9x6piCbRIrrkkhh9ok4AXl6njSylMpQ2+XN8Ol
GmLr7Gbtmt3n0vSMH2iYs8KL22/StLrL2GZ4wBYuSsTR21iT343Z6Qwibn5K80G6jnzCKdQ7VDBK
b5wq7Ra4Y+KXGjOlg2L1N6pEQ6bkcb5kiigv+XTmmNolY9Lfz1VzY1c02VpKA1/1qQfgpuykaDWS
OAghNY71WCcqYi+NDR19KjpRMBJ5S77GSm4/Qq+R95Abb9OpVBYYL0RBJ5a92isHuNoK6/D811ma
QM7vQvvrtera7drXM8qK1AZ3/z3SsZs9bvA/K790d33VoPUrfG9P/DLbRKYWHGUUNeuwNpITqcRh
ZZRGdR7d2kHmRBV7Ca3Y4828KbIiw2xkbHchj/8GnxH3YEAWWOmDOp57RPiXPuAPUOMJ7CtTosOQ
3tW1BerAHbM7qF1IJZs1ukyB156HSETEvdL6Tffzo4pj4DtS+Vuh5c2XuIZMajtGdjFIu24AUqmb
DisApNH1dKkRRd1qmH6CaVWmV4asbl3H0L7abCx0tbbf3TJ70FhD3DYEFS/SUJbSisufplHjv6SJ
t6DjE8owKS5WHolNPbQnl0dpneiuXPcWWBnVQVy0tEP9RbWab7qdxT9z+6gimYDqU2hfbHLPb06I
mGjVac39aLM/qtK2OLj9xGUnJ+gHSnMpGkxr8oZMQFX0eOTW6bsass3yctYktmvmqy7Liz2yGtZR
B0eyCD2pvZoSOSgW4SQqPY0pe9WodvUVGjjOuK6KLogpnfu8kagSJEyUZO3ZETf2XdaIeG9EkGfd
rBtOmTdtXyzrW6yVpDXHFlHmsBUouLJE0qLhTgx58B2qO2JJeTbc42Amt2laq6s678QL4QkSJPSI
poWzWxXZnY76ATiAZqM6AboIo2dvtTEuDvwtk/WgtvbZMyv0vmUVYO8Te5tBj4ZDXsoEH1bPf7RM
s4Eq0ePMgxiYgYxIRbo36FvE00ASr8kgt8sZ3IXhfYHpVVRtZ+iXgNsHUsRF3c4C+tUI90YA639U
1S6/V/2CkGlr7a0at1rD7ORWCDQiRlfL37zUeSfr0l8qLzYvhRH+iKY510q8m7JDFCvSicMOnmpv
u6gb1n2X5PeBjnanWojmu+3V4NmF9q6QsqjUyHmqVHNEWyF5cwdcU4vJbDObDoOGSp8e80P17ckZ
g0CQthhrBxneyalz7oh3obl2Y+xor3Ul3PB9bTGxTFeZu6VWb1/cj2t/XCy1tXUAqqGT48ugBDgx
F2V+VNAx3RP6Yv2MTMXBi70vTmJ4x8hgfx02D6NhRLf6qMPZ8Pbokvg7x3O1I955yOJDMQN6Ai/U
Sxt9m3fpcC6nQ7TJhyxfsTmONiU7hYVpC/0FxP9Xo+77n+TnxlAStgzYbeOOhEtC6xVLLA5RFSnx
UN0pKRO1qVh3PfPIRsX8Dya+rT3ZceBs/AQHRH7yPK9a+goQZtI7R5B2ooUfRh/0SIYD5Sq2jX4h
LSj5rjo4h6ISAtHbVjxYBVKqc931oDXuv7o0rk5czQH+xWoEUG7TvLiNRJLcMaPnDl4jxHrLuCRe
yBYVLASmiOvYGJGmNToUKC0Q7VKvUGWK2qOsDbaARKgeMvJMN5Vu9tu5TssM7BtGFOMB/11iI3Le
yUVBBL5t/cC9DwxWyZGuflXxdduBPB13pgLA6AbTjJtomEITlSJZCCavCrbzb1INdQAEgASzqncJ
gIc71dG7vRgN+zbp0Qm2ERa0QiStU7xnD2rZ59tozHkeSlVZVM6IOETo+feDI+8DOzhCOgtCrJkU
AiyJwMOjLu6IpxV3rKXzG0VrlcVos2oK2qB+soshPvbENQiFtPUTznzuyUvMR34/9iMSy2qST+yX
IDmjIO6kA6I0Maye+VCxi1tUHQngYeo118VV45/a8vtcsMNQhR0sk4WDq/clgfePAnDbr0VojJeP
Ojz/1pilgL2YuswN7BbMs6Uc5ppSxlgvWzkLYEUAk/Cc6iBE+usMU2UEBzryrkokG5RXpz4fp8xE
/K5StVvBGlWOtQXqWlGtcp1NzvPzgZ+BtxWtczY8JPet2uYFkMV3bYVGFWoKyIGZrXOnjb288flm
tlZtOXdzXetis5I0WCTFrn5bmY2/ECmWXX6frEc0ohZFNZzIOhkXdRisW8MPg7uQT419y5BuFLaW
lR6MWDsPUwjhDIIV4XPV5DUNctMr9WxNbOytC7vkGHY/BqMg0SqGcuW5BG7LKHF2jd+wFpvOtKRp
MOieTq+H1jmR5UXUSaC6SdiUFEWJTaBU0jc/CZMv8GnhI5tK+8x8r922sR88gEWJlmZc+2db5UcR
JV/ZXJGAF3Wy14XFq2UqzgeEWkDVWh6xgJu5Se8de4dutiJT/YKmeIQ0UXyr2qlKOMnB0y2GPKR6
dbr1baQy8lFT0J4biQeYCSrJ0agYd/OhCjWWBbC7V1qg/qqrW5R46l6v8IeozY9+UtNOJPTsQ1JY
3qqMJ5y4o5m7NiLS4kHjetRCu7mXjbxR4Sg8mk6HmrOq3E0LdV802osBYvVAgMD/KFq4oN3Gg4zx
MihjhAg7SOAlDNh1ig8dudjiu+vHBeRZKXc8a+jitWZ/ZxVJgeBLOq4tz3f3KFs9h3GR3MsBVRBR
N4/BMNSPBWik0mi1Uxko9aNnoPnaQdNihqWIEIGPogChGb9FrLMAVNWVwE/z2P6hjWOMeHBcbyM1
JCPkBcmLnZDuMTHr28ytidkjlRqaJegVWmFaQ9dJlAdkqdR73h/AWKjuUTE6pGFh39hsNPeOMgIY
7Cxsk4wG1X5fRXGHPOcmA8C08On3lBFKgMLtqgvi+rQOKi4IBa93JXEsQixhvcYQOF3OY3WvC9al
Vorlx1gB6Iy3PXG+qTMrvGZVjCDj51aEuZDZGnDwnovAtHhhDb2KdwWdc4lvqtmb/kerGiT5shYE
xj7G9uitOiS013Nno2t1uHqu/9Ga2o1YkNOtNnNnNZIk3jpSQvN/IRlD5ZYMK2LRnrmxHK87d7A/
V1k0lgc32YM+iR6V5rbTVPmoaE73mNX9czgQxC1M7CmrDm1CxejlGde8LXJG3t4xlMj+qGu1r9Wo
lKePqs6QyQlSOIoqJVSPmB0zQPNw50pXnudr5HWUolabI+mb9+jY5ZIlXuQsgFSn+yDotftM67/n
BKe+lmUII7owrHPmW/Em6t1d247ZBQvhJ6EmwYvt5foOajfEI68PXuqkbVfE2ofV3Ap4oLklR+jt
5tbCrB+ypugQC3SNZ/G1qbJgo4eFuiilVeNZbNeLBrvedROT5ITWPQ47r4Qgv4yxZfx1mk6nppZV
OjL8vzv8cWpmWrlKBsIHAZrIgwyebf57D54JjLf3gmeDX9udn0JwnkqKJc1zHAy4WVKKR/yBYP9+
n0s1/+mD4aBZHPVV+DzWldi7PTm6+apxOxpIUY/1AodC4zz46q+DqWwdfHXP12oW/OUu9ZGOnjpd
61NTaMtwIFP8qaEIkCiufNgC185zF+IR7HVs9yB/387v2DBataY9JYmDvn07vLmj7S9GxKQOg5ar
R1Un3AV2euHG7JHDocaOaOL7zwekRX6dpYbl8njjKzQ6iAPMrdrvs7TIUKzrIJR8apg7z61SIBt3
bU1nBQJbNkQliL1+XLVp3Ju0GQHuiZvWJsAy6TwWTfTrELNU2KXTYT67Nlz7XRs+9fs/dLlefrQn
lev5+tdxc/Ha53qn/0OXT5e6jv3bT/m3d7t+gmuXT5dvggmY96n5052ul7l+mE+XuXb5776Pv73M
P99pHjZ/Sq0bKnTPo/vrf2Guvxb/9hZ/2+Xa8OmL+O8vdf1vfLrU9Qv7r+726RP8V2P/+Xv520v9
8yd1AzBDhm8UWAcNLO2i6TGcD/9Q/qOJVBSj8Hn+NeqjLCbl1fkqH+WPAX8M+493mCvnS/05aq79
j/2vd732Uck7j8try59X+v/en80MW285K8he7/hx1Y/7XO/7Z+3/974fd/wf2s5sOW5j6dZPhAjM
w22PJLuboyzKukFYlo15nvH050M2TdC09//vE3HOTQUqM6vQonpAZa5c6+O/RO7e0gNhVUN/WO+6
vqpPtnX6+YX+xyXi+PDS1y3Eky7/5Z9s4vgvbP9FyP/9VmDqu90EycXGjKfmvhtDZ1+DiEenhWnY
u839aOYNyB2mYLQQPahcf6e4TaEf0wZeq6b2eKJc3BI4TgGYOMAr5z5s6zu9gLZkJ+4AtQsz9S5g
fumgE1M/e+mp8ngKLPVSP+qT4exMikqI4lVbygxALxfGoiufkVAbCasRPXtltZFLa5wTZbtyHenO
28LVtLIh+b4RK9u6SX/zo0a5NX3P2uZZlhypSZGPUrPiGVTmjVnl7b3h2vmzQvYFBcv2UXwSVfHJ
PXh2Pe60JULC9AQ2nZBky52E6L7KI1LOoym7SkBaoowHBwVgweUm4vgv7667/aNj6TD+/dudvSk4
97r/I8gNMnC5O1xmkFjgwHI4f2QO3xoMgKn35l4d5nuIjdgFBJ0jIcXwtkzWyiBx3vsuVpWEh8Kk
eVcrFxLXOqYKIJcykCV0YlpncK3DNShx3QvoywlRtPc1IE//Cv9gLUINeZ/RQM9bacKcs6Zp3/da
5NzLVUr7do+6/eWTnQeiaMfzKe+hTwvGNjz3SXBY95AIGUqOt5vOt/vjapOrMHX6G9og//hkl03K
xj3V5WzfiVNMTjocMnUabittsMBMUieEy8TiT+Rsc7v2rnZxil2u1gF4nX2S6dxHOb1Eyy4uxRS/
jt/WyrLGjPxdZNQttD/ZeAAC0G+jeNa9jW15zSPrSJLA66HwrgVCTdoOzsvYK9rHIVDbx1ornTsH
/l4xrfZ2nr9YWety1iBUhgw48sGGHHw7LSvFdr2H7LQa5T6uE0zX+4hDLedvWVE3R2nTlStYsp7e
+nU/te7aYO3RHJNe3uu19OxK927YTqAd0HCpoktIDfdObQ0jhXa9ypo7pVJsrn0FHdmP161m1OpW
wv227scTvL02Op19tmti4613OlE6yJzVpTt6HYyygQOPbL6YPoR87rwWfxC7tGN/CDUUf5Dl0ohd
odQT+V0EdxA5a9OgUbpJXfsULqAISNLU71mhbKDdpsXhPSK0Ne3WyIdsq99+Av0kGeDzgxidhTCP
/leLBMiueMcGNRYMfXZA5WjJ7fFJeY6oop7W7J+jFRnUSnCxiq2cVTqcl7iWatg1DqjFsDfsFvLw
pmyeDM/IDiiqx7vQimF7ACmYAwfJ4t0AIehTOUz1k9i0xdZdGSHI0R5kLu5P+4xq/NB0foCWVTOc
e8jxzt5AhXgj89gPjZOr3xddMea7q4PkE3iA0el+hPA7ULjXketTgnK37tDl8dten2zhsp+v338y
22qEwJA+PnXvRHkfflfeiPRqf96SQ4AO9T1Irv6HX6Trj8zgR+o2APS0pcMPPUGFimmWRq8DfWHH
fOFbkiF9v5qEV2mdi7sfkuuKT3aZcoLujyD/vzVD584bEp90TXk0MWdmhHDP+5D7zdvUDJChACZy
FqfYr2t7unGQjqnn/bqMrLq/g8NS25oTX8gbk4ZD2qCGZgc/VRQBAtZgcnaaX42py4K7NneGcx7n
HEyjBt28GabfxEhd9XmwyB2oEKNvJaZeAhNpVZg8kNEdVbeTPt6LyQ31YsvD6KD420ZTsy1kwmi5
jc4MGbWvPdDMqj/IVQYVnj5H3WW167AXnTPdOorJUwHVbrSxtI4OL5sWP9avA2k9/iWgvncRHPZU
BhZ3tOhda+93E1uz3HJEQ0zutr6AsM6bc9+Y17t9sOcpqsA51FDDrN/OaVQdyVOrL16XVVAQ+vZP
PYLgvsuGH26bD9uapv5H/z02Mpz5U+zgfKu5TVqF93agUQLoGjUE196QTsoh80kna7i6KzS5NOq1
pzdbQWNVAf3pQVZcF8s+Q7gk9aoQNbRlr7oAR7mTHe0R0YrlVp+XLHvTWhudZIV4C0SNU91xRvsB
zHq+dxuUYvivs3/ayGGWWlL9FtqI1VVWkz5UdQL9JXxeB4s+ly8SG4/951i1ny3KNEAfFL1WNo7G
T5L0DDR6D62ylTBdGgpUA5Zl8Uq3gXgdF6CDeGVt0VGHVCFWR9/LZ5+tSZ18Uy+UKuTrycBX4KfW
qXirhYxFvFlRnqLaBNDUaMcYiAckzCmgKYqpD3K1OlZbuHhBcGhHO6ZbQeJkGFrnzUHvxs+ZCt88
DBRR1wVyi087yS0m2E424pDg9d7p8qJAXzWXCliT4Zjl3p6A40X2GP9KH5TXTuqvAX8AioWRuQeA
r/1aWRogq3J6mYqB/jwFZuiqD7RfnVxF3UpT4XVOZxUOMN6wy3LZNW9zBE/J9/53u/qjDjeGojjO
lofHW2twraPm93Rmg89C+k3pz5EeBa8h8t5BRba/deP5S7EIirWa8pX+ueJe72CQD5YomhZ5drah
xRavl+gV/xS2FK9sSVfesFDzK18jU/2wZT7lFIrZw22Ln5QUkA7wvQIEvdM9I43S3nZuiPI1Cfuv
yhzdy+/wGpEC/LwtI8c6hI3Vor3cK9OAwo9VHeU5eY4j42Q6qHktz93rszJNlTyBz6pqnKz4zftm
E0/U1B8808gvy0ZW8zlSb4yieUkWBjMjTWHRQeG0VQdluH+fUhQNLjLMOYxn2lRebAViLjYqbhrN
jZ5l8AB4lAlYPJnBbaFfKrM9Gb3ZJGiGZyMSEkPPlywLZj7/z06GMFgbRfDixvQIbadWvSvbzrlI
yKT7w73tzsd1gW7PyQ3foHTVywJamdEQsaroGnO9L5KNZVGE100MDehhOFH4lFfhAMOHudi3NhIr
A6jpdAe2aTiYy/az4qLxB2XfC2Leaqz2L0XXDC9TUOvbaID7UWwjiNszqKifXhEML2KqChOqoEy9
OItpAJ2OvrTNU+QyLTn0PRvWN/FJuBnTR+pltOy0qm/eTZn/K9whKM0HwXCa/BEUulzKwNe7orSn
NeBzVPW+VGJk6hctykoyV3nn7nVr7q97rjFZEU/+dl0t+1r19PY6rlvIvMycL+pQB8dPIXaj8osa
eL+EVm3eeR0SbW6vRGAHZ5VLGda5+CVS3E46IvkmlzLYa+TVJaEUJKatFsAzIkGyh1ytt7RnZGS3
/3o3ieSMGm7CCGSiqjfjg2MryS4etWQv094LsfXG+NC7s7MZ4KA4fHL4Q/ozpN5y+9lejHdhmWmn
Oq9TeyObjGjgTuVwH+hBCzgpcw4eJ8snW83qjV/Pw61MZUg691k1+/gssyqO0WhD6yNPwvChWGae
GQRPNGauSypYOC5dZ934UzNHW69rYRnwst802r8jFBKMmY+Ibmyuy5cbj2Y4HJoIiY2yqrfAe4an
2lHDFxoBwFX6LzIYsd2CILL8u3SxuQ1A1XlWWrTNmFKt7x7yQL+rTO9tgd4DYbAmhQ85JlrRsr0z
9+VB4sHe5ue+cP5c42kNBN5lN08SUPUV0r99ON3IdG7LDjAa0hYyVdzUeM7Lr1mSvt0NVqSK9KXt
3Bppm4C6KQySNi602Rc9AjlSVvB/Iw5fXMQWFRYg4nVu3ho0yl3E4C+LJEqmMhiRHYOjKeAQX7yr
Y51qto9UtGWDEfxqaG6Jdq0RPNFVTLFpTAukX31g4UMzH6jCQ2TtRiFyrKh5TmX2D6+sNRESl9jU
cIMXWU9z/+f1EhGa/H99usP7/cW57gEo+EBdvnnwUGI6WCEcXkmdoAZp07xzcZV2T2dGAJGANfxe
t3FwFy8Y641Edzb6H1NojI8ytEZtXkofnvG6nR5zmyaPLPazo7ymZOp/9RurPl9nLmW0RrHGTSJ/
jnevvLrsX7wpKbEPa7tl7bD86XI1sW6oVQd0OKEkXiclol7CLQUAdqEmT6Ol4L9YCjX20IjM/xwX
1zWo9rt9WrnRfl2Dmlm6mfrgbR9xIGn+/3Gf9d7j//56un5Wt4YFQ1mVWsa5aPRjH+sWAj4Gz1tp
3xvnqWIbHr1S45zaRnw30gIMpbdxFtMg3muMhFc05ey1FtFb8Uuk7C1TZZxVIAKwW2/apJr2YhT3
9Y4SPtKEtKf5qkZLKkK4Ub5Hywmcz6Y0jemmm5GFN6vI3JLUMO+iKrOAbvOd3wb85J1l7sn3u/jJ
5Uzuvqza9ubtucYfo1uyfMo9H5Dgwe0WAeSiNTarTV0ckO7TmVPrV3sO8w5clssySHy/9bpV3sp6
MckCjbfPjrcDtCjLenEMfeaebX1C6zIb6ecYyjNYieo8w0J+/repOCRkmq2zXc+01v7vsbJTGgW/
OTaMaLX9UiqGspUrE9DK9SpfbGWqWC9y9V/EuY6rgAommemm+0/cWDLVgfEqeQRgdnmOE5MMddgH
H5hoU6AFKWLMSZMFF80JaD6jvmyaKE81o2kAYI5fjMXsZx36oZyltzK1Klrv4UhSADDPxauukYQn
C+RcxMsT/XWPmWeax9gJXwKalV4ZEj62iAd7sLHaWZmqx6J0nhvfrm8/TGkOue0DCE2OSuNdvQFk
ZU+xbVpnoYafoUmxJqM7CVu8v/DAN5ES7WGT13dOX/LlhQZAcp7dtwUrobxrpNelYpL1o5WgxA2U
Zle6VUqus5uOhRYZTyWNVvuuJE9mWpbxJDZfQTWoLOzmGiKOiQ02MLPld6U+/dEFlnZHath4Uusc
QehQvWhd60bb4nWiV+ypXVxT1yoXzR5vWsPxInhOs+kuUfQ/r5EmzVqg081iK/dcX0wadABCQLqU
YNhPYk9bDzHdeG6O163WFyNueYHw7V9fyLpd8ap5iXObxzrScMuJEYmd5sGNlP4GqD99WwpH+s1q
1Cak1gY5L0o4mG8iJ+SsJGbdYnWstnWbedlm5nMK3fP4lRTaKw2Vype2mKwjogflTZvV6RdlhrMM
4OPvfw8YI/fRrwPSMguxxjip9MkYEHkJGaAa2sbOrrKPU3OZSrB4JXidivfT2gLW/ZsWjPV26Czj
kiXggUbf/Qa+VfPvAg1dd5p4YPmqS/TttDE2L+R2jYtEN2O7S2pjOBXtn2lhmXchFE8nOkn5r6qU
EoIdZShQDV2sEDKPJ1JC4p2WELmSoW5okrp6Ps/tqDXu7P730qOZt5U42U7mJJE6WqGru3gKbKSu
kz6jDZrBmBFNuxkrEvYzvyPb3qpy9880NbMTaOCS1GeUZacGRNQWkQZtK4saN/X2UdfRFQcKVjEv
VanStT5MdAAuVM/LFNao6eGqheF4b15L7eunuVXTCw14r5w6i29dFqP3UkT+a9cBR9L6Ynr1Ibrf
eG2Tv/pOiqJDEXhfu7BRkA+jZ7cz6GiibODdaYg/Xfu0zTj2r1NNqB7K8c0r09UrfXX/7do0DZA+
GTiSt0v3p9EBjzHqSONZwXMu9sJ2QvkMFPtEzfA0BNVebCOQy3l3dS9Lsr7Q9vWyg0lD197T9Hrv
1kp5A32KuyiNJ7/qSfy1ocXgSe0r/WHIUOAUe571iFyowMi9BdRL+zOPZto3f65QoreB1AHXSn6l
u63ZNIGH5B30AM+l0j6JPdCzCmlx0yIxxk2ipj10JnCiFp7NVxQAwnj8OcyBvyn4WnvqyxZl3DCo
blQzC545DoKht3P7Z/Rdb+E/kUjozaYnO4YW5u3JGr5JOp/yCeXVBHbiDzzaYqTVIN1Pk5NeQOM5
D3mlIMIWWPyavV8FOalSsUXvV6v3ehWPxaXLIceKAvsp5On1VgRDZKCJ3by3Yl892qmBhOciMbE6
5GqK/aeyzNxbiV0jQoPcmW2BOe3T4Blyv/xFq9N476vA/ouGxrEYxbmt1Tvp7y2S87M5jd+DuI73
c518jGiWEsn/GCE8USnS4VkUTt/NAA3gOYdq8wi7TcanSEFc0l9OJE2ISIilwglmhy3i4KEcTpzl
oCF+P6C/QYmskwdnaLfzFod4vdTlQ5PWl0kpa5pCljPNh2XL3tSAx1NTX4RDW+9J+BqVVz5PABNv
B1fRD+NcKl/JYF0jDJp+NtkE8ZAd0xKF0ttGQz/yWc+K3yg9awuld/sMj+J0HzjjjZHzsrdqMRUH
a4LiX2JlMNT0NyjstJPMqi6a6alEEohD6SOHy20/15Ql/czctShQfmsb8nCFQXZkbtrpF0fPd9IC
DT0qx+EuRJF76Yh2dUfbuLatXmhQRNBY65WXyJ+mfeAqhU2nDLS4MoS2qt4p1jKANc/4FuESbK2p
01LQ/cj4bqRSsHgkfOlp/0+XOcpNm5p2WPpeq2l8ipbva8i+LGo4qcWxnsaF/I8ZTdNDUwYTBK4M
M7jb0+xUx9SdHGjuMSHxyt/2U0geozOYTiGa1rBw7Na1a5xcBUlzjN+3+hSWuA+Kp2VNdIRyBY0P
ZCx2bWvnj1aZctA0k/hY6226a/SIk6aa0jjfqfOtZdY/hjLzDnqvzlth6E/GrHkSW+v1M3IsY/Mk
jv9oU5e1dPjRmrrGyJK0RhK9m0ZtJ4XHlSD6Wrb8UMcMu9w++MPwi1Qtr+4rd/Q/r6/lTdMwaBKW
Lbuisw990aECvoP8cmOh4HQZJtSMUFCn1dPJ/zEVkv98IEOX9u3xKhDwV2i79CKLKMC7XXaUmdgl
4n1rsZtL7/J7vNxSQr3vdgUBU7mwVsuAmIG9R/hp3qw2uVr4My964UFjKzGWCy8h/fpv61DIoClI
IocEEdNxSJx9USUfY9YdW4jXjlSjftp9Zd9VlXV//XvIFNYr2qKDt9crL5Mq2zVM7G7uUAV4X3qd
iueTjYzvb35QIyGvD+q+aflmE3aBsjF+AqjvHwKgxWBYEbZdyMqboMrOpglPqETJIifoYV9YvP9c
1DbJ5a1UokXauPfMnHa3MpkutYmSzCYp7fEi82Cmzt9PlBLFpiwxHwPput7zbeVcV4ubnLBGZZH8
G9hrA+Kh+A+Tytutkk/Gowxz2zs7Z2iC/Wqraa+jhKgGmyxXTY7FfbAb5tl7kIFsNRiJmpx3Pvow
OGqF9xDaiXFfj98l4IO567UDdLbZVmzrHqT0wD01jnPdQxx2rnkXPeBRc7lV934/UEDpYZ7N4bOD
Z47fKb0im7m8DllVeXwMSrPjzefpNzAoQQmz0KpBalg/GXpBn7VjPjQ5Ml/VMiwBYpIAGWLno0lC
l4WAla3rwr/vtW7/972mov2GgoN25+rhxrERnpMh1grzGGh+tw2hF0u3bQEpkj575m236NL1feY9
9lm45KhmBE2DwTz6KtHXOYkravG59hbt0I7zWHCU+Ry93k9WqMv+YpvM0Xsc2V9mXam9Rln4OiaR
8zQOPO4hABzeylRad7zZOdGF1lykhyeLveAp1k4ykaAQZnp6Gc0v0dL3I3ai/WPSg5qqLZrBtp0L
WFpr+OTIComhA/ntVutWy60ckrgXCdPaInzya/r8lj1UOq/OA7fJkGlCOtbPD8FCHJ+C038Ms/6+
Rm7nJCYZSlidjs6c6JA5EkbmEaRFTJxqddMpUZzqrhrNeJFHLHr7Ro4SifzEyaUMcDj6u1bTtI0c
U8QmxxK5Wm3rik822cCk6rdR3aLbIyacAhmCL+wDaRjNos5traYoMyx0YrS7vhGGFVO9tywdisw+
1LODQv/koV4KpHNSZgfaDJKDyFWs3inQfx81EDSU9KItfUrO/hNMXqbiLSk5Xr0rTF7g9FRpw+va
T47rVos3mXknex4/dh5dRGVhfZ1LmLp8DUZ/t9esr36nf/dhXXoQZ9cid9x1+pcqQ6Rl0sOjmMPM
1S/GQB/uqEf217FQm9tcLZOdeK2gQU7Si6mjLTdACvLtBtctR+fTDSgmfrhB5DbuASpTetJoc2nP
VohOMq0jqLMs08wC0Ddp+jZFDg0CT/fc+VO0a6wo+lHRyDHr8J92lmIeBr2wIbUokl/Qa3uSAACU
DmQXgfGwrpxpNPpRaRyCPd/8ls6ZdWitgLeVBWt9Ombww0S87foFx7IOYstHsryxlx9XuxfVw6EC
KEmeK6L55u9LZaoImHJZS59u8WHt9BxHvJmsLkAivVv0KWSwi45ElVzWMRCsdhlWt9imOQh380Ai
SByft7juU9YUislC7wy9ts/rMHR9c9eXQJfe7QFopLMxQrS3++uSlsN+bj7EFG00HpPW+4H4aXEP
V7J+qZWDTKCGBvhi8zh+tVfZUexikat2WTMkjX7h2WY1B5qBpCLwvGv8X5t+2G+92d82DZro0OdN
5Dpbnc6p5UwhBxDLd+3jOCbfr0eUxS5Xn84fNAp/6+0ZPO0SAb5MP0TxSLZ4ma6xzrJbFUbfrycg
8V7PM32FOLWbuKfYyCpSOnn90qQ08KnKHGhA7hx4hCvny4TQzhcIa/5M2tL9ReP7kxye5p/nuK5P
ugEQMukd44W/+bAJlVb9qbQP48LetayxKv1tja8p/rkJovqEjPe014ZpO2UFp2Iy2t9bvp83PSQu
D3XTQ+ehBpy+wmz+3jhwP8AXOW3TBi5HZ5iKHRWV+AHo8Xhru5Ny1J2meHI1r+LkQx+W4UG3vNx+
iobHsW/0b58WaW2twLZqFk9tDe+BO+nOrTl4U4bqBA+Q9AfVziGxcuNrUo/36eSmv6O/RyclT2/P
8GvW9JgSESqq8bUeeiSFyJ/9W8T7Hv8xgiY2d5vTBbxzu+QXeCmyRwE6dHuV6tZXa2pqGsDCLwKo
KELVvhvh2LrCHLLSAOqJGsbBGGGv6uDbPZZG3m+LwtTvBAkR59F1U1nf7mTTCbSkbCoYCho7neum
nTZ1+xjREqDFPKaozvAYqFV+RtuAE8jsdtcpPfTNk/DGapjIncCwspjEvpjqWM3PssX7PmKKLXiP
Y0Xjzwx9vw3okcYrSD6C82zryUNjuc22C8P89245p7ee9x2hPX+XctC6Rlit2m8QCN14IO0ONspo
/CH+yqdCB9A8FGWq4XCUzST509VowYO96TWFo4uspmhTbXQ4H5Yf5MDeFeNMem3Ksgd0DjX6rOF7
66p4BFD1T0dtK5wlFkdARu26Iuk93sWLI4hL86wb8BBfRlJVKFyqzctbfmcwnOwwUqA+j6UGA1g/
qb+1yWscxNnvZPrUbeRN870GvulMA/sakPfRvk4V8HyLzCsy7gdLbZ2TPfmWsyNdkhxyiBRBGWnR
1Y0amnOK+PdAP5Qkh5TWu9tUp4ld/mXArPcG6P/XboTpY7XDjbM3U0R8/yXeXux65BUgGxu4yAro
PdKk5lO66PPKXHWDekPZ2LpZfhO2XqmNG9PO2kvrV8ZrQ+WlbklCkhy4D2vklYVlE54VKK0U+A5l
atrm/7yoQrBLn/PpQpKqgP52GRR4KoEXop/Rzn/ZFkccmjaKMAOwJ9XeT7Abl5pbneNmmp7CZchH
a9+UBezuy0wGAP9m1PDQuVi8rFMfOmrFMoPDET4OkH0X1Q9Oqyke6+w09OqvYpLB7rzi1lX19rqy
ierwNq+tP5Do6U5wfyJj1I1Jf7KCottChG5RYxpK8u2LUTwSKVfXcJmbQfZHnqoqeJlkPHNk0vbV
3KNXvcAstYHuG57L8chcYuRKBljS4C1IzqsZ+l4AnGXXvS2om5L+2Vl9SHQHKSOl9Ry+kxWdv1yH
eOxUBe4uTozpS9OH5FEt70lXwXKFYwl7qK0pJ3HOg6rSUFlUR/G6rlXdZH7ob8Xr8lNzsSfnNzqL
py8WXNAvyAEUdV1326JWHqoBbjGJLCy6sxdZ81vZR6/56DTWMO3FqzfdcKfR7wobJq8IHEf8GOvl
nWwrESAhIexTqmeZRTlElBw5q7PsRs6qg8S+mqDRsotzZObuxtJ6jmFzqP/i08xKwSOCJioa1JuB
N/KtAY3uha5svprroPxSQY6BflEV/Sj4o/kkfALkgpqdGsTjTRfkAC6W1CnHaW0bRWEFKx7Tqygv
aIbkwo/SIhpt0myjoHkct7G2Tf3sb4GhgwiAX2UHNa+iTbgINitLCc5fVJtTckBeP7b3YhKn3UBg
o3rmgBgoEeKwO4icZL3Y1k00qwOjm3X3YlcbZUCSBs0s+vW1c91V+U0Z+k/+rJhQfwmlVZDpEFlp
cKTOfvx7xm855CqLJ2w8LtGCSQ52nQN8WoxwNxMul9dQqCvzfddRlvJqf+d5r2HRTg9rCmBSTNoC
/Ei5kcSBOKLGHPeQKNc7vmCNR3GkekPNu9BeIchI75yiyPni8/SjmXXefdmia4AsNoIK/jxv1dqJ
X9vBLTbOnPm/VW51Pwwk5Dfj/L3kwMdftWjpIOmrPxIz+2oNSf69U/ivpX95+oXzQLYL87R56vqC
hIBpaRc3HOebKXC6u0r1hlNEgezznYvR/Hhna7mzEpb35VSQZynS7xTtP96575KvcZmp2zg3+4c5
yg+QmMHGPZvK0Swm5Tdj4H3udYkOGXbt7qH49870/Pd31NG1ozHE6mMCodnWaarym9V0rwtom/V/
Qm1EpXNOflM0RX0NeifZ6XzoH4MU5U/6t+O7CJ36y9jG897y5uKLE/oQRoem9gMhjbeXofEyFD8I
fnQGScBPL2OavX+8jMh0i7+9jJoHm4vBc/K2G/k8VwPyFRQhsi9QwRZPRsvXyjIzPZUBLF/uTPm9
mHjaanZeY3RHmcrycAarJNPWGK/L6et2mu2ylMYAeswhRXZmM9r1Rmi9+IWWPXHUApjQWi/oCVgv
6CXzUUcE6SS2OggW1O/CdQXJ8QsIo+zJ9t+WIwlGPTGyyCaYnXruWqQnZWiWqwT4u630oEuXmR31
M7mV1CBxungg50G1R1NvVVgqd6LrYGpkFyiBzGfYYNHUU38Xc4P04J1EiU6NROXzNJ3LSn3iucXf
RmUJH+Y0mPW5XxhUZNDbvuf5GDLoCPrH29WBNALR6nv0NNb7ovVv2oKTs0H+7FaKd2kC9xUMEy5k
qOCsxQvntXcrlb5Mn7stEgQbeuT9/RU4MA9huPH9wT0WkVYbO/p8inttMaKp4B5Vh3b4aRnkSrw6
LG6bdvFWLdiZbmiL2xySsIc5NL7owlK7zCZb/SIUtuJbZqtviVTfI/++Dr3Qa2Rp1AaNZMDC/MGa
9kkLh5I8Al6fBsU4RiU6IcvDopTKZbhGm61Bly+l+XXwJmXaTyVPv0No38SmYgBSiKbvALt2Zeol
r1NUl7T6YRdu2iTyYLKo0qvdnRaGMeRUvy/2NV7TzT94fBv4DiP3Mi6M7TKgJ0+3yIA6s0xXb7DE
ZU47A3aQ02KeZuF9oPHD1bYDnRZLmcfz/GA3Gpl+J9Udp3ic56l5/RQ1OPFSW7xLOf0/KfyndYZN
4cKNHHPn5iEFzmo54xvN+FRN/JdKWaPXObNJeW00FOcpNVXjBZadvcLvDZopVndWUs5rolSjpxqP
c3pIE9GiY4PsSw40PWxO4m1T626CtuI5CEJT9hBzj7ToOczYQ7Y0yIOBR0pQdw+LBAWrLnwpp6qC
fgegUmVE4UsBcT9kLe52RqgV5TijR9PQ951DZdpv3oRjtSwV07+tXyLE6dBgt7fQpKF3oHbacvmn
NFcCc6cwqzP/lObKWa5aYX0W77xUxsVLdZzgEKWD1SufJpmGjv5x7b8Fy2eNb7XkPJzyyBm3ue0p
X5Rg+sfVNOpvtuH96lOcEgfKZmzq8djkiXEKRxfSneVNCw7ieSrH6cXqW+OEKHWKqiFvzhq6b4PT
ywe7vJn9v+KHGC7QuS8GW92XtkOCCBKT09yE+mnSW3uXmbGxEdvq+LcpuQS92si61W3ks71rw8D4
7NCW/VN+cXetayDxpWjhgwxZkX6hf9UB8fiXSa7gdfO2cMqn+0L0MsVYxg20KbYLBdrfo6MQsHtq
/1jNxhRE6x0yp3i7g2OB3VpY47ytHoTpXlaswbaSvQRDdqsosGzSvRRvqmyMDy0qn2jJufptO6vV
vbpUepUw805qB8RgqfTyS9s8N+SckFmo0G1dIsSRNeatRg/ZdRHtxd2uQdxs0mb/HjnSdqOkXvlr
W1KOtPQsPGV+X76iR3a11xMqRQgSmfsqqatfS55VNa0ono3ch60om0AaL/Z+WU4HVLAur5BcfQns
7isiF8UO7b3kZVBJt8iV2IbFNi02ufp/E6cUpBdyFa7pcQy1rWfM0O0v32jWce6n9puph9NpUsEs
izVJM207DnyjlKGBfsW+myHB9hDhUSDIO9RNrB1F6GJ2jHtLK9TnJBuTx6jRf4pZotzIVY+5aU7f
lijVc45GBh5mkdjmWZNuZosvAerx1ovYijDcjTQ5PhkW+iSxBRWsA+r6KBGywJxId4rittiWBb0N
e+s1D+DqQQSIL9nD2h2+Apeub/2+1vfhkvpysFut9dFecCz6vsT/m32YU9RnK38TjmF3n+SDe0j0
vtgXeZj9Ao2hcYMupbcN/Tb7ZQhrmpadwNkoHtN49klKLDpHEqwZ8Pn02XAvzqSM5+cEErKAR6cB
na1dFhT6F70boqfBaYebPrFdlTSc3d6V/Fimm0EL/FvTOGpW0/Q/xaEU0F2dMn1s767hyPahN4MI
FWCsChaWuRzvzajoXtudPZrDq6o0LYJTY4qaCdOg7BaGSQUZ2GWKKmmJuAKtLDLNRhTMAmt4oTLt
PbmdfREzf10YigJA7mVSs6WLClqGEMyNeB1t+u6bU3tIUs53688t2ZF02kRkSNAC+PAzLL+264+v
P+6Xpt4PAeILRYEF54zMy0VMslAnBx1BhnQ2YXfnDKkNh36psmXd2D5Hs39ouzB4EFOnuugdh/VP
8YlpXbTa/r6oHefqpHXDT4n/v10USQFQ7tI1LnlSZ3zw4gCoR9kMRvVjqoOTEvO0+ZL7bfElT/w/
teWpq3LqaOPyMHmBTtC4Tu2/T8W7BpOxai7rdEjoONPSoNp5yq1vLp3Fo+HOj8wC6TPu/3VmOHm+
GVK7egYSom+tLNSfXF2bDshK12eI4Pq7oUEsx3Pc5oH8srFTAEz8MlcIaUxFVf9wq/C20cDbbgrg
3JAUIBSaGT9Q3gm/2bqjbxPKbdcte2WhfXTyty2HGcBSN1hvW9JSfg5470ZtM3xTCr2HmpGriR68
DToHw/9h7cuWJNWVZb8IM2bBa85zVtZc/YL1yDwjJPj64wqqi1q9eu9t1+y+yFAoJLK6M0GK8HB/
LVrck66Esv3Vr7RG0MT6ICxdyi6PNqT2HSCscnYZKC5qECevqdvwBkLh0NokpTDSDKtyk50/7CQt
5iKAgZdxmmAvePYKyAYvcGEHeP8sINUxXXwe+i8+OgA/h36MrU3ILb6KRhbsY98fXhnkrLkoq+fW
KJNzBobohYSuxyu5xXGq7cERDJ1Nmy0qs/d3SWoG2wjFiivUJNvrWFT4v66yka+sMoPuB/WHzuag
FbHttYSoEHRB3XFt6WwLLNOPwBnCPfHWA3TVXenqwz6byD46xuRPFPdkchRgRMKOt2q4JzuZaPB/
2v9YH9/xT5/nn+vT5/QJ0fGxtjCdjY+qto2huTa+kL+bHkS2g8mvvEjB+14LD6mLIvnWWCxI18C2
I/7TcJCMqAmTjzUmEHpJGFRhEjyl/73UbPlYbpqegNLXlTkUwpUagl066lvUVkvf8LIN2Ug7gYP5
9CIyfWH1Jnix8Sq17NDYIzWqT7gx4WX2wmk9fmZgmX+Ka+v9BZxU724TjEy5+V3Jz2ANcZ/S325j
J/+12j/daHoZhPgvdvHtt0YcjKHAdO0qB5r0Vs1ucRvbN6A9BeqH8UUv9VPWgdmCPFvb6naua3ng
SjRxKFH+zRiD6jBqwHVLPoPmuIumBZrORI5l8lF3APuy8+kO+mpyz0QwnkAbcUfetKz08dyypuSQ
3sqDZECt2IGW7zLoYD7rFVISAQvCM3VB9bdt8i5+0KBI95AP1mpQdappZplnr2rLBXXH0bB2IGPW
p9FMRgDCyKLY0SgtGUFw40xdteSQgZOPlixAr5PxsDs7YQBaFM1HsCJamhQ3UU3b5ICJQw7uRLEU
HlYjNPHicENdI43E0dShWdTXUfEYIm/0YGdTKIUcmhqUz/P0tq31pc/42ugsqBSGiX+TNUrVTKUW
WoketBOsA9CY92B/+LeH8LpjI/Gq/8MDyCmExVXK4y9rMJzfVzK2oA+PPUturoHEQUjFtWy0o6Ld
7xNtQ0T6k20a96MWJPt1AxZYp9CMrVPbyEqYYDVFRXB9YtRFymTqEsKGMDWRcCbTjKn5mERoHfL6
MFGPXD8mmihHOEUhSqkTs7zyLD1CfpA9ABrMHphpPqOMqzmDJJZBsrz21ohvyzUNdkzzzwNCVp0a
JFNRZJeSZSZYaTE7jZ1kjZL6ZkPTPb01cBJtvk2z1SRIaWwB74/vyKR7PTZVIH7e0ieQvcePEfSA
FzRKa5jIwRW62d/IJCoNFUSCpTv6CFDXrg+O6eoAgPz+RGD2geqXdk+WTs+h+jR+C5K431MArgVB
7naseTUF8ERsdRe8aG80SF8yZGMh+p5EN/qCRWmHso9/Tm/zqlpFrgn65iL19jHeA8DuevvOr/NH
x0yKxxz7JEum8hrWFr7jjmkvHTNqdzSYSWfcWSBKWNKEj+l4XuUgcR3Y2nPL5GJZDwSaMPESWgHS
O4J9B3z3aY2kciNk/A00uF9dDn0fEI34+zyCGiPLMuMLJtI4TRwqzVs5CUAzxUrTE3PvKAi+odXD
DmlxQ0Ev2hvyws4iqJps44G1QEAG6ZWnsQW20wwZDJVZ7JSUi7IDWWt+sv/THznDs+k3Ed+jdFkC
wpoCqaAif3/EACsWV0srRkJjHvgULGwoEsgEWDWLGM/wvi/BpSGCG1S8gptrIMuC7bG/7SFjewNH
AGL+Lkq/hOefyMMMEuNO8q/j4DjJMvMjV9GH/wyYcJOlo9iBG7Uk+dIatKRTN9DsU3eoexPBWw71
7qBH0Zs62eG55ELGL+z21G1MfRWBFfYpxskD25Z/u9GronegoO3n3V/darUaAZk/3NQ5ZlqN7HRT
jdvtfFNajfdgVO5TAeAEhMm23ZimR+iCZcfc0OztABTCNRIlYOyl4T3wAKHr2nTKNzOO3uJIVD/r
BHp3KZPRwpKAQDdR+ZP79dugRcVbXhcJpHFS9jCY+DFXWpRdIVDxfpfakJ/v4tpxskYerAH98Zfa
0t9ZY6A0LY7AbBFHzCcztCEnWpm/2WiSouDwQgMSG763zhB7e4BITHlwkJ2BMI9jP5AtbF87Yff3
wsDrwHcgO9yM4MKa/SF9BUhjq2OX2hjNbWpe+m6EaGlp3zmDdA+W2qy6wG5sjHRIkMYe2yuS7RJo
138aJ/F4MlrKM1nbB9l63o8y1U86WE7mC+Yak8X/ffEPnzLxh+e4q7/QHpl2y7RRHnqIzbeBvie7
8L1rZHnAPmTjGw8hOzCHdykMrOy2CbFz2w03VHkwiOcqhFIFpCKMVYw8IyTnkvFiBa2+JAfHf067
2l5GBYrVmzbMlu2oh5sxduyLBsTt1Bi+GZ381l73eYDwFg2Qi4Dc0rLAj2xDth71fyvdiUMI0/H2
2gvQhXROKjdl0eLfry41BCDb4YBN4/AK9lwGiUpHO3DVNc1N7Uv2UoG85uh4UO+LlHa0kY9syVtQ
+I9MK8CEVf2sBkv7oi68tHq/MMCPm7YQBHEMZBcLIzOea6/rVhFv7aswoC2QNnF+QMIAjA7B6K8r
E6oIiREUy6wC+U6ohOoKdcU9oL0B5EFfN5D0S6RurP+zDzlSkyRgO4mU97wYXUX516LofBy3rBMd
OfsyGu9MbTyRDFmamMOdGqMTJo01Jr4t6nD6Mfbf5oEPBSz30v7SQJZhAeKj6CGyAm8zeMDYCNAY
ns3Ej9e8bo3nUuNf81JCzTwGDx52dd9B92wtpJqkmb8nAXwrzyjoScCsqenPo5TTJMiqTpOaEgEt
wE20oE+Pce1oy2wUyRIxp/QYBhIk7TTSBcnwfklDY6ojgOLk48GSSKAVqqyy1FAIHhsQXocWWHzy
AzBoaHnb3Gt2Ui3Lqo2+DLm4Mge1XotefO1br/uJkqlfked4zyyzwMPsSfuaMj2F7lMbHfAvW53T
wTLXre2xBzNpX+Ig3I4qf0SNKAcf2JoIdePUzyyki1NHHgzKQH3y+RiOvGg4UK/ToTjfDf64JUhQ
KaFT3jeI6E0IIQUfAiXL322tCwYKEqUmZ/KTH3MJdUTrkd9/XM9psEf30u4E/g2Up+hMW80Rlt7W
H8GSDsyNCtIUNkCBpeOCqkyho1VDkwJoO61n25j4F0P7UuPYfYg9v8IpWdck/g3D1dSVInevg8gT
VO7GPsIFIE6KVUMDYLILFpZTRNtP3tgtr5oh68+zs8MUb3daPXxyg5B7vJZO3oAL/AUEMf65LSvH
WnSIB+x9K3ipTDO4DC3OLSvA7zeuBQayyQU1V+MiiQMNT5chXwFPBFGD+fkkzawCmfWaHkwd2e2B
25ci6/KVUM40EmTIwC30FgDBpJ2c/3j40eq5aRkgW0RZumI7dBU9YmgWqMukS52ID+chMgojsYHq
AzZDTSENvE9+UW+U0YocndhAeZBVMWtv2mKyTStYQ7VrINNmR4u8yiE3YRj2XZyO9c6Ju2xfWM5w
HSEECY24pH6TkHtkWqj99ES9c0uTfelYLpc0KXeTeicyA8wjPh+uFpacJuW6e6Yngl10O8SI3GlS
AFzbnZ8MaxMKfYtcVQi4qlKBmkrWSwSt/LNlCwO4GnW0B9dGBPorlB6AkPHdD6cmMJe0VQ28OUI+
i4/JehmLLfTRIG+MdM4VmGF5zVNRn00XCvWtmbsQ3wGPih43w6H09Rv1XGWiK/CWZDvuqvIENZUW
oYFCC9ONXgF+x4KmeF/Fz7JuZXJEUmPDC+J1YeOgKVMThITzrZBbwqcBgmZHq8kh2QVJ0l5akCqs
PU/Ea/pFlepnpcfFA5TczBP1msDvzkXNwfuHMWr8WhdrF4iLdVL67zZUrt6CUvOm3yKqaotzNVpX
8qefIsjj23UYiXo9LySC9s6CbPGZ1kFwGPQbA0sQZAKlSqX4r4w0/tWKhN05PcS72wCs9WRvXYct
jcYwj01YyCczibbd4BlvmTCgZF00w5bcUqTQMwMH+2bszcN/WnY0tWrhCtBw0bJ5IIqDRbDARuPW
DlWDwTp3xm5DLGTUTRBb/9SNVJcoy/SmDtbzaCAQlNCLXyFeC089NIUObYq/krp2hGh56XooRFCj
iaM4IqMKuETV1RNgD1tF009dpAzic1p16dQNB6Gfw0r7Oa2EjMclCYuv1Atbx7n0nf7MxnF86oq2
u2rQEaOxyLCiuybzLzQmgVy8awYLnAG4Ixg16hs2WLsABCtPsTZqwBQNGxrLe9O4d0EYSPO4w5uH
oYuXNFaNYfzo5r8qfPO2IgHWnQdF/yDyIgUtV9YfXUXuBNiwtUtMu4KWDviiJhdU09SW49yolxSZ
CQxgbGyo2xvAcBepf6EeTSqwQV8gQNAfqUtLMo/fWJo8DorbJOub9F5TUduiiuwtNhg95G6iai9R
u38hFyRlogs0KPbzhC5v9S0KAYCgUItQw/O4nRYJ87rfW4AuL8Aw4SOVXbmLpPaBZq5sW1uYmhNB
ZKv1VzYfg7sqK4M7VEtmuxjyRgudfGoTZXZFxS80Sg05D4fCD927ySlt8HBp8B2Y1k19MCXpThru
5knzvQp1GyMBha2fFs4KBVfAkPihbh4d/ON87AVyEQOtTf1Pb38ZD9maMwTBq07fJjzrdy6qhR7C
yPkRJWP+vdB9ZA5Y+ZSDLu1vDmnDnvyhrCYHvHj7XTXg0KVWyHBYumfgkVnELjTtCyOszizTrBez
3YxBHr9UtawvMg6B01ZmXohomwI4vkEyynqZJ713sVtPEMkax/I4vRml6eM3Ekclyvsgj/Sp4QEA
b1E/QOUXA416t9IVZN7ZBQee2JL+iiy+aWKfk5blNsgKqOE5tg9Z16xdO62ZPLU5toJxF3Y/SsSq
NNO2f7VIY1VsSN6cDkGNDPhsnLQ5jofYfh+MqkGxnZoeQOxmmj56evOElEe/TjLs9huFhXAVPqJt
bLwuGb9Qj+lgUxi7tF0agwF8hxrlnngfDUOUy9dOCcSUmvox3/dksdF9MJjGoLBGLACF8L2qUcks
0KrgB/KAvL0HriicBXpm6l+4eKTxANxuK9PyxyNNzNTEjopbRvlYZ/FwYKqsou684uKoK+qGboDf
adCfjBFa22DhAD9jXYoTuZHHqIXltuMgi90DfMSXnpPXyHgO2lQbEGRJuYgNXdwZvVddgH3RgGZF
6tQVVYnvZ6XESX/PsMLUv4EQEBzmmf2dtV57pJcTb2L/Ahm0bRfhTb9szLDfgEmvWc1bPTXBFVl3
JJMATd9G9yyApBEebRNXfgmyag/iHe2n4RgnCJeOby2YBZYM9f5X8GZpO4fr/Q7lpUBtqknMQd1i
otf7UUbldQzsYpEORXTOVFVqGgMeLSAJNPU+7E7rFO0qF/mhsMClOJPMABYKXR+NM7Cr6sWBBjJ8
vdZlZiPHbwZQcuX6cK7BkPbCf1XC4C+hKUNw5IIVza9966UF/9cmMYTckBNYW9/nmG5tvxjf7TDb
ibqIb7y2ogcztwCMz3TQVzVJ/JC1ZXPCE+eNBscoqs6gqD4X0s1O1pBmKyjjQmBRdX2ON+CCLqkJ
tASPMDUyyBQjDMKdSqjHXZOxd74BEpfd7IHVlwz40UXX+/pr1EhtVdZmsaduiowF1DHFU2qoIxhw
tosIzDCvQVJLYCt0b88iLzmi6tRdYju04GnbPo95GJ11bfBBoAsYAIRku5VWeuGhVF3l1io3Payj
M+KV0EQLGyTDgMJagcomOlD3w81QqwEsBm40AhWMzTdUdoBhqyq/+i5i6ipinuiNANKKexfpF+UJ
FXHu6sMDKQmUACRCLF3lEXSglCcPaBKVX8P6fQ3y0KA4By4icCTjgaTfd0imrccaNSCyrI17lNIb
91nrbxpEKa/kkceJBcSBLxeIToFnlyXuuMDTZtiTs22hMLsdGmCuMJVmNGpNhCObtV2KMV9WrraR
vfNmQlNrn4KOadEpZhhnDKojdSFSYz05vH3vhnKINzFKlVeybt1dVUAwjM7qLv7qXVuKeEUHeRql
Lp3WZ2e7E8ERQZ1kQVmtzu5AFZwU/SZuPA0g5ZwfWtvyjjpQW1N2LA1AySWRYaUJZKfUWTPIeDsA
AzStNE/4c01EiqBKuEojbHvMDEC3KO/TOz/FG02O7FYHBUzAEByl6X2ZTX3iQhLBzsUy7DKeLFmU
t6tE69LN1K/CUXGWx9Z+6hsBXr51WVxoiTJ307tBcpwP1WTg7ab1M5TYgqROHrL4mIciPWG3896M
XgKwz5/9qKz6Y94cyU4zusC3QKOqE9WMdWEKbD72AQSDGWoprUAzF2Rz1AD++8tlAVDU+g+2D4TR
kUYF0i6K84fRGZxH2QImM8RXDsq5R7JY2rgHfQS/a5Wpt/R6kVScHcmjQEZi1bRQQmu0xsWOCqWS
bQ0OKZoaQUr2gGIsf0FdlMQal/9xJ2bV/C4GxKVBFt7nmYNK6bHOj51qYmmhz4coB2ZozI90RcOl
zSXIiS0J3saPOSG50zh5VmMFPp8/L2lca/p6DSmteGtnYboi3fB9rqrDKnxPVmajizMHAP/sZFm6
ynTTOkq3/NkGKUdpBn9vwsTmJ7K5Hvj1HDs70uCoPDjYGhBH+3ChEYkKOlA6g1ct125zmmrsWXTU
h/qt/agst5FmIBOlqajROlBUKi/qkStNHKNumjhltH6vNS//z7XI/nHHeS3z9x1pZbMorCNqsfH4
xMOoTlF5Swhe76OL4475lHR4rMyj2E587tIoEuJRZjZn29HEWZptsMer7dCZCRA7ZJsuPQBU9olh
HMhGTeFWqGdWDcoMQFL6EnU4QYC3q2XDkwb4vZdoL1VXl98Ky3vx8EX4Biro6QJ40uniH0N6INkz
pDIOarhQM//HEv/ffSABhiov8HevHe44p1q69oKIHvIoizYNdGondgiLQdmlqnTn0uFPfja9x3g0
rZe/TQo8s5nYIf49SSaV9RJadnwSBYovea7JO2q6mGXQylzOlhGBuDs3VhvyNFKir7pisywqY2vE
OKO6whg+Tc34UgvqMpiW7A1wdehSBSXUHVRM764OImObBiCCJZuNDOWi6VgBatCiWveoqd8HrM2e
B23cFrUJUKuy61bqz3YRlu92Bsa2fQ183bNT4gz5YZ/9/2kva9SvUfZqSnyp7BUoL6HJPEzJshq0
tSfuN49z/izrzXrbO55czvkzgRQmorCxt5mTYtwO37LQlkcyTfZoWQaoKKOc26gF6Smyqsf51hwP
nG1dR8NyXqYJ+s9L08BgZNPStJAOKuc77prL0UCFYOuOCAxmgKRcssp1l1rT5qgDkMFlGsETatij
ruUpVzbya8wACopAkGxphWkuLfCxigC7Dwqa1KIfDban00qzaV6zjtMt3jfsSIPAgd0nTsZPPcr4
VzJn2HGrjcy088CLrxpspGaVyQPP9K7MBlB1qS5tV5wiRK5NBOmRbK4HggOAwq80OLmpdV2kwjez
rTB/zctqg/d5WZrkawhmJaJNcY7CNoiW7cFoTYPUdB/LBi2OCkOFXZXsNGdfddjZ0X7GC4GDoC7t
Z6jrer1AIRJSE3OXRlHLht9LevJCnHp6VBBvAzl+9TsciUKm9ycQimOPR32mjHRFTRwUkIhNmy1N
DcCyjteGmkL9eYWgBMG/1Tf3f9inlT/dZMj8eMG8QmwQ4uj3koUPpt3rXxiEWP3Aib/nPOmXjUy8
CySAuxNoPFBOOJT+V6M+k4MDVeJlycApX8uqOhfQEVnRgLu1oDH1DcrO9cqtRXz2ozC/RCOwB0ht
xd9d87GvjPGrhaL0FXRsC7VtDrZIESP20EK4E+/c4Uuu2+0iTq3wrihc+0IDOAKgtkINaCixmwYq
DfzLgYk6ClkfmBGBWtFRECjZinuyic4Bym7oh/sakcGNFWriGmSReTUa/daqTW2CVBL1RKdFGw2M
+VAERkFLyJh5QFRlT0Utc6ELdaHu7BxAfj4Nkj/ZqRmQWjo4sbv7066WBTu0diiNbvfJ/6N+Jh21
6IiCnGnwj+mo3kX+WBfTx5vrbcgNkMjiOFbZdl7WBKb+nHhiWWutPLsuEjoSmPxrH+B1jUKz+L5N
fcB+Syg2yMYvloZtVC+sbVDGJ5rsi+cBBSBE8d1PQZ5UuPwXt4tVmuYM+qH3SAYlOKVk7bLyreAX
UmeAcWfpNxn/QI1e/WRzPqwjPBpPtV6URwPZ1c3o2dhUgnxgEeZe990yw6U2ZvkvcHA/c2ewX3xN
IriPyPvF1XR9X9oo3Wc4k92SwuuXotONL4Pd74VrZL90Nh744NdfANqEQBfYDxlvF5HoxwfdLJJt
YNfpoWZterW9KFwZfi++AEm/Hao0+6kP0SvPkuG5F3LA6dMoTr7B7RN+2eWa9ax8YRzhQOVqdeM+
Zl50rJvYWVZhwkGB7bTH2DPGh641HsDT4XyBRjPUnAK7O0E/rLoHTds3suOPQVSmr8W5AG3drWkj
AKljb6X5KK4DAWZ40fIiPtdGhMO+ZfXfGmftJnHxHeAayGQpB7N1hy1qKKN1YqbFHYpfirsyQIEX
Ag4V4vVOfmdAe81bVDk+8ZhdyYQaLg2ZaeFb0UJq5S7UumQjFOgD/9XazfSyeIGwsThY6r03DQSo
FhiD8o56kRuU59yMzvOkrMRbf4hikHh+LFQgYbzCjynZaAQRwYb6fWHyYZHRLnKv+U5kb6Pi46xS
Phy7fFE4ivJtIn6bWvKh5lO/kuF4bIF15YZ3gITNwnHB4lFm1mXCLIyQxkBwINkQxiEszPaMAo1n
GiSTGxln0+rf/Vsg3JEmC52j1njOkugo7LJ5LWPbuDcRNDv9xd7XxWd7YnavTta++9cAAC2JvQLf
m1c/SMx7GaKaaopkFUHfvvO7IglyYi64QQmTQKVqOfgXuqYD90Rg3+EfpnzqIcm061DCvekGy3gd
8eANOYu+4RUG+pQ21U4Dd8YrVKo9EGWgIFnNRE63fJJqZlsiMBS61TSTHJwARWA00wKi4soTiI6z
3zPpnjoDRJFmOpGnv7YAH5EDdnqovQjXedjY90CIJxv8Z/gnkcbgG4Z49c5qrQp5gciCWjjXoUdt
gV7VMtPvkC7aDBUbQ9QkRmtwdBnfExuVhUDMJs/OqIuVbwrzWopQ2/Zj3x3cuhtOyLNDfJyV9X2N
xzzK8/riDduIxyAFuHcR3Y+8AWNYxSqlKmK/tZpeLP/22UZu/euzhZX+6bPFmgaRXVX7RaVbkWzz
ZWtF3WEqzlJdAPq7A5V9taZ2jzqSdl+JNBULRFZBIUfhOq9h9dqKwRgwGV2kbdeejLQF0tgFTq0d
20iImS0jGeBfnYxtGeMdHTqnUal4SdUUXGebNoTYOavk1pKsOGiAhJyFy+WZrqjhSQmGssB1V/NA
XQff4lYPFnnD5MZKQmvvsSq69wZV0jaAqgTIkxNKPKsX8hhsy0R+03pC9Y9YQo89PEg8Sqw5rf8p
xj9dktMIJ0oBsCR2NkJGOPaDjW5AcNdhHmpQgmxdK1hxa7XdwuiADOwBC3p0HUCk7XR8JbdAB82p
o/gnyx5njTjuukun3PoQtXxq+t/cJH752wJQRMhYMf7U5PkWpdzI6+GXtzGdaNzmqiuyaplAN+Ql
LWr9kJouZMe1UX/THflzSHzvDolmeQWbNirWlb9l+O6y5QyZK7Vszost+Q8Je1+2RNx4N+aobAe1
Nhh2Nx4wY0tkF+M9HW2pW+lJsp8OvmoUFRvxpy5imfE+qXVkomtUl3oEXA1jp18YRu+s/cLXTw6h
XfGS6N0NyjPu3u8IdZpj2CFOk41md0KRCeglchBVnyDQGZibsEJRecmk2NA4NRqLvyZuZW5lYXLU
sKCJi7A/l21dopQ/c8Ag47lyQca4bN99LJfzZdW2yP4qbxrgLJTgv4TSQloheQutdX7mIgCYEPpS
IJWDRKNIgeZH6h6X2Hl1GzC+dQsPoUm5IGOjRujKA1JmX9bsOtsrwwT1xzTKrZVRAWgosTNw8Bo/
tvRDw08oOnepjd8cXUbeQ2VlCRTOEDenBjmqTCCk+7vfgV+oAK8/WT7NpP6YxgY0y5e01jwHQkII
xavGzJm1tmXmZhfQg3UbHVzgl8oIrLPOnwwF96KGzHQ1RsJauslQrGPsVBjOIIF3GsN8SS4p2Qa/
aKDfE9nreYUm1p9wOolA0+fxYqFBlezgq4auwtTpCjApuDDiPOevydqNjQ34rvJymA2l83bYkQ+Z
bKf8PZuWnPvkQ92yzB17OY+4BitXhgtByUYgYSSK+L1JEI1sUC+Pfia9GoRD4c/JltEIuTsNKzd9
rv2iCOSnIGUax1D5iUCe3gHNfsLZ8XM084/gJk32nPBJi7VnoKCts6mBH1BY0QCl+CE510NWgHuJ
azcUoZnLuotMxHiycAHGyOKHDNM1QIoFsB8xhGucIPrJk/pbGbrdazMgb6+5kX6PDY8H7slWx/9j
me7x0urBgtOgmp+laxcvV/wenAL/FokYTtOlZnHtYDTYUxVpjUoiNUKNK4DMGsynXuI02MUmivZA
h/EG4OUNYp3NgzdW/gnFgs2S7BoH+WLZRPU1Dazxznck9i9qQgSuAGSMSudoo7740Sshpyv04iks
x2Yhwch3omYQWn7SVTPbqMsFb5dOZm7KEYBwUbTn1g3LJx8o2PvWC5a62UTAtawat8ieHNmVT4i8
At5Y8XtyDMvsApSUd6VekzQ/ZFEP0yLQqwOtahbhd6jWLNWBFg8isaduNjrjClgge0vdzquQHkSA
e0PdIQ5anMYab2Wpm4IrNN4ju2EtaRSZeO1Ql6C3oFHP7eNz12GHSqO6NJsrQgY3GsTWNV5UzqDv
ck2zRrAtpw0KMppDh80BQkl5Gpzx3QrOdKWJ6hV82WJnGqUzLsw66BGAH8AEb+Q4GOZQZlZX1IRQ
BTgEMZq5+ze/eRrNIBeaNnf/35eab/nHUn98gvkef/jRAGsF3/fGQxBBZFmDSki5oMu5AfGHsyqt
Si4glJAd5wEWg5K+LvPfU6g/D3tqxblLV3/eIOuQkTQYWA7/+zJR/fHB6C70SSbjfFcyuk1tlwvX
Nm4jj3F2Ux9inkLdyYUuaUpVJS9Q3qz3mhWXdx2kIR2kgk6FYuykphocoEC0oFoOpvVuE3SVpBsN
okbnQf0CgI3m7abhKWolPubSjDIBWk4y8zzbRx2122OGJxHddR4YQK8jXJFeCi/CzpxHvbtOq9hf
Tnf8WBhRKhRug8Nb0L0zXuCUXBvJalqKJkf8LWMiuk5LZdyo1lGs1ZOLr/kXCyREWzBM8IPLdX6Y
rljWv1/9xUYu0rNZhh825lFTfFzNNlctM69KA7OtBkvoMrHxiwe9m39f9QzcVBGY1KkbOKl/z01I
aIvUvEbKo4a82i7qnH5Jg7Xt+fcl4i15LfTzNElwKAWiiAeRL0BEC94WV8+yLqBJqX9Uo3PRXL36
YXN2iRguCli8IGlPLM7AzeTrwZ418okA6QRDDxUWHZGAyT6byIPseT1eUWW+0AccCDInuQOBnn1L
4oRd8EBaU48abQSbc2Z1P/ohTJHp64DIq/y6XXpuABYDlofHJrPVeb5237qPqzQx3m101We2+xZF
Q7bQy5y9TaPhVjf8h5Tz9OY4TnoD77V7arvxSCaIQ6S3DkD8a4BnGVTzZLgkt76/RSBjuiMvarqm
3aVWKc7Uk3GS3pqifClZASYNtTKZZAvOClczw/1s60urWXqJnm7JhQYynqPookQRD9lozaiGnGjY
2elqvmvIuLVNJRio5/VCKzP3zJDAaxkePnBSjt7RdrsbTaM/CbiIGjKn1afVjRo0vMn0EeY/IcWJ
UoD96zKbiqC5kz6LTvMn4yyIFwZoElGTin8w8m3dJlhomss+/VW1GQBGaoKuilyo8UdwgLRGa0x/
FS3Keh+ie3nOl/Nt9a7wdloN3Pr8l/ZNrx10T7zO/3AIkIL3n2f7+dPJwvGvZfhGa03/h76sVNR1
uE7dsbIPYNgQqphG7JkJkQStzOXXpO0ezSxPHxNINh6YrgOhq+zQs7O0sruM2IcD/Om1mw5URnsv
r+wnDqI7ctJd01h2rt6cY8vRVppT5gsOAb6HXhrPohuKs1A9t/LHDbAiYE6ufeOhcWVz54H0qvNS
44FMvQFqrzAP4yPZZB9Wuzwu9eU0wTHDB2lsAs4NMHECood9dZ/saXGQ4KYHREWMBXVpgo8vi+Ya
8kamfkQoMZN9s6XFUW2SnxKr+EmD9HG12DgihRtep7t3lgDaLHbXtJjHUnHR7epC/tT4SfK1TJlx
op7E9nAbMLMHnQj+oFGT4Q1IlRUNkqmERObCbgJ5oG46VtaOxQjWkQt9BIHKOH18IIPGoPHi16O+
ow8AWg/9EHKJoyTOVCJ+0WOrv40243fVKH4EwvdfIe0+rKEIOOxCiW7EtRVIt4DRTHz/VDU5FPhQ
Qf0KnkIblLh5d6z6GNA18zaZeyjw8boGXwhiNMv3Ezco1HYTTm/G5qdIfRz7olp8AupZyf8R9mXL
cetKtr9y4jw3o0GC4HDj9n2oedYsWX5h2JbNASQ4j19/F5LyLtnbvc8Lg0gkQKpURQKZudaqISZu
8nsDt12EwQvlr0OmvrZ1mz8WSLLt2hoSP4jS+o/agVLbWAN+tevPBoKcXxOBAkjZ2z8kT2+adLRe
26QZoQdqqTuHx93WK63hEJSORJxCMrAG2sOjHKGMqyDQ+U0Ph0ap/SPGcDdDMBhf0WAT8BRfjZQB
kqBx5LFngNnClACfpdHwDI0KcDnDfnXrNfo89V2kERFQm90cYO/JDeiI99lG7XadLU6+BUR0AMnj
ETTfgHcYi2x8y9wI1aW+9QLZ4RJFiWa2q4dGPpedfXILM/oKPE+6LFAefWldi51zc0RqjY/x179G
9inEKGhk7oQo2+acrYwkQYIoVOkznanQkfNZ/wfbn/xCZjI8N4v0Q57NcPh4BDPY7kNWb86xifHB
EJOzp/Ta3OsiS7YWRgmYyV85OnKmWdKy3pF9SNKFmpDYvRRdUWwd0A+8WFkx81k5qWeuJfeqPaqQ
IM6b5jOfFdbSsCcNCLQt33jW/h7iZECpoUxBkIC4VfTWWtfOLyPHBw92Gcn/pd0vk3YRxG1w9CVk
R1AqI/NLNgkkXMx+RR3IE+aXGBqCfJVMwwo1VMHx6haMItqMYeouBxtozh6FGsc267rHqLfUGixl
w2ZuTiBis50Kt2S53WPbmxMIXNMTddKhd0EYBlDXHbVotkGa77PZZv8+W8iNcNO1qkHEy7Pkgjiz
ID906j2zulCrZmm9S/ysWlKTDgjygpgzrC926aNgU3vUIBBb2lpKhGx/mGP20AN+neNPV+EltF+L
DtyT0WgXD4Y0j8TNEECddCeBtVoP+kcBjb5Yx6L7mxKi3Q92Px0ZxF/XeDi6x6gOo2XjTfapljl/
ZqBLn2nrWpUfwEJZrEJUzX0ityAt7ZPJwq1n5R1A9c5X+sXUNYQrSsQs7hrGmmMTdt6KhTL+2mbn
vOT+506CdnVqpvjAslQ96IHUX8kcGjoWyoV4LJ29TDGPU1vOW4iATxQ1/VdkS/tlZ/vRrfRME2Ku
E1hGeT5BRFm++woosrSQY1QrE8nTDgy94P6w2WqgM46taq9aD+ECnM29+oxHX0QzQMXdA0xIH0CK
2YbbGgW9W9HYSMq2eBI1WEaA39+dtj6eM3eli9S65kub/xlRM65qB0FX+l+mUZfcQVlOa3DdCp+J
zym4diGm2H+2poEtW5n00NIL+13jdMaOIdN50wMSvkRebnoth+FEHNq+AntnnPefWZlCDhL4C6NP
skcF6D2g2zgLqwKyoXgkPxpJ+2679tKZYqxe96oCM5CNByUgGtmBbjlw0vTklNWX+Y71n+IUIPsi
jyxqd1AsSJ78rDjlueE/JiB8OuCJon+F/fhZ21OGt4UVRfbBcUGV8qt9QiJjkZt1ucPjbzhjwT+c
J+H00Ie28620inhRsgEiBNTjRvG0aEoRbfN+hK6ZAR0Ez9dBLd282lyZjjvUtlV3nT7UINZH9gI2
alLH1ZbXbr0pA6tbUpUb1bthD3zn2k6wp0q3q91wk2nLUDu8SK0c+KarspXPqzvk1uq1avH0CA3T
ulFSGOtYn4XO+H5Gtj/1orAU9Dmoldwm+PYcPKQONvXkFk9Vpd44ooxvcVlvEIjrP5tZIFeonxov
rechsmfm9UalrrO01GQsAi8zTx4xIlCgmNoCETmsc8IDmejg6igynSFNAS3XYoIQLYpXN4nbAq2s
AXdUxEU2EABA/4Y7ZwRy8ouvH7+qtV4tKMvtElvgkVwYg9zbzMBbopTQQO/q0IaYjpm8BfhVeJYj
vhR+lKxMIbKLL5l3jKa8Xg+taoH1Bl4cap5vdp39GPOuefSiuNkGQZ7tw0xAKU1PRh4Th+J6XIsv
CO0nq8Cd1Mpl3rgDhSDVqNPBV6pcB66w1tTsAd67d94dbC62TpahXHxsHiYVANov42yPnAYAhlB4
uIMyyLutdM9GkOxV5Kz/pFkRcLxqdeekU/GuitgKJYu98YDoGj6FPg6LFWH/JVJXO+R6LbzC3OoO
RIrVXYRgzGyjJnWgur3Z8aXhggChszvrCTDw7mBbheam9hA+rCANcW06IFDE58rPCQ9RIe05/lJq
hnFItT47dRU+uKJJT90ogyUxejs/7W3O01POteYSIvBrcPmmECUsFvjZml/Bt9Gi5t9Kb93WGcH1
gn9EKuLugXkVCIf0o3aM3n27CIzG3Gqj+8gEeXUbIJGFveH02WZQ5hna8QVyMe92KsQAR+ZsJ/9J
JcE6NCZgDJpG7uw+jjZIciCv5014LiJXDnYbgEJkmu5MmTWfyCNqYnubQJxvgcVWtpyp5xuDDds/
tol4HvkyoGSE5+8sB9RwkVND/Yw+0rb62KReRPz7PX3+Zdz/rfe3sVfnTk9Veka7ncLp0I9IukIK
vTwOiABsVGXyB4WSMMgcq+ktD26KoQ++86n8wYXnPbWpiZ1lOAQnVIFX85g2K4y1GoFUot8bG+1q
mxhRjtiTXgO1esHT60PqT3zJ2JcrZvqKqy5AJrHPSoj72EBe905WQ6B4bN+R2Fc/aDJgbd5lTzar
Gb6nfQVumoxvUoHi4liWxRkgeLVG2VP5XLnmN4I2Gs43PLbk23UMi6doZQTitXXwzyTUGiqMy821
6ddDuYE8crRJ3TA8iRHQKzG8UPV7nneQpouC8eLZXn+yWmxk4jIwv9RyduDDAxvMBbIFJSpE8JPI
scJEWNguTiRDk+mm0E3q5R2wndSLvaL1RL1/GiudCJmLTIFA1VAXLBOwroQArVUO3rFsGZaa2t5X
DggDxua1bL2c/2il691Dj3YFhtswu4tCDWBo4xOYuoX9TQFDvAKthn1jFFD9Gw1XPoVpXq2hJDWd
AflKD04hne1U5PyWJ4VYdsKJXjtL3Wdpbv8AsB/1jX77FpU/h7tRi/KNTlog8se7AvwIPkIxfnYS
TRegemB4pp8/2S1bOVu3qGb1IX+0sltgu49KQRjpKkiUFVGzFW0EMtwJgkTXDrOwIfhh3ILBBkxU
Bar2EVxZlCLuj9Rsxvy9SdBDvB0+9o6/Nqk3YYCH/a9j8wk1OqXKVqC2PYnaVXtfL7BQjQhFNq/M
ojO16aBdgnxS+0S68cnE4pP4DJK2/x6IPLp1+sG+Z5O8EBkCVz3fomw02ZDXmE3fgdILb7G2nb3I
bI0cXkMKL71y/Wsu8FfMXqounE3r1XyNCCUKhIeKvcQc3HD4XQd3KqrBx42H/xkYGeSggi5C0KXn
5wml4hBHrPl9k9fNMjfV8Cnx+ZfOd+V3q2wwXOehRFpiq8Tkm+NDaHUIBYMgW4jfdFiDG6UfkSbp
zPgcmMaX1AjseUHZSTM75Un0hZZptEHwgHJdeLyTB1qs+Ta+gwDDF2ti8yJer3YI0rNR4VWhmb/I
3gwtoB3abvfe8upKdsh0pngx+OUChL3TFqCZ7MWFvLgyvehrFgAG7YKL7ZKkUX/xAKBGqUETfU0g
DSAYuDcsNw62v46UZjzdqoy/KKxszqBgUmesetUZO5BkJwbj2eNxfORJvAmtrHxI06S7daSLgpYe
yqADYi7LKmBsR71GJ5pTGHqf5142Om81wB9HLI6wa3FsA5KXiJCRLx1AXLcRvTJuqBWXvrP697/+
+//932/D/wm/57coIw1z9S/VZrd5rJr6f/7tsH//q5jN+7f/+bfte9wTwgaHhfDBPuI4Hvq/fblH
Ehze5n9FDfjGoEZkPdh1Xj801goCBNlbooIQ2LSwROjWt3fc16wKQNLfN3IEDLdt3TekzpE+V986
YzXvY8M+kkcgVraSVli9EN0OpWYivThTlG094pWDXKq9iMYy3s4qgzJufmkDR3yJUAhzXWYkUiQr
ZGMyCISAmYgOoQw+2si5zNIVw3f8AHliVM/qg1DZcOb6MCRNtcnx0AMj08/etGo/gUw/24mOYcUu
MqdCPZLXzS40lpxpAqgpsMU/f/S29feP3nFsB98sIZCDduxfP3rQ4+VGX7vOQ9PH4w5J4BBVU+a0
zmyjfK0kkiZ6OdFPwEGXnl3dkocDzBOg2gxlYn/2qlRgHLLI+zBPzzTNBh9aiBUbByHq6DWNK2uV
cNmfXUhiHssCPBkjclPPE0if8fE6b9oV/NOo8dauLIDSSJiOJ/qZmdV400YJP9i2hWcuIA3uf/he
es6vH47LhOXY+GpC2M6xLMH1h/fhe9k4Mf4pgBx+A4xwZZpIIy9ajYaZNATGMT3gYHSzFAEUI6tk
WoGHFT7U/Ztj4kUQvJvdyWnQc5Dn1Z2mpCZNCQ7wm9Ti4PxGQPAS27ywFk2QApl8JMvU8/EiyewW
kFgLezYs0qkurcW1H0v6duG6KcC2Zjxe5u73WVCoAqHYCuLIebieqe2JCctM8jJb0SkdaiMNAJda
U4PI7z84X92IJytinn800vUHqqz5FGyvkLSDGPaGtLJqpcZNAX6U3/V/hRvGw6y25fXuqUD6aP9B
Y4sGz2pbfvM+AzX9QviHf/51mPxv3wAOnLj+fXhIcXHf1k+uD9+ACMINqF5l1Zts1ATSIbcAADAa
jXPqlbfYv3V7as0m14TKQ6XacRVyTyuVUFt7U38igdjt3Wo/Ks848ywSHXiw8g/TUAf5xo4FneEc
ePCgqEDnlE/Gq8BCJ4eMUrgASdDYIAAD9brbwVIozQ2KcJk2ij2waBrWCkw2Wu0c9VKxKveeE/Gz
NBApNPukeuAZ2LPGOgo/6xkjsNXoGe0glPcej6qtbRQgPelLqNcDUF4OOuALMpP1hMLTg5k6wS15
pJXTX9IExcnInpizdgNJObg1SNNAuwpCRMEhldg2kHCgnqtjbrXpikO5ZInFBhR7QdMzv5N1SM7q
W2sV+8i7kO0vj2Yo5cocgnuiEBRYfyGzAj2JK1QrRvAV1E15spqpCRG9fG9fwVVkM5DGWF037Ne5
MgUdXiQMEGBCaRIWBdGagNOtFqm7QqgLocTRLMP1b3byoE490v0Lnk1nhNGu9Mi/pr3aaaQVD/O0
Vzj3b9f8a9raz3f/4dtu878973yGfartC7xwfe799m1HSjcRftEYX2Ut1zNPDYp0y5UJFpCZosbS
tDVEVuPhHXDxPpMhVmD2WhClDTZA5UpOCCeTF9nobIqn4dJ9+8CKM8/16/zzRZEi/uHikScH8P5l
+tC59xGzy1vSaaZDrx6ultDL5G0Bes7WQiEtZNZAiAjWNQNqtzXkS7ZhAEpPUOInR9CPlgvqHUzN
04kBNtLc8wAnrjCgB4i3rtXW0tgSw5ftCm+IfEdN8Eu0K4gx5DtCnkRAIc69puZzvvYSaoV6mXb+
bSwUNtVTDsz5HrzdPwK91Yi0vCkdjLB7mwpp7qlFnZoIbJ9Y1Y9M1zcAAzmtBt/i+EsylP5tEMxY
dbEEFLqrJYowRnFTjqwFZlAUa1EHIeT+DKwAI/4JheGrMCzBpDCAqgfPluih09hzU0KuOGyMGzIN
MRjBI1Yg8gAW6X3VIumAUK0uEIsR8tPkOyVWdbNgcCHCcGE6U7q/dgzSt8+lMUEHAm5XO03SNlDT
u3Yo1aHoiKJgcWBPx64qb6Ds2d+bSZHfMmyYic1w7FD65Jpi3BLtYNDmNw6Kge+BafgPvwPX/+1n
YJqc2eBWQAmkMH3++5oIWV+vYuU0fIWeQIVkhBrA9gYBNXEeIn6XiwylLm5j/+Bd5M/kJqarUB7g
otJ30nwpdOiKR0dN5T01rBjfG9t1gw01Ac8VYDYVd9SaGVTi4IdMy/ZoddAo8EqAh0nbakQYNO97
AxgvKF0Ja8IvLfX8aBN1qVxe/Tj1+G2wLn1QcaYHCsdkPhSJZJEizkZ7/1+b/ghcSuMWG9O1xJmn
+UOlyfnpUEiIJnZVAS1omALwS65T7mJrBnbTB5CZOFd/JO/4sgNe/mAnA1/RGbjnvcdyRPxE4wPJ
bo/SPgBE5T2ilu13O+8Z3oYJ8jY9Uh/B9j882oTeQnzYYrim6SD4zJnjeza3xe//U+RQ62asnfxr
PfbeCqIN1b6BSFdCfPPEXk8883SWS1XvERO45JzV4kDOupn1AdboPr9PWeqe/TzOdoXvR4fG6LMz
otzO2sU6/wH0Lij1jOPsi5sNKDTBvhTKh8ACIA7x5o5jslDAklqVV0AhGVXpCYKxa9vFCwlpb8gb
U/W6QvTYR0akRTnyIuosGX+3VNysFCDY0M35yR9HZ5SiRvj3nUOObDpPzcwhBPeDb0KJPAjB/dQ5
e5R37IirhYNudTUWttgTsUvjeKfA8ov7Nh37+6QJjngEyufCvXEhv3zCrcgTndHBmypg5ZMOlEh1
au7IVvldvbaskG3fGYRZ+Qj6ymBrQHDyFOjQuaHj7Ncm2TyKqf/0nd30AMco1gEim/u6CMfj9TB1
xXjM0myXZY214zxEmfm1d267UMExnWDaiwQk35PTr1oFfTyuW2Rq8NY5Mk1roU14xrzbu5zFkFVg
ABb+ZSOXvk4+m+1Yb8FK1lRfE9BErXuwzmm5TWORFmP4mnGF8IMTj8d8zNSLWSWzPUdMfj9GCSg5
ZRi98ryOF5lj+jd2ppw7026eHG0XnptsJFQ0t8oAMje3xgihzwDYWGgND73zoHgeQ0lqQ5I4dm1S
g2AUNigBdQ81Uu0GspWrWxhvysSP1v/8k+JM/O0nhWejazlQW8FO6W+79oH3YKlUE/8KVt9679pg
5qCDgVD0BvXEzeJqs5HF68BwXb37qDRFWTA2vH+NIt/fmuQv2AgdxAx/kls2D5EB4r5Ei9bRYRRs
adtYiVxNDmAaixFIpV1pgUeVOiLuQEOP1d6SbLyX5kogQgNaHkCMC8BQ9uZQ+o9QzYZEBgdLHDWL
ya52svEirDrRiwJ0fjTzArgL3Ww9Yd50zD5TSyI38xiKeSBZMqfTvG3ubejHYCnJ1DFzpnDX2kOw
IEZFYln8zTbH3n/1u9oM0QTQzNHKsb+Na7k3HkWPtDnYfV5bmclnKCcYa9NCebE1gkjbmVi3SoUE
UGMK98xsnbdfXSHa2h5t7Sog9LCKh6HfelXkLoO8iy6ePpRM5Cdwx4C1AsRcjigzBL51B7URPbxg
rW/vjcoCAz7Z/E5El8qQzRKl5gr1lX+NK4E42qaeUZ/KCPy9fGo+T67PnhMHyzQ7Q0KHmlXRQwFe
QlqVmrWVxmvu9cF2dk4D8JGjIPxIzdAogWyJ2hsnrMznCERNHhff20DrPgguHkZRxgiRmp/oLUYm
UfhHbG/iGzf33VMo7XubKi1o3Q3GV7YAgmLYXBfq10U99Vpgit38tlw3AK/eDxCNPfhTgKdP047J
oYwBcR1YtkgsiGIWY33k+hBmRX2k5pTLHE87f3U10Rm5kQc16cAatz4GgVlvoVMRg/a99bZWAFhF
nsfxJyfPIcEyjdNZ9mHw7I83kdvFn1gAwrIpUGpJTcvP7JXrMGTydG/eKFQ3mcE92Ideg9r5Is0R
IUQHlVt+lGdPIHJCGSZotskea7tlsz/a3YhBKlkXkw9jGYCvA/qX1AQHAQh1Cx823UHN32zt1OyK
ie2NmvFzwCKAHyzJFtS8Hnzd++4isgV46eMtNUNsfcfZuyqt5AyQUFCUSPj5SbkOBxsKvRP3zgN2
YYuw78tX7CWnZQwQ5rFL+uCpaAP82OPy1ZagqU6stEFKmRWvpWWfwZHTPnh25M/DJ+322/AMxWdk
x1LJXos4OcXIbwGAIOp7OqCkOFkkAMAcqImVgHlTTyb+D/AYlduA+xurRK8NJaprn2LCsyEGhc1B
DTrwIQbJR5d42S3ZhGMmNxbo3docsLermxKfZI+dzyIqDB88T/eznpsJROpKWjzeCM1QxvwSdOVA
bGtxt6Bzbv75DQElbP7rO0IIZnlYYPjcQtTT9rzfI7sMSte5G0f1Nm2x+GuHzFqieg5Vnb0IP8WZ
D1pIbIU8twJ62B5ioBhhR1WcuwE/KYoyYhV98lmeQgBMOBcEH8anDLUC5KZyoY5hhFAkNXMBqvY6
6RmITuME+LCmOCCL/BUFiMmPrLj4QovJKoRMXGRdXzX99hLR8vbeDvBPzlhZnpq0cw8orOi3TWVP
tznYz1fWaFovep6uCeIf0/Q+j2WA/dRBgr0oLmYYOeYCrKrdBeCTsxfKHD8NRFt1yLQFK1vYnifj
qerb9kJeZKbm2JbTDowAX8hOJuqkw9iV+DI2wlnOVyBjraeszaFbtEqFW7J9uJjnNls8berjB1vW
qezUsHIl+hIarDSELiUAiNxaaZV9tJGPIapc6wJ2qz/dNeTZ8cxByGyrIP27DxmYQVOgKaFsagKz
7KVYv0hmiVMC7ZpjKc0A1JGt0R2pnXt5uGxCM157fFyneNRAaXCS4xKk4vHOdZrswW0j9zzZwY1j
R2hpU5siyFo3TEA/R2TIaYb20bCzH1ePXrAfIIZ3wVlqS+zXMBLJaXffuJAepzl8PRHEBG5bpxVn
8rDTUu6QL0JSRneSjUt7XSsjup2vlPnjJhvHCb9RePhxuQ+SKblxq21cS7AnaqtVe2pt+qa7nmfI
g/KOIxp4ndQ1p3gF8HOxpVntqQgucRoePIF36hIQWai0FMG4w1aNBjVhYJ8gZ/RC7mQaUOqyaEAu
i2cHrhlEnn0AKg0RVN2kQxmCYyZ1rBONCr3Q2FUF/id0V2TjFiA6qP+4kH9sxyCsCcxoRZ/NOASf
9QL15IEv8aYq9TLSxhtRH/gEejhorPjrxhGRWg6GXEDFKLsjF9TdcMA69bPUsvK1ldjN1u/AsF2n
X9I+TTfDZMd727CK53QKdib0OL6gKrheOU1uHaHEO9wbXffVLAP5BbWCiGaqxrx4oS9vrGByFtSh
nOFHV7rGXRzk8jTVTbqiCyBbdEQ86hPqYMYL6Csh7TDgX0EXSYPHHMwJYCQe0m1a9P62RvjyE+Ko
S8R1g42V1oBb+0htGs2xT0rk41pUby7xdEn2JoKj4B3AR1b0CiuBIWblMsBDLDBDdUe9phN3Kyc2
wi01I8NHjR/EiOepKnyHSwQhL57fsgeIxMSbwJryNTVLVbEbwHx3s28zgLMA8hk5AuT8G83mFq6x
hfC00EQn5oNlIE+bYQ2qb2u2YJ+4zFAFOt+qZzTqgGc75Ie0C08nPCb8ClC6Gup+cf3zngvoRCVI
YG/pPtqc2Sduq/d77h3vBiX2ar5n/XXYgO8jX9NVUwFUx+S6qC7RF9AHum/kYPr5vv7pnmnQUBt/
u+dQVhCxQC76plHDpjek2LaVvy+QrwYusy1Q7GQgALSg0zFtK5RyI09YxK7YIcyHHs/IgeBVKaQO
Z88Gr79EeAjRTrpWSs/RA2WwCWLvRfII4upkY6DcjU50OluLzmILrKMDZchVFOMFwOVDUpfAOFVg
PgQDQ/qA0Hr6UGZQae39O3JAIQ1fM8AL19QsmLTuMZgcaQhU8bxVH/VqQ7YaQflFGy8hDzzu8y5d
vg/DvHXUoFatLcFFb3XpAwtFczOazvbqkZVjiz+zzXc0F5ZM/hmfiA6rFQVW+7hhGlqFAyQK2VDv
yaYG1p9GO3mdyqnde7xMVybzkq3dDOLApMrO4VDVSyRVA1XsPZlD8o2pbJFGxfg9mjapcusfYzp9
60Gh/ezlSLglVaCAkwAZJLIj7ta0mvBuCMCtpDor+2yZHuonMAhF5Fs8EawvieDIZjRTdk9XHsZc
HJIE+2jQZW4LzwHlljW5xyaJvvPeKlE6YIDw1fHEOcZbY2MXoQmEKWTkR1n6SxagDsio16UNspoU
lUdfvJBdQCuvSwLYbeQN+JATFM9EsZW/GW34rYTa8SdnYHJp92PwUIOzdQVpEgYo1PR+bTBbFIff
rhu3oXcHjBCgpFHUP6NyHqB/E1U2v1wPsvXAuOZ1sfHHAqz+bso3FXhxVkEKWSnVmS6quDvzC8Cq
i6Cz6le/Bv1EBCbFHQO77bNvO4cy07NWvrn0Joh/8aEzb1Qskd+kkUD0B1E5PgS+WRxcCKyvaUCm
tpOVeJ8Bt0o3ZtPXex3EfJx855b6EflWKJwo+0tUsOECxG+2nAf64d1k2u4jfnbNfmCR3JRWFXwO
qs08kHvd2mqn/GCyFhCNqPo03wgqyReGwgcnoRZ4ttzSXOb61lHMd8jjVj1PXjTuLNAjbLKmbV9l
MS7IweDArELPMtOr//Le9yDIRpeqBQgNQIkhbkPUBZ0csMKuqMMQ9cbHU/Ol9bi99UDfu43kYLzk
Nv7z+pqgfSxXU+SlKGtAFRx0w8v548o5jxeoAQvvHcNrj4EW1qYRVYIqOKTAXpvJCbfDVFQ7KPOM
z1MO7SH9QcsMXCMI0GfYNhs+ylITazHhlfQkMvVUjlC1iVFjs8tDCSm9uRgEFSECfCLAhzpI52ty
JOowQ/fBGCBYq9+mlZGI+0IfvBRru5InxppenzH2yfeF9y1yhnp+oRZZPG2xWeBLGkReHSraRywn
z9RyhtaHEk2P13CeW1ssc80DUIULF5ViT6ltGHcyLI5m0IUvg5vjwwEAGqXOcfhSVSZK/1g2rKnX
ycJ0Zdhjt6deVFf/SAuPXailZ7RQWfSk9IygbITYAKYQJa77k0AhjaDBCqDUCfXY3qkVHVanXTlY
u95tbyzdAfwngJUfuo2h2OGh7yADkiAyhFpFxB+F9fN0jBwoT03DW2h+7u0QBPhtly1F7nOJzWvU
LD28I7eQ6LHlEhKlW6vz+KUGBut+qliE5Cq7eXdWBrbnQ5ut5raFEgSglssG6k96slpBm5cld2ns
p/coFwmPIvK/t06KPqv1srXV1Pia0YWwofrWFo25BjqDrYEBQNQ7d5KXNDScdWb4OcSe0Cx7yBQE
kSxO1By4tUNdJlZReaCTUMU6H5V8CaNKnrkWusNCWr5AQcTbVix4703SQa7AYjbuqbdj7hc7j6ob
GmqE64kzoHjSsrhF6OGJrpMpuzzQTWV6ftAo/PmmqDerzPmmDLDeYrEgy21AYVodoZ1roHVToShk
EWAnMxNokMtMrfGhWjo0AuTrtZNLBBvXiWYnqqaOtZPIsmlVNuF6nAbQHfrJA2qjpicEEqEqD8Q8
tVifY4kGhQJqeSbf84nJuYVA64mD1u2W+oLGvwGHnXdDLUSeH5BwyOcWKo1f2sE1L9SnwuyrGYl4
ZtJnATJWYJ/uz/MlWJUu8NsITsSXD9LhaqH8EUVS+uaQaAKPh5l6R+pVeM8vzMxGmSD1OiLAbyp1
D9ixsyfH9dNlxs6NU8k9VMDzx8lxk600mLmiZpiy5uxVwScXkWJ8i6HdG45g4KNO1uBSOa/9g6qN
/HGQXb5RyVCvqbcPeHaqRzzR5rENuIO89JFcMwX6fssPsXDXF43avltDBSXdUK8PVpIDMitp1deX
lENuI5WZuUJdcn0RJbSvUaiG0yRC3RFSMMFmNpaRjy5I9dwmWWfvrVCNkEnUczAUR2U8+1T10R4c
viCNlIF6MP0+u5RxdGGGaeQooJ6wYTO5u6deEdfNMRhRhRlkZf5ANoi/fRaZheJEbYr9PtjRRmik
CUYTSB4rr/H0xeyDiXLCIILgKTVphFVsItmxe7KYEdZ6o0jlhvqiUfa3bTfO7uTRDxCBbwshd9T0
oqaDmEV3P7nDZ9BHNScyNwZKffEF7Q7UDOvSBvoOEBpq0qGvrEfepOmZruRPgBzFeHsBxocbpQMT
K+jRrPBFSW97e2BrztpujSdNuVFN7q5oYJebxn3/ff5r69KfViNiZihVxSxTwq0bmSZbC2HTB3IX
alJLi03W++17oY09kHhBhjqEUMPkgKMiXELtDGz3Lue3EtHUk294h6uJzuTgbpByHs7Umk0QoVn4
xTBsATJ/Hw7tC47Y19gtwf6xj4rBXac2sD8UZaIQFB2C2tMiJMFhjkFlNVLlw6De/bjf9pvWhdil
HxXxqpeheTYFFPhQHZut5JBG34I91Zpc+5nd/WM/jcerOcPmL803WYcwZRnnoOJvwFdBeY9rk4il
rk1KkeTaGdBdOGP5/XTtpbE1SpVXlc+GvTcU/k3NzR/EmOR4EWgLq8rZigLLMKzaziPEOe4brELJ
K0jcp7EHh3eY9f5m1hWzzKeujZs73/bLu5Snz1Q7WySht3EL1BK1eHUCsboYHUCNAbzPEXL8yT2X
GlV2irBtkTKOClTG/XQh3jk5ROUK9FDDeuxzZFJcX92CCzTZU9HgbKPSQWdo6tUseFigBndtFQNU
ARzm4UMDuXg02ShjVwCTgQuTP1EvZPcg+g2tkxTx480QIk5XGD0YZk0rZ+dI+muzasZbrg8jGGFu
EZP+OlqVPFCL7F5rvQ8lGx2YYwzIOcbujeDg/45B2H4c3bp7FKCGWDdlVG963bQN0907SRgvqTe3
ExQcVDaKp9BJpgIJCp8z845a0JACZfWY5cekDj/OxsxNHFbOHdTjm3tDnltL9XcmN+r7PpuqvR80
bEF9ZHNCA9JucY+AkPYnmy/PTdVapy7JLteBzjiwBTV/G8iVYClkPs7ASPYIU0zvV6IBSaaCXW55
XnpRWCeAiMRECCt0d4ahrKMK/j9l57UkKbKt6SfCDC1ugdCRkTors26wqu5qHK3l058Pz9o7e3ra
js3cYLgiJLj7Wr+Y7P/rjBU+yfkIRGRP9IhIGlGKjZlDSn5qRusqS8OsWBfMYn7IkjxAg1mCVC2N
g1FMiNePbvw0Ek/dBsvLREmvbHd3EoIZQYl+u2IvLOsK1EA82WJvKXmJL+r6psuPlCL1HprCdpEF
5uuTh7RtL7lhKHeyRF4d9ZxJe5Ol1pnGa1u56yEHQnFNYoHL6nYg1/n7zEq84dBnzYfskWvN73pZ
XPI8sMw6xarT7JFlhhi3kpL1PRTkb1OTe/fq1lBsDZUJwBuRZKQrqsm7h4D/ewQM8L/WWofCZuWn
sU/6J0NbzUcTRdhV756KcuifHB7tx64mjCI7yLppE8hSwId/DuoqxXx0vH3p3NnWHNiZnkAgKM2b
PEzeDCQKX2m81xbe9NYg3A38v2wtJpze2SCkJvvJVgC3LyNOhUepNld6NjZBtnuRYnOehu+ELxtk
eWtVovgPcNBoUghAO6U36c9fZ7GyiLDe6pSYVjPz/t761W+urCsGUD/FlvQgODv7Ez//zdMS/amp
vUdZ3yoVKUN2sEd1S24ItknFXNtv48CCB1lattxb/dfwEuemSwtd4aHXUXFa8Tb7xkYCU4DtrN3q
5Jmsk62y3zS24p+trjf9Hlu1URt4k9APympAHO0FwmG4U5yXGoWGreqrXp5Vdh/fDa7ZHTwrW1/M
PLpTMK75czsBRjzJE9H8rnFa3K3RfxuV54hfYkgHcVZa7SGP2EMk8peTp523YmDlLhMBEn5TezvI
BmPVxdn7zwiXT3r7pMc5mBkdXcdYQ72a+8PkNtoLP6VymPK4DGUx70DfW4RtfFns5oxtGiuFuE30
ITAUfT9NafooGz0FU7eGO++i9Ib2Ii/cpg2B1a0obC7slcTaIyK8aGcv7gOie7ta6PNNQuQkfE61
AIfBBMzrMOpN4xsqesh8ZkUdaF5uflPskmitUjZwPxvjW1t3H4tl5A8x8c+XfxmkaIsalpVu35VY
zStKmrFWAlI2cqKYYSJPpjVkxrKPtmFb+0LRy8MC74H4eGy8yqLRmeystslXFns8hoO1EM3jsuTm
Wc89JSD3v7yrCIkF42AVV0Iu4zdNuytNfERkL1GbgNpqb373XISsEUErrsaoyF5y8L/1MhT4UaVm
C6Ih2fjNBJq7XaHuh98vK4v/eFl6dflU7Rtl0sJF14vb1yE10Eis1buvmkJjHvdBTQVta9VX2UCi
vbwhCDFcVcSu38uCe5l55hXnPPtYLI21z0zVeh/bLsy7NvmZOhh7xHXvXlMHJeF5NB0/3Rq2kVGb
Zq950/8eqUXF50jZAdDx75GNXhifI3HYFT+bvH9cqv6Y4N/yA3TjjIjbXy3urH5Tj/Yrnljdrhqn
5K5tlOzSKrO+ByZaPRNpIbfljOYfwzr4clRWLR+DWJNvPcH4sET4+SbMqD5rFvE7iOHZU9qRlo+L
vPmZgLYidp/8lUXMqErdva+J16Bj1Il7JFTHk9tWHyz6i7CZTWJRmJGhgba431lwHpNlSP7azH+y
tNU/ykLbsAhW8qD1kX503cw+VoZGkghOCtbV0/xh2hXWTsytmhJ9IPZ5GzTLu0WNVr2M0GqCGt+c
o+ZV1YtKqgoKtLcGtSnql2mZ1PseB1Fu2epF9rBm9xivS/4gq+zW64LUdcVJ9l/j0To0hZaHspUg
fn9DMvBRvpSscsUcYj81PMpSLwwPDh7ePvLaSdIqe7tKUYXZ3owdG9Udui/fZd+5KtpbkVioIJA0
x2AqKV4IXd3GvKy+G0kXhSYw0HPrus2btkJ06rTq+xItKNwOJn8K/G3ea/Wn7K5obnKYXRb2sohW
iVP100dlDM0Rt8luL6vx9g17My3gFxX6qdJFs5MXHRXrXHEzAmTsoaka5qluq+wpq0y8rMySBYQz
4tlWjRFTYcNcTTT5qe6r/F4sI8THcsoCkBjDEWU7hQTpVv5/HPx5qe3V/vUCWowzbtpXKBJtKiY9
ahdovLymiO/doeNl+bK+1OY1rOPJ+OzWlvPfuvVu/vduNoulk8o6+W5JDNYb2LtnfyZZ7/mdo+Eh
0q/mNxU36hKN9DdV9cS9bTfCX7eHKOuD8eDBV9rJot1YFjR33bjKYmS8jrHdvwmjNW9zEWekMbnY
aFsQ7AdkP9PRt4tl+AOFh1DVS4ITSE9fUs3zvpsGDovYiapPCBiN+znrlUvkgdNB8MDdG0mtPKYL
IogC3YPv1jjcdDl+zZBGm5L2z7rEtmV2+gnVYvy468grb069DCek3ZdjGnX9fbEoKG1jz/NGguhX
kY7ir1jFBN7gfTSa/urm7oxDE/eeshEv07TRDoZpD+derDgYj6W1S9DDfVG3BwVpzPmnYnfouxMT
w0N1PGaGGh0XBWR13+nGKyBG91g3BCFkcTF4AsJNSD+LGP8aR93rss/iFHOXFtgBhmqVmq+5OpMt
N8qS+ZVib6UzRbv67OyQrj42mIt+ttpt3B8dIkKfY0XlsM7LBfab29jaJnvSLRqWqNu7gvJWYKWo
jJ+thQW5enBVlFm3Vs+rk2OsKctna76haONRUz9b1zyNDqTYIShtV24dEiFJYxifrSCMUczTEeGX
lxKJahzUHm1hWWRu0w7r0CHlsY0t52k96FaEkdD2utqozwdA5dAXl+7UuXV/jJbyFT+uefZhHnd3
8sDP+/ssNe6dbp2v/+whuyH1QTTcqvKDLHY1xtulsDAS2yxVC1N377y1D7Biiu6ZfA0HwSAb7GCM
ILCslP3kIa7Sn05iaSdZko22gibrUEz7dBv/1TXNiUXlKbmwrzp51uvqi15i8/t17Q634osrrHMH
EtzxZbcohYfeoB8VygtrBQ8fP0FRoUB54PL1YlGFJU+jVA8ZG/K/vf6UMama8OZ3su/Xizl6drLc
rr5+1Q+xUpzRc3+Tr/x17aTU3YDAmPZ5Dec5cjTo05sFkTwoCe5DwsM5ftmYlv+pznNh9b4s69jH
/PfUIpWGphEyHIZShCqwkOvnqeza17niix6PStnyv1yuzxNAXzGphe0ll+06djywK5Jlc1FcZHc8
WD+py9oMbWhv0rxTE/Mvl0Xbyhz2TaK6Uy0vfmuBy8l6bXaNU9OqLGOnZX3XOuiRducOd6IezNeC
aICszwpvPq0CxPfnxbGqIkcC+5gYCAtajVSAPNR96l3b7SCLfW+Bu4wgfsm6qWlIUpPjB6+sqyaR
qdS5S53eucvyLhw8Y70wCZvExrYGO3LGHYEv5pWsZJ0tO8oWDXC07C22sV/18syLtN/DZPFzbBtb
Z8ghc87aqDssi65cgTTkrlnA7uKwmAkibttBnsm6hIRRiMEHMPX/swH5fUi5/x2WKqDZ1bo6/6Ne
9pBDSZNH+5bl8ucr/tuLybFa6/0kgLhF5gj95lO07NUN/i3Jdl/cu09CXm673smO1V0LVI0o5tZR
9pmMWA1UT5kOeuekiD9bCSbrbXxy6iI/TCLO35Ioe5SSAmsXpfwt+r/38NAC/t97RErTh8vaI5ns
oarrDT3Bqz4ur7rq7EwD/+mvKidPEQz5Kn+NaPVsOBpVc+duF5H1n52dRXXCscDl0RqG/gH/BVTl
TFxs4GboHum+1jli1Vb5zWL1D5+VdQleWwcEKOuqraFrgY+yx1ZDeZnPBs3BUwn06+6LiTkrixrk
eTQEX3WfFE5Z/ifP85/c0L+1y/5dhz7MPy73zwvJ8v/OCpX0UUkS5a5jYpdD3LLBJWkPuRAQDxmX
2QcwD7UAh1IyO1WjXpo0wi1AUJQtQ9TpQxj3LfBrfuW9rLRbezPKWYw0zFr0gI2pe2oSlWeJnjgn
18sIl0xt9qi777JN1jSYMAD+x9Lkq8628LZJynwDz1jtkwAr8FQ9ye7ykBsey3bVdT5fQ9aZQk0R
0hHdUa/c6agVKhiYoshBb075XUfs4yhQRmmiSpv477ocZYvsA065DzptRNt86y0b4BNr+2o0kNEr
cv1cWdnYvUQFJthWgz2k58bPhZXMH1qRsU2zip48dINRYx4DkCi75bw0CE2wcIwfEJfFtFSBlZyx
dfanwlz+RHwicLxN1SAfJrBGhgdmyURkI0+GFyUiiTcaLXI2DnL0ap6lJ2Vbd6lVU+2MeZlf6g5W
UWLjNqG52enzSpj/ElyJEEEduP3yorxFa4GwcF9fDEsnj+sseU126D9leSYPXdJVR7MzEECL4zv7
vwdCa/FdPfNYKxJXP6hu9yEbv+r/0XedG7Fh2/71Gl9DReaOZ3wqd/LaX/Xy7Kturd3kmrjPXzVf
Xb/q5JvJVuTIXZw5tzcre7klgN7GLhGfi63uDrHkylec2NjPbtHtoFpX4Vo8ek5vPStV777Upf5Q
Y0l2r5JIfekGbfVXp88v41R4L2s0dCFxF4fvgFazm+y9wfJ/p29Fb/OXXhUgOPJK6dhqeCmJH7LR
Qj7rKeJ2Yc19bTOrxpowhuKdyWO0STyTgQLLIMvytOBPdAbR2l+sefZei8j5zk053WRJH7TnolSn
+8+SMAlsufPDZ8l2jsVaqY+y5GVESGy0NErD+abqFVT6qV/v5UEHCLsrI0MFokBd2Zi/G1oQldgQ
ue6uV63B9lGSowWhIT+GvX78ukKDdsZ9GotDmSfj9asewQhvVxqgLz2MaUPwh+YOPT77oQd082BW
TnpcTEf3u7EGWrIdDKIid0VBoipiN8KqlLrBiHGnWmeWp5Rk3zQxdb+1EyQcsLx6GDASS5X5qibL
FBZEtn6iTNVo9s926IdQzQr9aii1c1tG0mqyoUGBAS9b9WOcLIMEcv/LKxT3sHR9dS4wMEEY8+s0
tYDgktbt1iCN9ercazZ+drMSnTbSQZ/lw4NttfULHLqKjFkJGaw065eCBc6hxR4+lK2FM1t37VS8
EYzO+2CAGOoOSfdUb9lZlJdW33JwNh1jD6OMUR+x2hlK9dxB+/48ZOX09+JPZbULxK+V+EJUKL7I
s2itxN+KsuEfdfk2onZLbJnlEG3tdzxbrGNLHmoWgozHUsA2Fmp7GeMkfdSsdvRF0zU/u9F+8WbV
eMmG2YShaEb7vB6jb0qBHDFQmp/NigxvOS79DYaKcTeT7Qyadi7v50So3SGOY2ybQHmhETNFJ63L
8E/t9OhB3w7smprbZJhhkxLu34GBZZHeTTgp0Si7MUX/InydnuU15EHYCSDweA9VDlyaMNe3dkXe
0zSW70Zdoz5LIh2ntCE9JCOIcKRzxS1F2+RWNQId5C6yiURQ/GoQW7Ewe6BPBsZkXw0KDJU7BeCm
05RQQcrOeTfiCP1x0ToXaKT1t2n4iQCd8x7hi3YatuAgWYLGB8EcHzW1UFCFmxQcg23l2oG83k0x
jBfZIOtkq6WxzcXAgD7AYZsAXU5fKVbn3utBiLuOmfxUl/ypaxrlpQbadexWU4faXirvpaUEsgN8
pSwcmsy8ypFRCVRH2hFhvfNUaCr53d/2KL2VM9tlxn1qW/o9EclpHxcKrjr/rZNnbSoazAm8dr94
y5jtMnZG4zK7/DEZKw9Wm+s3r3qRBaPiAeEXgP5Oc+X86bTLkO1Yd+c7s3eL8GsU4pbGfWzUo98t
kXOQDfKtRGAfsLWKk0+neGg4ACw78bbUfXY/1sgWkNAn4Nyuy8HBN3QneYduRIrANj3m3a31/3uU
NSbN64AhmWLo4wOCXeMDbATkbwy8w8kkXb/qh6QkUbyuLttBusmGLFdVeI36SQ6S9XxehFD6aQtx
OcY91Asi7JNrf1Mt9V0KTaXeAVKr80uJOywtNLd+czrFDkcPfJ0RCyiLuKgdQWYZ91bd/R7NN/oO
evgvIx5+cbn4Di50ivTQdupsck3CwtksiTC5/ZLLlA39ON+XeaZuvHPAwJ17J4ljkhWWjvohVhP3
TpZk/VYle3mriA6fiV+9rAD8bTSPetGjR6V4kgQQeVg3UkjazL9JIcBFN2vxZjk06YrYqztcO61f
7q21QNyVrHvgggQ8ycbEmZc9zuTlTrbiAT1fihJvKtnaFqjcLeC4ZKOsgmkB1NZc7mXJiogxRN01
YntT6iFwu3O+WcyMAErDHEB6IItfHu7wvfnKZHne+nSN0gfS51113PnUwpV8dl20B3QFc1+WvOuz
okL8dL35ddlKskrV9Tekk/M72b/jL3uA5sWss/VwgRE9jsIkgM/FPMgUCM+AFNOxltKTG5ZxLAFn
nj51/rioNqtHM7kjL6WGvKHpEalHnYWtz3PzcW7HGnClDiW/WCDcKyPOGcN73FveQ3a2edg8OnDS
8mUh25oXzgGGOcwfx7P3ZpW/12mtANK3lUCQnjySjj0hjp08ehEPd22qpu8ugW6zR7Vc000jrNjK
3uSZYgE3ampETXWbnzWFnhy0Rr0JgXsB8SdmaUKxRM6Ykic1wgG8i8zQrXSiuNmGJD868+PibSsi
DxpxzOv7JVDds6G3a/CqJ9HFRYj5zP0/+8DY/tgork+1asQnhBg+vDH+IdLYO0SJ5h2zSCG2xXaY
WTLhX7S+WsmSH+wNzeB28yltaz4rmlJugnW3afkLEmsPULa8vRge9CwCfd5oL4Ohffc03fVVEGGh
OUREOxXHbw0SROoC8GeKh2CcuHuIEpT4sPVY2Sn1oD54noolAHlCX18FBCASETtAz45yriF+hmQ6
dtM0MC+reXqZgS36ourvBsLxMRH7PzOr1AAMGv0urrRmjzpG4U8mAFNYhwFaqwCdkg/NHtYffTMc
8PQ8dat1b9StevE6sK1MTuPOS9rSR37nr2j40ZYokrP3/YU8PN9F94Hy5iH1ym9jAZhEr4e9sVRP
Omg1f2rryteVb3GZBVbbMK00PZZ8wvyRl+9o4e0NvpnSw0hydrpfKsuE0DLfYAM0ZyDH7E4wQPLN
dCRkoChToK9lDsDK+q4n+grgmzWll1QioMMH7MhdXTLBLgUGbE2d3RIbZPUak7ezMnw75mo4gBb9
oUxl+TJEfzXISh+atntViI6yTlhv9UwAqUg2EbY5Z/JYnVDV9Bt4TD7J2qBURngBiOT0K0/j9oZo
AAaB+cswjtqr4ZxHEJSBEokXDV5IWEHOROTC3iKe5qlqy5u5zucKTYynNStuEwpGOw2KzG7N+DFI
9I6HBDzpOYlPXtPvHB1D0ahqsY0yp8dBS1oWn31zSGyEOMdxeAD6EZrtMoFCNs9a5Sq+CmMfpN3w
7KwVCculWkOEGdqzSCcUMMDmIj9Gahb4ujKox2mCY1aZJcBXcF1YOZDtTxxshWrSRP2Ag+KIU0kS
2TfXAeaMk5QYGvvQD8nZKxM1sEFACgRIjyve3aG5IGmnRaV2ZlvuBtMAp7yJ0D2CsWbi2AeKQz3D
4e7OrCISfdcsTXceMswEUPrgtIH3lvt/a1t1lYqyssdDpw6nqibQBTqSrvIqmmz+vECMb1aKyEAx
r9MBskd5xqWq9ZFzmMMZ0aOz8BJ9bw3qvarXzRkg+codlrhYCLE/DjtI0cjVLb+Yq2xoMqv32InN
YYGVgc/sF59tfZ9hER5EtYMvW+7++YTH2UfqsoFbnCbxS/0nJPNnEQ2+Tk7vFBsDqtnp+Efd8fMI
b32oTRtR6xo9czLwVbkJx4/efZtnCZramBHb4qVM1maXDwCR2+FX4WSEMHooQAlab7tVSdz7sY1O
xepuOX9fREty0YzhtbSgzad1/dGXubJzoo4fD7HTYo7GO9UWIyl8EtVaVz13yfg9bs0edc/EPmQ2
CZV6GvbR2JYB7ze7FMV88BK+kKIuPF8vrPGuqfiytFy8FBN5fb1h6xKJQ5YW+5WA8tEW3bUoqnaP
NPDrVKuB2PyS8G7FOg0fQTKa2b6vomtbt89Io3Y7VRsf6kh7T3SHUE3XXlT2G2iKjeMO5qJ1VnRF
ELPPzFMucH5s++YvoVWVj0+7obZ/6Qs+5rOZzkHT5ZgIx499aWhHVKvbeLBCVMErp3tWc/HWmGqC
zsXM1tctboljx/vWmJBEisGmtl5x0jUWCZmbvfett/pD5i6B013rPvdde7F94ZW67xS1u69I99wG
IItt3PW30hqI5hb1HoFBeFi9UNFp7YZXYvopIhfWu1HFMLIIOd0L1TtOedAToT9XyvLLc9CEs7wP
ayqeMsuYTiWZJz8RpIuZnOcAIYDVr3TPDQhDz0d2XjnZNQTT86K5pFPPM9idzT2GMro/bO63Rq69
5Xk9g11F/GpxvTCtR/xkMsipYkov8jAKK72QHb3kRWufgUAVwHjHZzeDYEFkCR0HBbuE9q/UsN6s
afmj1XtyYIl5BYx9qWEhIveBQIGNhpIRtd86xGrQCMlfkNq3bjPTvd+3eXus4654KBZweEoyPIph
9c2hyHcFi7pQh5gVelaK6502gaUt7GDQcBtvdGHgjOxmx7Zw4ytWTdGxm4zksnqFdYpYqZ1Fkmnn
dDJgaCbleqnSbDqWCINfgYYbB02I5W5MipjFLLRW4DHNfpwwCyXXpO3qNHMeij5OdnF71wzQekxh
k0zFFPXJq1kSlw3enwniHcGGggz6TCVvbgKJt4SwXmzDw0JzFc1r1x1HxcaDo0zd156kfdA61oAD
RYLu9gAMyFiwKcM2Qv22NuyctGas3pWGnKiX9fOptkwrhPLa+T2Py/fZgumTwGt5h1bcA04G+wBO
FUWGAXUjJjDcRqFqvc/2MOBrLVT8Zi08ZYiLvMdWAb65Wqd34uls2LJmfNe8aPQLUFLvntURW1zd
9j2ueESg7dm8QyGbEZo324dYMc6YcOo3NFk9AhJOFMpiKlb9ViqwiObkfe2zOoCXZILpjvt9Y85M
sqZ5Tmz2xFFsjrceYeNbx2e9zG67B3DGXpkJKKy9Aqpl7lh3rLWJKHkPytoqL33GVzaZwWjzLuso
zZC3nye/VrRsN8TIeq/JAEgTSenAjHGVtGdTC2wg43tVVTrMhLof7piTYu6QZmlU5H3UddmPadwj
WlXbAQ5xhj9qGIc01uT4i8iMXUYI2DeQptOrzHucmf32a30bs2Y5Dl0a3VY+i5LaVzCLr3kSiQcC
qYOfs4lguaGo99gDoHJZrg+2uTBhV+0SEEgAXYeaPYkpdrLqmA4BZIZ+b2zGwANqdKZqZPf2NFQn
b8V9GLlTfInq9Xs1VHjvVOuhwalyt9TeG+DgcGinFOIL93+0gvhdGlfwUWywIZhw9ytobXSKoiyJ
/Sgn0Nq148IjHzJWmkIZEhG6WdqUP9hKdtO3R3ecE7iyi6HdZGJCpW4tJm4B8YGAAPrEkRUMXuHg
hFeRiGR66NPIfppqj6C6Vey7waj9qSKoUXmxG2aYIvodmeVdl9R2uLjteDYs275LhZbyp1vBLXSE
yzSTB2rJEhrhifRaGg0gXeO6KL21Q4k1vcDtaA4s/C3e2b0yzs1RW7KbULro0nOr+k5c/2E664A5
obCOo2pckyQlhLw42q7vo+pQxSIPzPS1s7XmIV5m3Sei9p2nNxnmSSxnBBDGZaz9pIuVe7vuhtts
z4pfkq6/6wQKI+iY88FV75xgR1NWhHmyvn0g2g24YQD4U7WospYWpvKOpuHWgA6sj1Czq2rZDXrj
nr/EfOs7so1Yi3rnOHJxES7cO8wNDmOs5P7oqvcmAZ2dYS+Lr/XKufeqVyFs51r2yq925oeaLc24
M+um3HVL9mdngN9p0e0Ls+GhGtr0mo/T7Cvp4vgzzhs9874D9dz3VLs4Y24f7ZYIRy0xwpQeoggj
wroIhaP8MmdzuqD8ZhzmOgmSYbaCTvA/GWq9OCtihAJqEBhd5urkLiNuOW7VXM1Ju6ktWyoDqIiB
TaiODQ1gWVZkorAv7ezN535m8aS1Y3eAZLtLZlQk3Easx8LKO6CV9UvfVY8K0gsBovPdwem6D03k
emC0mskdlnPzeWgWDTMsOXRa3Bgnry0mOqDwtkMinRV8rC2hyu6j9hJxhqOkkr1av3edAVaOZUHI
TYHA48JTeZ1nHLkG7yOPShMf5pFYR7+f5hy99M5GFaSfbzMgw5IH7D534zcHoZ3d7Ok4/Ip8t86x
zWZ45AtCFXFvx5G6E07+hknWHDaEzHbIEKu7PAFNWCnxbS30+lrOybrrIqaowjYN34m8fK+koxP0
RdoHIkoOxODyc4Ycta3q9oU1/hUD2B5p//TB0DTlUHMj+dHykAPgmIpUPHbsZ2OLRDOShcz58Er6
pmPHqrY6K312drURz4eitrUwBWDjCxeJ5fQ+FrPF8qYbgwKEZGg52WPiiQtin+2uRzaavHWh7kfo
eMfVUT0Yvw2im1kNlWbMiv2AGcI62NU+IfPsx3gM7KNF3XWO2/rQlfM9ooI8SSIR7/q0/9CQRN81
Qzc9awVhoQL2TaNv9neeh4+vYRN7itI5xBD1mZ/KJcbi/iD8mSOqh/vLYoRODkYmJigHWt9pcflp
03DWowKYzyzeEuIz8FwDBWwgoPa+DUaWFHsExiGNowQBOrzqn5r8CoqVRKBHzr+dQdDns7n4Kitp
c8Auj+fPT2QWpotI80clatZgVLXoTnTGh22Sh1/H+pwOmTihM2b6pgKcqyKbUTsXh10m1NMLftSh
hjNj0DSaynMvgjoXgVPKunOvl4C85twHut/4EaLDB1VhzzI2Vvt5sFZQEGZVYBdmW4+Rl617OJoY
xGQQUodVYac+FylAAK85YQM7nOdJjGd59nWIbXM4FynQKTg1zNQO4Xbw7YelzN0DP259NnK1xunc
tPf9Wt0WBLDPomFiSAs2bR68pEBeze1JBgz5fGhIMOKYeCF64fqE+m9C89pz1pRvrVsQQCnNqT2u
CTq5TNTfdTdfkOoeEHM1BvT90Tv1K1srkKGxSp8vwTyNymYSWR/mZS3PzCIlm6A52llD9WYnoAL6
Ma64PqGWDu/pwqwCJakQMl3c6CwPLF9ZhybZzSLsvo8UtT2vA9Ks+WQdWh6H51bNwC4mLEv9pq1e
0qz/o+vL4fO7kmfya0pWCz+AJVpdn8CjOESbQ6vcZ8gzdytudpX83mFblzNvmoM9R9PZjl8hNdU8
6HYa9hfsLsjKek76ZpRxqQWd2mSnvl9JuK+hNmWPmuKlu3Lmg5F8s7R6U4JgBd91URTwkNreQHM/
Vt0tU3hcICsdJNkSFX6iRog55c1xQrg4iEqcQtPkNPXwEhUWa8BgZ+Ms3wFiHuSFnfWVtF2Nh4vh
roE8RQytZvsbGX7SA6JEKgT690tVemytJpN4DSZtZ4AO+lnAMQ9qBx5b89Nd85/EXVy+2Wjmn6tb
LrtjyvjCYQ2ciJP8rWp9rs7tdpBFeTAR8+Bvvv2U/9Yc1fbfe0+O1+2XSRBcLA9aPQUYkH+wORmC
zsx1e2crJgIjZXYcm8IjqUOHuO7Pa+WmGAgsfuu14DOF0wC54zCC+Nsvfwp8VsgAzprSXxGFTk65
UmBxcD/U6JoNyfhYRvU14zlwRjke18C6+LEUCAIqRuf6xYDv8qrfd/glEA5X3J2TtYoPMJp0Qpyu
T1FTlDy712KvTfGjQ1YsKp4TZ3xtVdc4jFuYQLWs4jzHnj+3rX5ZNOyeDhARnOeh5R72Rhe8ZFG9
eJIGiSVHGUOkHKeTUtkZt4673MSSIErjKB2rJuKMHuINzZifUX1Cq75XWFZBxrrw1ZzQglEsfyXr
7CszIC3X0P3Mi83n2fLLus7OXrX+yY+NZxOg1ZM5lfjN6mkfJqTI9Kn3bpNYjQNB5RrWWJCyhQit
tqvu1QJS48g2KhA5ykxDHlf3VkrGuapKjCzKA0T7NSQL49ELEXRjFlqA75Purtk7qP/2EpWpGWAT
XoadsjbXDOEMQ6uUt5rH7N6ZW/eU49X1iJ8sOWlr7f+YM3Fw1v4wApZ5dhxRHbgFymNEHP2tKiMU
E1LlxxCZdWC62ghiVOQ3RWXf03njrs4T8SOuk1ciSQGu9ObHGItHGzOcX4Ugnsa8oJeKfZ9HLF/K
OG38VsXK0Ozsn0TmXWIBPKMctR+OBEueSA3CcRkaiFZES8Iq7rKTrpDTdApzPQ6Rtx5WUgchKE0j
XJW+27F8DKt6Sg9qs8U7PCJSJZHWXgz2DaA/Fp5ifEIX8NFIq+QjUmobJjjJBP05q9VqI68kO9Ww
16duUj/67n/4Oq8lSXGtbV8REXhzmj6zvOuemROi3eC95+q/h8XsoaP+vf8TBRKCysIIaa3XaH/k
Q1uh2A9hkmw/eRj8i2I39tABGvJDkMD8DeMkg9yaTAxSx3bK0rsqK4c7a4neTUB9B6OuLl5fKx/Y
wR9DzyCkCmPv4HfpcQzi4AOk4PcQ87UHs9aVd0O1FCxl1OHodhnIRquITmk9un/WxK9rzwVb3/jT
HYHP4JCayCn1ZJAvuFQcXNwNvjXeYOydxNGeWAEY17qMmnMD9+wtMltY72TCf9XqxbS8+GeNSTfz
ac148Yq0XPx4zIuHaOyLUfmENpQw/5GWv5AViMiRRuVurm3vDbQxSu6RA2G4mvGdm5P5iRDDz0lv
r/MUtm9D07ovHcIWUQ6eGfP1+ow6PsOR5L9TfuxNct4JubR0t9XX3dJTGqUuhXTfjt7a/uspZLc9
+zLO+3qmXNE3RK1UWYy+181iwAJc6rIl35s+Uukk9d82t/1bd2mT4lObnEfaJq3ND4ZajjvWdmm6
AxJc8lFdNlWHKQzh1P+0Gr3JhGDZnypAdo94FP5TXw9dy3AiDahYyilIwuomRbl8ZgezQHxM6mYz
/aeuhB6zyD6+LyY9eLU0ldfBzYw9IKLgVdrKzGZ0j83hLG1SqHDT1Wjw79emzE6eA4ax7aAWN9Or
qQPz2Q7Km7kmv8OC/7e2WGl2mtar162NFSfCzLbxVJipdozcMjhbJZ6DhVJZj2ppqo9+5kV8+sb2
W+1qXzKAyG+6qoy32Q+zo40p10sxzSyfgmmHsm7xZwTi4hxjinohMQJrGXYixpMHTff6Q1+nxFL8
/MEu+ubejNOzyzf2Dndbpkhzkl5hjp0Tlvx3ee00Z8RdPvI6dRZ1SPWosOxiWAnsh6EdY2b46kMy
tjfEULI7HK3Da8Xi5gKKaj4anmZjBJShH1fM30LHCPZcaO+NgP5D3tbqn+it5YdwsPOjOmvPpJs7
lphdubeLZNw3UZWfzbog06MiyKTpEOWYeh+Svlc/KmcAMNomC5uCSFKKZxq2bIHxR1z+NJquYaUM
oLELrC/zYJaHDO7caxohUlCOxXdi+YjQLk11oHePXppdpSYFROHg1ED9Pkh/aWs7/cOz+vpean1U
zGSYxoe2nTxwam14KLJkeM1DP4cGGw1HBW3CV2mLCia7gKMepebhVHsXVdkvZGj+6TCPloMcRg8G
ZTmHFJn+dzRY4YucxisRQVSx89xtHfoOCxRTqdOrtFW8t/et4j96DTn8CZ1B2LvP2pypGNsm08lx
gyU8wbAtbYEVvWQ5GVRpsop+vgvT4oeM69IUDfO0V0tNP0s1npridSIqvp4hxxZeB6gkmFcBuQIH
fY7L2LnEDeMrki3/Ad2uXRpkU03N/7q1f+5HiD8HDmnoJznf1rHXoreRbBwrG9S5UXAqHpAMNK/G
uOjnVDhNSJsUfaEWD+1SBLGC1Yc+zYvmE9Scf3dsnbVkdi6lrj5vTbI1pX7xsLW5cfZL9WpmP3Xk
7dy6iR8KnZRxiIH1urW12UoLiKD2btJDIcO0dsuDKr0oOmCYVvcH4tQmBkFq1n4EBIKOPnOGk1Q1
ZDpPrEngXTtW8xH6/gLyWWKFS+doCLNLHIaAqpfqEHYlLtrgTJBqYu0V2h+Gl4JvK0wizEvVJKl+
0RuQ++3Q2R9jXg8XBOCrg+xNxya5tHU5HQITrnzf2s7Nr5mU2AnROVXRQkTSUvvd6XOWYF74RWpW
piVvS55AapHr2++odaOS1GYv0lR0AbOJrJzvpQpiytzja/pnhc7DQR+R3bUiZG2VLlKOlue57xpT
o4uaM6mTaoHUC/prTHKks8Fw8QyD4U52+iA63r/qPNb9fpgM3quyfFaXkyYt093W8/J76YhVN3O6
qcMtDDPPnbQNfHmOYYMKlcf63ovKHhINn7xRPmzybXJ1xyfcuaRx2h66yN6w9fnipM0JhdUU7GcQ
nXPUQt6D4aUs6+zkKZilp8OieznYbwQJLJK/WncsQGV9KElPdCpVv6IFytd9yrMPSxsn5vmMchgp
pczFDedujqA7O0u1V0aSLZ7/pUq79AOIcPHideZZalU51O+OcWV0jI42/q4OqKCbo+se9K1Eu4y5
H340I5GstCIlBY1Gv2h54OxDcgJLlM/Z9yBdjlFqdifCWEtszGU6n71NnZHvTT0LLp5+sBcWqr14
JEmhpxfDVJ6MvP7a6Qr2VG41PfGjkeEoRuLVKWsXxYAWGZM83gd2CdVQR0MQ1aziW5v3z75fqe+4
ewriZlebnv+WEddKKubqqlJxfSYNdNFSyFa4zDHswnwI8iBdm7TRj26K0b/GTfqjtF3j0hgGVHEL
fbiJKe5dVmV/MPdufrhm+NiPmfarRr8h8RqLxdJTM807JuQ5Oey2BS5hocuuoz4VLPjrMK93gatZ
H2bcXCOAvD+0DGE45TnFbulVt4u7WlPzU6ERp82VOD8CYClJekdfmfRV596FyBC2XrjzYXY9m31R
Ewiwox91+E0NZvvsNdqCzs/dw6QSI8zRbMfyxCVoq4KMtWcdA4Ehfx+6eGEXpuFNqrgIPJB60e5h
3tvPfjeRh+qGCq6GMT5Htbnwy+LmBCo4vjQVGiGWkl+wQMv3cWrXF4J+9dFcaOWszI1Xpv78+Zkc
JAmKAyCoY6yQ6CeplSJl3EYEb+ydqb/gxPkazIxABkPtKfD14mGIc1BfilZ+6E6LdVqWv1is1j76
2dVe2kY/yT6kT727DkOW3Wj/7BicP8zQ8d7QRd7Ztm599JYx4SyPMfmyb0QIjlgzTr9LTUVv8bXq
idwvNfwY5tccd2qpTXVWvjZecgr90kIfvcKAOs/Osq/zLPXFQQt/rZVm9dIO89VUExVZC/2SVOn8
mC1Fqw54PLQ64RpqZdf0p95VbLSMdPtx1DWHNe+U7YjooBkgjcayJ7b4xkxTdpfptf2oDhp7/amd
j2aEhcZal11SkMDE+qx/lMp6qqxqLJKqBWFU5L4vQ58RlmxCTARdqw4hDKEcJtVi+QMkAWyOXmDP
ZC2AE1EdW53es6vO1y6c3teq7NHqsr9FVvKYpf0fZhEX14yI12PfV/8UKGA6R7wWq/2nHYPqjQ86
P2Xr2xqOZuyaUat2AMiRFlnOErUEg0Y9RjAA64EnI3HHU9hDptRSNXjiTYIkYPfzdL/4ekmb9HOn
MniSqluZzzDuiDIsx2/tc9UgX1TbCrqMQc1UztcO4eSHME4p8rjNARhDsRzSkiTy0haZjJ4IAQXA
Oez2PbPyj9Kvwkeped7kL9DKnMUuO4c2Vs7KYMcspPPuXbVz/cEuna8gRlpAL/SogKWyOH6TSliT
Y8rqZL6XqtYC5YCMl56lWk55fPUHD+TwciQyntnTPETrH5Ym25r2UZ0Gr1KzsoEQ64AmilSjIR6P
trkEopfDQ9sqb3Ax7J1UU92xnmsouFKT39cG+iW1s/pZfnu24LxGK1bwmF1+9wIsmnStPEq1DNWZ
RzPHo1B+m50hgxQjBLXU5GyR3z+nJSFeEsuk1iwtV/dK1dQ3m2QBgeSpYqw2i+ai2mSGAgxxP5wR
2fE4CJxvAIjvarbwaeR9aqz5b+IWXyYioX+WHXQRkvLhW46u2w5TjmKHb235CIIjvZSF7d9aYw4R
N1eiC3nI/FIg4vmkZ/GXFHm2n5jBoNAejl8ct/yZZ4WNDXky3rQSo283Bn1D7Cf6eSUR3xDBZ2Gg
BW78mI55DBInCO5IkZ7jcX6359zYIccJfKNM7Yd27op5l1Uajzdvap9mT1Iotp0+EQ3FZd7/5qDw
uO8TGOjugMkaAc0ewBXQczh0KhqbHSwWrx3vAMvP17qpvmMlq2CLk03vVlfx2I3Pml/rX/Ai/JHP
Lir6yUM/lf4ptMNfVZclT1EcoVubOsoJmr76pbRijUlre9Jc3f4I7TMpsfSrMc/DyVCi+Ogq6V2g
eD+Yrqs3s45+mVHxvRtDk/RO5Vw0EKNk2dxjXCI0NtZxigIT5AcvNJK/BpJE6WS5QJEqkpUOL3ZS
jd5BD0kvVQABXoviTEQ+JuUXnqY2j9/SFnVisgTa12oOvIvlkfkE+J4eqxB5TNMBrDSAhW+a3r+3
/nJhfT8OufZqqM0NInq1IwsVnNSCiJiF3CWBl5F4r8rcvHaMp3H8S2+ZJL0Ure1epqxD/nAEoFzv
iTMqF00hrwanqTrBndeRB/GN2w+gHupjSgTsgL6SfcjtfGegVnnl84jEph38WWVu/TbrfLRp0p8c
EveAu52QiCmFYo7h/ejFP6YcI9JxQDsX+9G/Z2gwZat7OGQGzd7qw/aF5K12tnBRvwVWTlQ+Kt1D
kKvGF5Cf3zFJKv82UcEkF/Qr6joMppzFR60oEYcY2m6nIlKH80owvKqFFj1XoFSkJkVltdoJ4jzB
saWHFH6pg3QZvTsfssorMioasL/4AjbiGNsDEx7NVN8mUqtHTyfXLVULIcXHLPYepNaDLnwbDMjY
o93fS5MB++DsRHZ1aNxEe/N6owXlCYBoqUmTZlgIvrVpcpMDlq/P1eDLzNwluhSav6h9lt3b5ANp
NaPyRWpFpgXH1PXzk1RHVjbkq9ub1Dxd694iJQUh4PTT2qZPnnbtvdwGycvZpGBScuLVwHJ3OSBw
lemYVIkKGoEezKrj504n+7DsVJZiHAj8KZAGrtKDUPdw8wtUoLZTBm56Q3w1WX9zFg3FPvKmtykm
3DFZmv7W+A7acnV4S7OQL13Rxn/brY2uNHOnVye0X9PhZ4lP9Dsxzf1kWOMr3wnjvRzLH2GC0ITs
I0Sr7hGn9C4gRs13W8PjU+m94Sh9c0MPbhWeDHvZO6hketQmss6++cz3vgQMU08Z/grMIKCiRa9S
II5SHKvEL47Jv236FGW7oPIQ77b16HUKRlBevof2t3lOw8h4c4vOeEtmhUEfTMtVqrHidVdtBh4i
XbTBNt74gE1OFq3984Y08ohK68VeDq+C+gTc3UcQHW5bpXTOqxRJ3DDaNcN4dYLYeW3RRn8cYwWa
uQ4ArTAD2NHZTJxnOYKIYPiClhxrGr/N96B+myMXaDwCbP7nfHX3d5Ep/hFmP8AofVJe4dLpJ0Vr
urUqba1ZH2qN75nUMPYtznMFwG6t6j5HzdnZB7jxJE2jMZPO62J1jzNa8CZt0+zftJwXQ2p1q/SX
1qoLevBHpejt6akEHPKwNsGCvA7M/3eGk0fPjstr3qKdZU84ApLbJVNsDMGrFJ4antXCmB+lNvpu
84hDxLnQ0yjZz80SBa4rZyd7i4ivfGrphM6aJD5tbYaX/PJUlY9eXzYvWgS37JeD3+7YqK9S8Byh
4NGTrd7afHP4qCN1vEfRR33tAz++rzX7j61DwjoF5Y2mOW9t7oGw/7ietOkHBCuQEdpboz3d61H8
3I5e9sg3MMMTK7v1kCBuUsMc01Z3suml4avWmu31tzY5zGqK73XrBwetrDJAPrnzIoVbEyV0IATA
UKetVBVAuuRi6uGQwFF9q2O/fPOTkvCaF0dnacuinFhlDMQ8zItyP1U+bj5R5l+ls2ngW1ygUmyY
wH9K1W6PKcPsMeii+q2ey9eWQOEDeq/1W5EgcmuGir9XoYPi9TDcOZ3ZcwHYGQKfOpBIBSml2fWb
OtXxUxO7V9kpTZpraATvG++qTUP5OJnjnV2HPfdzMD4acyhv3lh3oIKmIHuog/KYl0dFHcpD0zj1
QbOCGeCR35xMxXAe+gSKRtz7yX1mqkfLrr42hl/Ah+/v/bJ/sPoAxfaQnBS8hO9+F5+sEMGDxGKl
UzAD8EqtuowRhj1uDoKtvqp9AHNCCcF0q71+aJmD7BtmH7n3VxPr2W4GJbzHKwQiqc/XXLJ94GNg
15tg0FVluIGY+NBqJzoHfBAIcKtA0gEp971+p85ozbWaYpBcgJ3kKud01L+w7mKwAb1wKA31MevS
Kwbtyn3VldBj+8G9Zj0EOMP4iJshZvnnsk4G7Zn1ofs2Z5Z2m8hoE+9oCSYaxS7LpxbO1E4dcZdG
nZj07YQbgFf2ya6d+UayGH5Q+xctbLznRYRvgsRgT5UJ7zEw7s0mVk8K9s27Ivoyz/M7GaFD1Grl
qbBb967PjKkmEMDmVkwDCvC2Ud0hWvYVhMV49dW2P5V4vO5AaviPff6T04Q35FaMHbrPw94xDTK3
haLdZ8xVM2tUX4yUMw9VNt9ZCM4GISCRTJmPBe6qAwTUS6MN9a3u/Pqomu5waBwnuE/dej6orf41
GPEPADHVHQM8Xyp1Ll8s4B8vlW5+KHFUXbDNa++RSQRXwjflmDZOe18WBVESfYC/Nfv7oJr6e4AE
l65GkLGtk31el2cvG71rbkwVDk8AouzeDHdGBDei7ruLVS2IwKDTjuaADxYA4e9INX1jlMsuJlny
PVer3wOH6/aosxHB47mxGwW4XtK2dxolOgnAtdCSYMXeGXztDRu2jfq9SvQJXp1Z3w0ADa7KEvAw
mheZUWvLtJopCo9RRx4kDRFmyTE4u0ZDq37o2bfeVh7TFJ4v4ij7NH4Bvfz37BrVjfybypcwqdFc
U29TUWmvJgwPk8eedK9dDwn4G6faG3kY3Xd5FdyCkRlGpvH+TmGxh96Jv6A3LE9vmRGycno0KZzo
A/NqJpgJMVS7qutzaE/f3cWAbHTxpyIU2IaEQlewQwPBre5t5xr0IY4QAWQaLX9GHKpeIiVfIQLk
+yGOfjZZiUlsZF74lvcJiBXkreoTF/TvOsUiZiQMT/YBU462sp4JjOi7GHTZAcvRNwxu4Zi5jcFL
bBTXsGYcjBUTd7++2ZcdMYE6f0bTVL3vF4NdMc91zMkiVQ+1I9+FeuAfzQ6kXqjprFAUp2PstZpj
kCTuHlDWKSqCnwqZB5QYIhSFCGX86K2h/NIia85H+9LlPr4nLpwmPSAHoo7QUz2mxw9BA5BnfmFF
0u7Je1aliQ1kmu1wA/hIYzXkzzvWAqE+TJCLn0aPAHutdxNZ4eAVYRU+n20FQsnHCLhEWep+BHmJ
GRHYLIKxAMZVODxmS/B6ToOT7S3qs1X/M3D9DIEyA3ijq2McjMYUwEP/HM4OevsQ5nedBpWp/TVA
GoyA/R4bDCzD2naIOjs7M2/VPULTxVEtOhDKnYIBi6YqyEeiFxMEPomF0n2bqul1DO3mnlAjXord
hCha1j7BXn4l0tzsLPTkr96kgwLVfevq2O5N8XvvpiS+e7MWnE4Vd98a17svI4ZZs8EdVE2r6jKj
sNRqIW7MhXuuuu4vvA8MOMF2cFTKZHoY8Cq6dwgeFwuBOEj1t9Rx78A/TMyyF1M4ffhrZNVOdCMA
voRjoG50/q4pIFFkcUWgog1Msm6ldancqthZid2ega4XgOI8C9ANH4MTZOabk5OU0gs0t5COfSut
ziXKU2iHJI7P5dSa576uvD9S7x0uU6e2/o/Zrg9w3vmWegtERvkRGf0+t7Lgpo/BuNcrtTmwUvcu
PcCzswUOFNwJKSnFZ/HWQbh3rIKgh2oemAE+eKM1PKcDGkUONcRkMBM2g/c8U+y7raiGwlmrNjP/
q11DEatn69HymTt6gwWO0c0Aelaed/Ix8N2HHuprGkPfniXzTlcDXkXfNO7mOiZtyuzjZ5rrxzxI
pps6I9+EUNSLFge/rMUhCqrOPSZa8jCyOuNDvBSLeI6Zj9q9atbty9DjOdzGy8hNzSuD9qWOmOpW
dXouAwfbu9ThNoIJuyot64+uT5l5WNGXJNXROTSLZ8sY7dOYR6y/l8J3H2avg4fWavGx6V5Sp0lu
IcuDW+o70cEoIADAxo7uLNt80QMD9oY38kRhAjaAuCK+Fx8HpX6ZdZ/gGjEYnn8EzrTsIhgwe8lI
QxUGlmhai9cVCMx/C6UjX9SjbVp42GUYIZJafglSY8y8ljALfg0OsudLIkCZ9aPu35QKwy04Et0x
8eBYBz1orCkYJlacPscSGrlHUPrKg1rcNeb0vDiNQ+3w7cOIKs0eu8qRZ468X29ys8zUBWjmhCm8
kg7pyVkDXeSZxR2IjMswwUgBrvTYmd2L0uL/lJtxctC7Kp/3gpkLFwK/Bf7s6AxTDqdgdh/HVNOY
CnbZk0dq7hY31ZcZuNEHXhugDYtv4RClH2qOF4zX/nQLn4dbogTOEiqoZ52VTsoD5Xiu9iDFxCcM
gJWnHHzpjQZ4wKRSSgWwpw9SYKpzTGuXMxSz9o4/dH7N4pIhe+ycQ23FwENIKQCCK+Z9gWJa5BQ2
74W9NxnyHgYNSm8NUEDpAFYlDX8PyRH/ISbAeknm8EuIFBzioydcF8uD44wQ3Be8EQDtAzZ71Q39
31RBfav+m3VNe9cO2bkeaz6ToAITJ/HPagJJqIXHWddXJ/yzyEvjKxLyKHKOr3oSWJd0UF5nggAL
vRU3d3MxHoj/UjvjEntjSLb+4MWzdw0j6zEmlbZPdWSVWjVH+M8AMW7fuaY+3Wtp/D6qrFLDKkBG
MYQyvJg0VT66NknD3wMK9GVVgAiyujvZJLzBcpX2KhyRTn93g6O9Adt1kcZWJhYCJuO0tuDq87Rv
DkVqe8+wAJwndXqfQfA9G4AR7DxoTlWcfC2ZGCBfiYViX5JMleqc6hlzvjIDoKngcty5IfMnIwX+
Yh3yoDP2VVn0F9gRxXtn1s0Fm09rL1U9cRrwxrW1CxuleWC6zP/TdvZBL4Ofk61M5yJO5zuEP577
GbC36drJU4CUy1PQaDWZYaQwnd5Jj1ZtV+cSGrgRwM5QEiTmMn7ewtRwB6SCnZAkY4EL7zxmR1bR
TwZxDkbxQ5Y9dSFgsW+5/Y5pWXvNFsxMueDqQhAWV9N5ihbcaG1M6hVgRLggSaWY9OiLohj+Mf63
Sdqle7a8dvWtDLiuXgudDofwlFKAno0Oclqrq+DgnybVYGIYvscNSAH/bWyC9BRA57VbA27RML4h
VI66IZ53q66GYIQEN5SZLBjc2EHJexHckB2dn0KSHL9PbhPcwGVZ85HJKr9ENuWNtiq4ZBfZTGYi
SLCw+PeGugDt67Y6CkKlcp4WSCFz2exW9MCtgwavB3+XKNoSR6A1AIt1JKvyp6Pkh0QNnJfpp9kP
oJiXC9csZ5StDZ9o47U+HwWqKI3jnE3ZRXpGTsuVQRYx+Of4djmJ9NJCddrZTpYe5FcmaE2TgEX4
bHH1OweNehaFEcfbQ3IfrmA4f3TL/RvNyLnkqFFLDliKRK6/bOKqHJDSwvhOqllWncNS0fGfWX5T
Du4zwDvjIn9SfoYXPIVRNSBO0ldHryx/ynHpGMAxX27jeoelUfBSuU/WxVpIo1vbWOrdGakVPJkA
fazYX3kaoN2SoR6ndDyqev1N8MBSDMCouxp+HfFUJEeyarAxI6qclDHebY6S9F5xXqEa/NXDXDx6
DV73yDhAbWyT5k3uvZ24TwNxn9NcGwzr1hCht8fUnfRWcUsdln9tiGbbdtPADutAqJvgILdL7oZs
lZpLWlc25SmwQt0nr9ztvKLPb/g6eqDPZHMpICLwbCjnSmMVhb5gMgNEAOacsqKZj79tytEOjhQg
kV0jv62bc9qDhrKji/y9sWmIUTeHuE2+zqN+kyu3XiWopbvCSqeDXGu5KklbsP5vNcRXFgyA3BM5
QrakbX0cpC6FkeIY0nQhEE1EH4fuVW78+mjKpdmeBtlTE/ncVWDYD3Ip5Efqfc31aYNC3xNBZ5Zr
Vd/bxTYEucv1+pq5088Ar4wThvAWT92bVuUtTNvwlM8QnVt9etWXoUM+21lsO+c5mEECY8e3U6Fz
ooTboCdkJXnx//zh336DbGJ7BdldD/W153r3UJPJQZoY+kGGAPm+d8iNX2wAWeNrCpd3vbgrnOK3
t+Y3UMXnK2iQxisiWJNzczLCXJuPsRv+pXSZetyuMIPgTXdcKN3b4KL2zxkmlif5Lb1fPaW4I5/Q
aOznfZOF9+2gK8A8lnFoea3lSNn6n21eV84IB4TJQZ6EPk5PTGFYuiwPgj4i7WTCsd4en6WDXc10
MPX9gATbRZ7gsbOGy5RbLEuqY+4MGB+5C7jyf/5du0ivfghW2MsN4AoLIGV79ub4wdUXAKNR2PUi
b8PwtgzL8iRJdWsriP4sI5Klz87Rd6oBzEr67AQKY6T0l2J7W397RNdN2T9X3nDxGnMvT8J6CLYC
Z+VL25AgkLGQBXtzRqH7ur3h27MsbVINlqdQ7ftTA0jvHDrRSfaZ8rBLj+34z4+g1OWuydZ6jNTX
zU/7pfqpbX1sy8q2/xl6sJUjwZ+a1wCu3C4FHlOkgNx6G4Tz8uHQPYimgc5CddJP+FCQp2deIHd8
sHWMQZ2nfG5fHOYGrA/vdSIWs1rsWqgTOaCUoe7urAWrOo/lSz643ck0Z6YSja4e1KAgdtMjMLMj
wXsS3sGUL3aR5jzUhyAqn5ys+u3Gy1+V52B9nba6NG6PyfasSJdiSNtLj/2gPIxS1MtwLVt6An3J
jOE8ydWXkxTgGScwKzx2vQ+tfi9vCax2WmXzt9bBNf7ILUSUZN0y4Rp8hFT3py1cipAL1sVKeiUO
DjUkXvANY6J/RD1wd2RMjnKNpZDbHi/TE4RyWSNP6fd80m9ebGQndR7vErNEoMzrLjLIaIzaLZzd
EvXcQ1gE6xfAaH9Cys+uckK587LFSN8ubBg7Gn7Og/eMWZy7Ypb9xH7z8Tw75fJEbIOBqqnOleO2
36e3o3boJ4j321UsM4eRNFk+M5mbWQffgi4kpBJ4AX+ASzaYiXvIj0oXcmtQTgx0UUbNOq46ZjLZ
Aq9bnSfXuU4Ac8jnnqFHolEc2fsMx7B1drWuoiItKMi56do6CMOlfqyNxDjJ+eV3+XY0Xlv9aTby
9qSaxovc1e3WylbedT9iY4p2Y1Gg9A+F/J8F2jZwKPLtl/o6sWN5WuJIw/IBjP9Ry+wcdn6bDw8I
spsXoGnVTVg7Q9RVN56Fv8swy9b7K3diG2O2G8MH+hfe4ztz8uqDBUEaWQzHwOGk4CVwGcEPKAQe
Sy6Z3Bl5rAOV2KMFPNgv8A35dzCXDtuIvt3J9YFexvvtImx7ZUu6/P9PxVxthL30IO+TzBTkx0h1
nYtvddlaG+cI2w8mtAgzyERX6eyLiseidJE/u065ZBOHTV61dZO89j+w+vVDKb/zt1nGemyZu3tg
AfckBLHH4EMv81eSI4Su5TVZzOfnfTCZf6G1Qjw57JNL0YShepTu66a/fEEjwCBdkK7zOHlSZUa3
FVvbNGekHDSUIjVgYsskTP6drVhRklL/bS67/vpyHmHiPIwFum492w3w9JNNlmreo9dbkIT67soP
Meub7urqVS62TOpka7v2WxuJIDSvAwggW2f561t1O1a2ttu47djO9+nYKP/oEOpgDGPMlIGzAwiQ
X6Qubx5XPGEZv+xff/xcasUuUgb1t2mk3ML1yZu/BRDtr/K4RijpAppe7kHYdUhuyJPy3zfl6HWo
ApTTXNwyPXymggQwRbYl3CdOiBA8ZO+2Y1sDyg4ptn5SHfwfg1bn1/XXL0/ySvbY3pl1PrM+zNLq
6XlH/uTf90621l6y+bkuB61n/a3X5z/w+ShFI7HR2u/ajNSsjCvb7EGO/W9tWxfZu86zZXMr5H5s
VdmS4/7nWX9bzkhv6fjpT/23tk9n/fSXgmXAx2iu7kIYfcsrjoczuYpqXteq8sJLQSgFciY0Ihbv
S5htK7a2OcMTFPodfarWYHPtJMOtnHzr+tse2fTNAIQQKfj1iZaXZXvjP71U2wu0vWjSth0mR/zP
tk+H/bfTr6/rnC/k/iIG7TceXBzamNYuc2H5cG3FupLd6r/FKv5b909t63piOe36F+Q8n/qsf2FI
vHtNGf5WOy/cy9Aga1DZ2r7RMoZsVdnaJmRb509tn6rSz+8RDOh/aDWSCElhQ+Tj5ST3zvRWHuF1
U1qlPhPKZlmdVdlJ94q3bXgHTAVtfKsr80Ijl7qM/MyFAiJKVma5a+jID6x23svwQPQfSdYGZeB/
6GrroGGrxBBkdCnKGRIm4m8HuZNSbMOtVOVRcGTRv/XZHoOt7dMjtJ1mDJqUkIUL02tQZ/PQOXo6
72X9mwAwIFyUjO9BO0Sn9Y2Xi7IV67C61eVy/c+q7NheXakGBFL+Gb6l/ukM0jZnCdgJLeE12gb7
dWK97pf7sx3Z4FXC4i27WgRGjCVC8tvKcesmx0ohE4OtKluf+skgurX99o/Lnk+HDF6lHGfjAVTg
cw2VAtcA6UGk3NBAciwfrhJHvPZNhi4/S7LsIlemTPo8u8yqs2syx7rIHd7u6Pru/xbM/G2qsHWV
Lbn5UdET0Vs7rUGu3EH0xIgjZFJ0tLKH2StJx6Dmok2P8oqucUp5AsZZj5s/5EX+J6pVq8ER62xS
Jw3JwTzPrgkSwbDEIa1JUTdkK3db3bcCBf2z0NqVi+6wM1sYkDEgb5EPS9eCs6n7d8LZtkgARCra
NXJV5b7UGVQmvSreyxieifDJ9eUGzy2iO+0az/x0+eWi/naL1qXretVlzSKb62sekZycPXM6ylWW
P7sV8gO2qlzYT23rqk72fCZzbj1l9/Yv6WGo722s9XbYGGIVF+T+l66Ix7OBEOBRhzFLFeoZAqTF
FZ9J9lo6uTPDQaZn2et5wDz1JMG7qQ7eIi07a8s51KTOHsqgbnfSa+6y8aLMpXlQ+wyQ3jAUuybi
VZfCy1xzb3sAPDUwRfdp4p7UKLTyI5JBGC6zsj8SlQQ1PDnXRg+aJzhZ5JoRjYV4njm4F8XqfeqP
7wui/TVABvYV/k19QDVuRJWDqrRlCB5lCemJekQFIrar9DX2HJQFze5hitFCcIAtnHRy+2fP8ufn
tGp+wHe89KZWfhlzE1et1P8rL5mS1/jA3/xABSmeNe+9N1vfPKL1ZHb9gISD1qKOMwy7oKnrr/UM
ppclefmhq6m9R1EHeFWEbNf/MXZmy40q2xb9IiLom1cJ9Y0l9/YL4XLZ9H3P199Beu+jOhX3RtwX
AjITJGMEyVprjinnsy2ATih5yowSfpMsuyWIYMhQBXXcGDGW52HuIZSEmUCPo0AQK5s6N4vzNMbl
WayJRZrnFtyzLAMsTBDeyCPfLUrwQ97Yv+kkzzaNPKP8UrnUsCOBxOHOAeCF7fHmFuUR1GsZwafm
YSQqQzB0mzSnJshpet6H69zeU6lBes0h2N5A/Rq7Mbz08wKhS3jx5PgdrKa0E01Fikk33EWoXDng
M80gW2P5lxoa9kUmE3pJJEVZjsPg8wZBR2Q6lFYlJucyw1IUD9nF2PftWYlb526aF1VK2Z7JtYW6
mhG3jkBNk6VSWLii9WRn9BGzuWFQ4cJ4X2McTuefLao5IP9aXHO3/cvQcO6gzITLMmgWcE+1laUY
ujuOdQbjjWL6XFP0vWlR6kxZq+Kqpho3C6zgwWDgAF44QXEskdod63lx2+T63MQ5MdQetJGJNq1Q
99mkJ9pS0TVlLxb56P/bmHeltBwdVO5OkBBsBmrw2HkUjNrm0L3FffaqkUqnLhy5P78tHT0zlYlU
K+QllJhu+iLd+RJksfo21jHVCgBxHv0hpewaDtbdpJBLNsbYOJR21u3VLmq2SRLlZ/4FCpL/Rr6v
B4mLK030k6x1jxXUoJMdxne9WdZIX6XqPupIHFnAHldiU3SQCn0Cv56tqmHRYdyxGOfhkZJgyhdR
yzXvRwabJktCdss9w/1jZyN7t5JJP4hDVbWunC0n2CIOw6kzBYu25oFTurdv0PjxdxBM8c9xK21q
7uq2WWUyWJulh8Vy56cPGBVOBO3zmndlUz8gtKjv0Z53Z0LHO7GF0W5zj2kdYqh0ANY0jxBtllb8
vVNsP8o2PC5cAynURvZDxGJelVDQHeGndceqJ6xcJNBORIcFyWIHBjOmmo1ToepSswG2qSzFpjg9
aSLPjyqLmrD5/JjDQKFLOU/0oo05fP/8OUmceRszr9CczecP6jQVeeno4E/PNTP0OuQUsSoWpT+h
cL9ti6ttaEBI/tEoukVPi7jD7e8onKECz4dzTaz+A34oNyW1eq0qP9h2Zu/DeA/K96JYi/6oD6p1
okJtKifJImAt2biFEw/c1X7oH9t50cdwT2zN2/zR0XUJdjLPvmdGKyQM0aEYUjwM54VYE206b9k5
ogCIapES1vgN/h8DxS4/o297twPmgP+fXRK7p75CVjZ/H6ZpcyC31+FcyEQDl399OzFafMiYF2p9
TJpZR0HaUTcaFLAQKU/hvMgATJzE5uh5EAtDr0e8LkcE1+fuQoZcvrgNEms46B148LXkkdk5somq
BEXp4IkxStLeejYoxYcsJXr/2lVsig9uoI5uLUDgP7uKT/tjj1TVV21BgcbfHfO3GosIseN1ys3X
BHtSKpcmOzk0Y5kc7CGk4ESBvNmm5BllshWrOA+UB7kI+qOtVr+yQJEfejOXH9SgOrfcYM/kplG6
AB3k6ddp8L+sqlEPJqUlz3bKoUjmFKcEmsFzWEov6JH9O9GpF/7JyyPzIvqoFF4lCOrus3nkUD3H
vaI/Kl6YPynxTgzhmZM+yHWN/PIcVMl47HwlOQ3zArif2i/0uGLVrKcF92yq8eZNMQahKYkcz/6S
4x73UpvYJcql5Dl1KjjaitYsxabW1f1WwzXVLXQDIv7CNNruHtMr0EXGoK5CBJXPdYctgoxebzPr
K58pBStcM/X07YBl5qUwh0dKaNo3o/iY7Np+MSS72adFCDrJVNu3eqKQQraM7AJEB5Zu0H37ltm8
UbKlulOEi7hZe48KxWcwbJueek/WoqBZTVjDohf+twlZ5D+df7WphkVVbDodi96pVvi1FRDmrPwx
lQxzXyftCHO7yx9VFNP3WL8vRKdEGdsjFRgvKHnlk2gyvZr8gt0XG7E5QJPYKc4YL8VmFdn6ZSJL
J7bEEdtePsmw3lQU0Qd/nKhLyI1AO1SwYpBFVx4UNjM7EXSPWpdaPLCeoGVXpddbe9HTNZ6z0pXe
4LrD7WTyuPMAjAmfO7nslmh8wr3YtELZpEwh7A5i08SICB9I1TuKzUkaP2ye+WexNXbphft1dtEi
6nu8wd8GYS9dk7SRT6GHjDjwsKvqs/JCoc8K7ER3LZzmKY4a+UCxQn9V1YafSgRVvoztoxgg2uEi
rgupSs+iSSx0KEehiYChalUMV3PcY1PTv4rhEXK0S6Zf6zpf261dYlhYrcCYFwdztPJD2CKWm2HB
xUGSWdRtaYOZlUc3cnDRUs2wvgsUCyvw0XiEEJa8yUbprOBmFluxiUaHkno1fy70ASSl1lFLMA9T
utFbwPSjqiYbcFeWGwrFy+SNKup0gxzfWqvkPt5MQztktmQ86EFqnYrYoMBiHtaM8tdIteSOR5ty
Ylqn4EbEmj0vJiXxlkTwaup3/227DRFrhtR8lZ2qbP63/dWGApjWjO6qYarPg1RSLp3boO+o6tJ5
En1lsvekD735XFsDfKBMzY9poJmQjcuEirh+eulK+yqGDlpyrELNea3qTHbtKjJOSeFgwFJV0FLg
wj4hR/qUgF+tonxpUzZ0lAt+VPYQfbQKBWKGZtd3jt76e8m04k2YBPIDVJVqIQ5vTa9y4dSfLXkj
yoj0CA7jqG2J2RZQdwvj6pgwx/m5W4AtlWwRp1UOGRdG1bHgnno0i8DtPDXaV8DJ/+n4GSO6i1sr
OhKKn8H4u/Lky5Er+gPqHo/iaJFl02iWyAlLS9/9bIpu1VHiYc1PO/wZ6Svq1dBjYyObPdrt2yEM
Sz+YlJfvrcCQVomSq9hS9dbWoN53h9dNfVQ03VqbcTpeRnxc3K6R6yd+jTKlP7b1ztz5CptH+q6d
R7uPmZIOubG+PphNrn+iSQQWqXOf5+rjR5vGFiIVf1pVZVmdI7WptrpW9vvQbgzcfb0CW4LWgo9F
sSo3PpSZagEWy+u8t8gfnuJQl74kKi1/PijNFFBxufF7TPqPQJKsV8WsU2jHyvQQmLDBmaL4d0io
7U06Q8VlyUsOXRIZG8IByZ2NFIga59ogfsaNzPSm4I0b8DviQ+m36uODTHUSM2wm4bFv618pZGS1
7R79B0Orm/uupWYZTnH96DS8E7ZdqdxRt9FSnoPDEroryyW45nlbVdXwoBqsGWkgJ+lhUtr0INYs
qyIFCALh1MZgXfCvuVes3nnMEudVGSPppHeOwzkA31sFSbUXm60GeS6zonanRh1gKoV52a4tKHXL
a9t58hGkL8o+kE9dWXhPYTW9qYavnsXWNFeAW6pxJ4Y6inUIFcO7iK2g8zdNUiT3eq56T95ELjE3
6odCs6wnbzN4qfUW8ajcNIPcbKym999zdVP1lfleUJGFZU5ZbXu/z1+xuVt2Rmjf8x55xOQhP1ee
BDzfR7zRdoGy+GmbO8KcjDPOurOSZdgAOxr5EQFe00LtS9gdGsDUAstvn24Daq3S3NJsjXWPpeC5
nRdcGKNb443sik3RQcI2P9cTbltYVh8oduKT/bakugHD0QWxu/yszQsTFO/BlrRTZpXTPVGA17YI
x/cxnAs9GvQccKBA7iXqazT14/tQhcZymNvDuf2/x9sgl27jPdvjOJSnLWvfBvj27/Fv7f/X8f97
vPhctexRbjv6Ss+MaNnzwn4t+rG6qpaubsy5DVxGdRUdGS+/P21iCKDI+lrMbX/ty5MTnJXkbCKV
Z6JYGLPa0ilrec2Vkf7TJmMf7WT6+jZMdA6R4yyqCr2BX9xJaWMgmETzNShV768sfutuB8fGTQcl
vxOLQef/lXfP6kKpy5UaxPLRLxHicZMSGxDa5WMzL8SmqUmI7n+209LteF2D9fhvr2i/bYo9RBts
u0MWUtB2a/o50m074aY3DfZdwen66LD/gEjmvMXombioimzneGhJ1cG6H83O+dAA0BEtdPo7w7Yx
HI3hreSJHJJ9RU2M8HhXF9JaU53pBSJDv2k5qgCePiPL2onPCFLK+bqyMU44YTtnr1VIdM3Hxrzi
TuWsPVE3YuA6oGlrtW6GvVoFMLtnwx3hqPNjrmMEOeJcXr5Eh1h0sLpXNkVWKNE7a6cnegFcp/Gu
qRVLVwDRratuHWzE4mmC6aLBjgFCbukLpiDoYqKh2khl2m14+QOLr32XevMOYqR/CSOc4OO26e7C
ulO2ctSkO29I9HPgq3hiSMX0nATJN0WH6Tc7B9jB7yVdh46F9e8VP5mNNrT+uczr+prPC01mehjk
4BLnAZo6S5FqSjaMpjgrCbp4kMnyqnfy9izGi2EYPK0wjRwxQANOE8+e7JTM4yXbxVcfWAe+anVy
ATqEQYSBMZrWysMaH7TqbPhtvCmR1pziFFGFNujT0bKpLEYdbx6stA93OSjjg6OHxo6wR753xqnf
p+Uw7CQ5LA6plmPs43XhMa49EE+9ZR/jYsTrtSJIEraxt46aRsaBQa7WtpMPCF2BLgOA6i7kJ4pV
Elnt1YP2BDeY2kHuOFQDlV33MLVY/WDuPDyGBnjkVl90bUBQys/lp5oc9DIYZO15sG1Y3nBPX/Ce
6RZlOA4nDx8qENRZ4pZjEELCgh/HswnBh5dMv+LaXnn4kb2Sva7h2oSz1n4KH6gl/Q5Nefolxdov
Ar/Iyw2fQLlvq+u04eHs9fqmm49gR/h3UAdWYPEw8EJljkA6KTH5lVOXqLb6h0OtAa+AaX+AjTpc
qthSZxr/BHStOjnG2IJC5hfAm1GxTWsFkAzwvuEcQWthUj5sM10KHz3Jsc6WgppWGMEHeofkzvD6
bZf046tu8u6kKP6jnfNLUcYsBxsgD68hBYArv+i7rdhLjeJdpfXKPrOU3iWWmO9RBEW8qs6VwYaD
IYfXLH6a9BEgohgi1v5oNOce0fh3z234kAo+IR9wO45oK0sbHRoJvGWKY+DZKBqsHBupfW4xsNwP
npyCr+CUpPC2iVv2KD3mTYh2zmpscnwu501VHxEt6Ua+E5teUikL1InRApMHRHKmxUvBvFCzAL+n
Qh+Lw+DEJQ4WrInFbYxYE204jTO6VilR6jOqsf4f+00AowoE6v91bLH5x0db+AjsmAkt/mi77SI+
fwiLaZ8mr/UYBI/cc71FHlnGTvXQVnSZ9iA7lrfR+kBaThn/ZsvJo4tZ5luxJXbSNeehaVPnZBjS
FnTRdHbaGklhkzUv3WCVC623/I/Glx4RFDm/dUVZZza3AzjgS1/J1JABQHnbNPommHEHHST6VYZV
xGOnbl5nu/tlbLTFiTj3QQbifkIoUJ4ypQzW4EynRazL5enWIXqZYP0zTseSJ2+spdw+UyKDc/N8
BLGLGHjb7MzBWlh9Rc7yPx/y16GlIUYvpHrPCTWqADPnD7kdQGwmvbwl+RXtXbuXrGM7+BgQYR2K
44vUBUhIVOuiQ3K8JOZ891VyKgz0wP5pQ+mLpVJiby1CBSdLxrgkkkH9/2zObTh196dwXog2SjCV
Fb5oZEHm3luHGCfaykpO13qPK4DYbEwtW4VgYdw2Ggnvl9WvEOGCk8vVm+KPyN+6Yny2Cl7aq7H2
HrIp61xKxbqr2kbQMK0hvbM1oCoRELfTaHT9NqeqFoJjSM0+tlU7I3Fggsx38d6Sw3OWyOU65V33
IsPaJWJA9DoxKonAep4+8e2CJTFv+yU2IaAYk66/4yn66tWJ+VkY3l4mkOlDwkHXFFcxU+mnvGhM
8H0EGUhotN/D6By9LMs/tTr6kHSi1NwtKaCnasgwOtywdFALBkjPdEr7J6/qa5jmvECI3sEKikOQ
IgUUvRkWnkevm+qF6I2SIMXzEqac6B0bMzlXkv4ez0ci45HdJVX5IPoi3SbmBGiJOXl4VzSydI5w
EmLdN6bwTqyJhZz6b5Mql7tbk1jDDTVwI3x8fva69cpWam0iElEL0WbVAbhJu0Z3Chx0eRt3+xy5
T0+1npt7b1IZO0W4UqFEehhipyBF5JE8URLl4NitcpDRUaFZD5VNMoGKER1iMdhQg5bSPKaSpLFc
3/ZRPOmzmArIdv85zB9DDCtCQyYOfjtah03HsrPGwv05ruj2koiP+GPkZErSEjss3dVMByHYfHip
r5AIomD9Y0fR8fOR4gsGqeytHV1//mnTxDe4ffjoxFyCntXKuzpo3P/1b7qN/ue4yu/Uh9vw8x3m
syDW/viy85f7+U6i5+dD2yK9iwC7IhXfGI0tH/J5mBjg6RVhHrEqesRiFKdfrOp2C7qh/+WQETpJ
bb9mtoGd2lCf6jgslxUGFn6I1Myvsw8jr0cYetQ0dvLODLxpYzntF2W5o5sAVpTDz06NsY7UTfwo
HPhgTt/ugqT5XaWes2bOdLBBmIalGrqKOc4oW+fTlLDIjtqFVHEjBzSrg8O3HWKMNe5WdhU/8565
RYT3pNeds+j42cH1GB8rr6S4uH1S/IGDIfODiB2fO7k+WhH6y5KqJwI6q4ToVq6rH0HeHyWynmOO
JeIIgqGYE365RNIhRu+7RUfMa6oTH0JJuVZNLF3kiFfeAj+jS+kddOYi2MvNTf3QIZNK4tNPm4KJ
y2LK+3R328snkuemFcglfFOli+hAg/bRTCiuyqZDyjk91OVDnej9pWci1FgVLPSMV/J+omQEeFnE
F/GfpAKTFRxysD0oWwuyQzMsBqSmukO9oZGcO2XAAWxejIl3rXp0/Gl+sPzeoOqfRU60eInGbFir
Oawx0ZZBYNhMuKwRMP23rZ2YSIA0VTclLnq5bXh36bwAR+EUVnlpTHBNSQMXZ2AOc5nmRZhoxdYe
rXEhNrmDaJcIGgWCofqn6dZem/pLaDTaXjTZUqnCJRsm7ELrfCXaxEJTPZU0EcxGMeSPDoh52lj/
fLBoNtSc/O6YZzvxwaLNC/qF6TSa24wVGev5S4rOMJazg2ECIJybDMLqZ8uS3N4PomterHIEwZdG
UcIrOfPvISy9Xa9oJ0DkyXHArOoiFvYE6x+slbG+tSVjl2HiBpk/lqVIQtLoaXhet/vYiI0LwX7j
Z982NFdT7uF+FDQ1Llo2L21egsfQZBT25mcbh6RyXeWJvqTOl/6gMNTDPHmOavtucpgddFNJrqhs
9YvjxNKdER78eUMLo38Wg1G9tUQt96OezK+F6H1w/6Mw4zZuiKEcJRO3XnEgS85NvCvCC4Z37bnI
R/fnipqK0KfWuFlARa7v8ir1rzpBsqsa5Q+F5w8HMUwsmJKpC2yBiq3YFGMVKOuuUVI5LvYSbSgq
EiQJ8Yl3uGHpyL5zSTLNucDlnvaa1r77XgUlZG5XrbTDSSpaeJGN8l8Mg4C5I3MfnMQIZn4XOVS0
Qzhx/eVj2Gwl3zEviEWtCw5i5UoJbLwMhsm6iA6lAe4pFyRnxKboAJiin8uECSPOGxLk2KAhlaxp
yy7k/ht3xvE2NiB2iplZbW0StYzW9kjFBDjL4FqghnCxZ4lXmgUZbWk1pbfWHA1yOPyWK6jn8Ko3
NdpQLSZ+MBAPtbUEU6HZy0QsmLtMuGXh5qlOA7ONwscOT8IsxJtJfR7g4X/W5k34ei9Zg5cf3hoO
9XeztYqHOfRerGHXnJK/3jezSqidSxjFmlj0olByXvBSS+GkaARd224clYz3EAF8ycfH4Kfwaq7z
lpl2V6+yOhFmaXiLnYUPtwVzZKQOYjsVqodOT1/0WXjUzkqaav4KeBOhPDKF/sgoAbtBgyQoAHd3
LxZq2QwTBkfVzN/4z6qaOJ9hrMLAqDOwj6K76yYUomI1AjsD8j+OSHMAzidpB2Xv54zZIxYkMZyR
yDZJIYqz+NMN7OUwR2U2sE+wO0BhhnxBX0mjJiGxa7/GVv/tQYtI8nIzYP/lGsqDj6/jPm+7V4vT
egixA1s3iv4ejLqzGuaq2pjD5M6BO066En/v7WyLNfEfIIcVrHSfcyXhknaQW9WtYl/fNhi17U0t
L3YmLwlxGVULSW43vW4+JfzVhjGg0EfUIfMf5hJQKubkNkD6STLcqELEPIvSsrni2pr/WWItBdqw
KsGC8NztlH0N2cIvTRJdWgGJL06G4x8nBoky5810ahCKlrKUpNQj3k/ArQyMTz0NpJVmHPO+GvZ1
YPY/C00Ph72nzmcuHd9TRS33SH7LvZOVQMfFamY7nbISq8J6VayJRWx5JdVODjSMuXY+n+1YCq1E
oMOk43+9sArHynZhCghg1ojOf6ZYiD/4ttmmGmQZBd9Mb9YwTXONojgdudCcitVmIuCVpdbo3v4z
4jq9bYo1R+mxt0LAy807hxPIQpvL/m4Lo9WDTasbh3iuvRfXgViE82ZPimM9hfVRNBWegbmDbzMb
EbYGnXA0MKWO/2+X5/eJUle4j2oZGrBZNfazarVqv4uBfCGS55zOfIhSx8ZALMRmFEIhVkLpu2JK
2R8whmwWU211uKJI0XCw7NzVsOlq8mFc+CnWugH+1K5sl7zFqLK3Ifbz20mGR6WYwbrMR/CNzTGc
Q0o/kjpfqWmHbjQ+pXkZLGCUkSidiuBoUgtz8r12Sb69XvRjek4VHhGZUxquA2X1IJfNkltGQQqd
yGJRtjtwA/Or7SRfUd+r26nHQci08aS1XpqqydY6SRiq2NsOL5baX4cNRpR6tpC6lPwIZYIuD1xu
GtGdrirmclRGaeVJDbYwnbqG/Q+ebnrS9GSXFQXxOyyJwlp/K/sSz8IxWYNfClcGQr+8aY+BX8kL
Ho4ok4M8d2sEGUF7BPxKPUlESleSSb36EUEVtFRLoGzhui9nj+hGowqXEAXJ6eVUqD3+xnbtFiAq
aptYYzd81xYnxu4crFLYf+qcoz/G0TLEYMvLIhmuKRaloUK4upMB32r4n4+YZpbdd+ShyJappFoO
k2FvPFg3UtFsGzXgJMChC3WTM60HaMXrXqcupn927Dl0iREk87H6t8Wje763KArsGMvcZfFGk0aE
wBL1/m0vbZhRTEvyj+9MnoOVPaLfLyQzhk1EmY49MffU0ebY4NEo3+QP9zNn3Mb2dQCBtCXjKR8p
psU9w8aBQc74RxeodNHMtz7AYNu3Zby2Wh3mFKqnQPpuPLxlquE0X0FqZDanJJi+DDqXWc2DsuQl
W7K8c662n2UKHUnlJ7pU+g6zprEn3xhYOObIke4SED3mcY0DrolODAW3mxBO0HRE4VMsJ0uzmZEi
sJYXg9q8eDwvXCivC3yZ8QdNSeHYfJZZOiFMiKlbUpUzQvQyTm0prVO/9q4jxPWptH8VCa56vux/
jJ20bmxeBHulc+cJYGdqwYFaubXhBL8lOKyLfMCbWBmmV6ckYEEAUpG+LCwS4Rpp4U5TiOQ5kXyF
uGAvtTFxvaB7HBV7jREu5SMBpViSLpNt5Q1Jij/jUmnXUzm07hgkxVqynwMpyxZGlHqrKsmIz3TZ
2jCl/DgFHLBviAyGinLnD1EDmnLctfIHb/7B0hmtbtVWD3WMVWuFXxfx/JXpFG9K04FnAZBka5ge
N90zFbkasKMoWOLimS6YDSrLCf7qwsEwddGMQ7qIrGBr6JK86EB2mZH+DEis1CmSBPOVMD8qZTeL
cF+xIYbKSrtVNN+gb3zxne7D88sKqFP+O5peJzUGvpYEnxTnpm6tPmGh+NRRL0nWBVpqf3BAps65
jWZobZdY2zC2FiEzioBNT/0mfAPCxHyLeuOcDyTtE+eoqwxLlf6kycz+uadHqw7X4aaoj97UYiCb
jRvseU3cZbNgO/7COZt49WOcte9Ki6G83IwXPWLm304zrjcnEIg1Ook+nTt0BmSypWYYsKHPNbGs
8hYgWPTRcZIWVYEpsKRJu2JgkhXoSrlsNpx72U0sAv5YChy0Yl2lhnfF27BZkdqJlkNpPZlD6mpZ
y41AAkObJK943Ceu4pDwrqsmXNR1+kK9KCLHhnfoIQ7xS6J606wwEp59YqmMHla1lDwD87+CTrMX
9UtnQqArwxjdfb+zQ/V3LsW/01D9rEsNs8AKMr/MOxQR7k3Wt+PaTkkWhAq17HZCHVEw+q8KUdAh
BfbXj/mDHJXncg5UZeOciP3SagvrhZ4vHFAqW3f6Au5dtRokc5Y7F3ddEC3C3CRaMhfqlv6wyxUe
Cik1QibwPlgv3DVNfxkpuyoN7ywKMRZFkp/TOP9ONWtXluZHHfLiNeiXwE5SV5eTLYUqxIO8Br+W
3kNXb/f7BjczH1S1W1KBvmq1CCJP38WuKeFGr0rNuJCMbHA9Tfq0IRsFXkcheqitdEyl1MYyN+NQ
PWLzRho61TdEATbGRCQzyJ6yQV7ruHqv7cCkfpialdDgMpPyV0fOo3239AN7Zojdd1oAbTx5Hqcm
ceHPPAbV9JkP5ouaj9fOXKqpWa5NfzhNoDljE/Jcjf+kYpqnHIy1nddwBnOVjJpe72LPo0zb3PSh
5NohXvdvY1i8O37yaBbtcTCpaZT756BJtjU1OPHANRE19RokG2ia7hgADqSgDTBalRhuXPAGLlWu
VvH7hCpvJNuyznuCuCPMOPjQQAPwrvCN97EZ3vGmThdWIj3VNiCbJlTf6jT+7MHpaeXwhr7si7Jd
6mK1zdSFu1ZPH0dk5MtEzu+LFnh5CIepi6mo5nw86JiIbXLSANT8acSO6mlDAhKYWr3z2/aKpxEe
gjbx8b6xvmq9Bk3BExaPbazeMx3kLwDlhaT3WF7KGdim5Kg22TUGzbNQpt5Y6Y6zGUxn95bWAPqg
De3ywWjg7ccUy4+URwT4aOLGfsAUIz+jG6aEzwKbrvKLLDwiO0SFG+NTTptjLPevLV+KV7+XkCIM
SJ/Js1NJB+58DxSXFYu2tTj1/lnBmT431E0T9dsh99b1tu6zdc1p4SbBmz+5w2FBbi9k/t+DAraK
c0iUatvgpybXGIsNzjHOYX22Wkw+JVv3Ib/e3va+kgQL5Zj6tGyoXsy2OapOc2ntZImfw7Vo/Hcj
5b0RCRnWDX3yZqGph0+ad0tSM7g86Fh/TlwbZATAxmdMGyqlZ0YzrGxNpsC43ei8Z+wc3pbz9Iz1
aMU8IJSJVfFzaV/MhqDylNjDAg7PXRIN9aK0IALKOgVHWuo/5mbyVTRDtUibpHdLp8UxEtFhFci7
TnbuLY1J5BhAzs787qDVzLKL1ntvG353U6uuTWDeVt2dNKJ3kFNiF8SdKSVkQ0sPlCi1UyB3X2AQ
UujkE0LTiB1WncZJtjiNWJ5M3NCV1G1Vy0Hwb9uLLupTN32oUxhRXSzJa1WD2VBX4T0G8I0H254H
HDPJq/NbHtr2qAAi423M2Npe8yjpI9hNp33XG0jjoxRS99K+V7Wz9juQonWIR7ETO25CiKAiwZFQ
GO9mssSPh0lYqUfL0ici0MpySsQ63qZTZ+8wmXyxQuA9PMHbrvitNMyNx56fZw5fJwqPupTjMNfD
UIy4XMrwXuH246JOoqoJ/54pLI9+mH9jMhosdKUlraQ9ebWNUUn2S4FcZ08VKgkFRzAvtPHnzE6t
Xx5MJot+k507h6Qh/iKgrk4IiJ6Zaz/bJC2Whj97RajD52jwBhDb3XC2HR415ujGdjs7DPI0NzGQ
imo4quVLrJb8OvqlWU3yndGlA5PxJF7oNnMwM6Fuww+/O+LZzcHIZ0KWMcB7G/onI+9XimoMTKww
zQgt2A5me5H6odiFUnzRfCbkeNJmqpFtNCJTZTn1TGiDboNIW6vN1CUg9GQG/i/4VrBTY2r2AqXk
F8BFI30T9PsI83jnmdqAM3BDtvKcFmDMQNzri4Rq2+1k+JVbQ8R0+mgZTcapah1qU9svQ9pjtXwM
MWbNCEIDfKT2Li5WSBkvUafrazkr34As7Ntsgvicz4jm91LHuHpwFMT6efBU6BYzIWqgbIIEi1L2
mXfmIZhJStAze0PRkoE1pNUvIxNxjzmiCjE+ohYEZNePeLab6lrXxkdVNo9lxC8w4AzHOqYSZCW/
DMvr3KSBOJyuAsXchObwPg17KmeeEipSF/iClKtU4TxhJX5GiUHZyMT7uolWqRnnELzxIkHmm2vb
ltBDXtX6IClrE8OjhWNID3qurzsAt/NNKl/AQUUKNVJAvZnpcrh/xNzYJO0AOvCtC7RfqimNa0/t
gCUjIYVoyOtpkoC3Y0ZoOFz9uYR2gIkJtokB+hXm+E0YwEiKtW/NbLKFORDuN6Amcd8khGiAF1Tl
a2jLKlQ5y41xOV1IDleJZagfBFy+8FAuDl1M1lolcT9iVRSryj3AvtSlVAYBpaa4cpwb8w6rkBix
q6ok9u14oxtwaZVh2FpKZzMPiIolqLkaekrzGiklOOrmIIVcbXmlL+qkeIqSDDmSuQeM6U458+e+
cXD1JUixMJNg0+M4DrVzOpuUsBf671FxPot0ilwK2Qou0/ZqZf2bVfefkES30zguTVV5z4fQgJbc
g+hFfOENlQGfpM+W5EHkQn/oYuva1jayjCg9dXZLAqWUSWQ7b5HR4Gifao9ec9/q/0PXeS03yqxt
+4ioIjRpVwgFKzmN7Zkdyh57yE2OR/9fMLPeWev96t9RCdRCsgXN08+dVKy68RAlQYzEHdUOtmMk
L5kpzkKzuHTDljwncIxatW8lq46+kMM2itV7Ake+6T2pmG4nd2E0PUaB2cMFtB8AVAhwSQI8m+c3
x310LAWSiL548eXt6LVtQoFNgYl9XbhN9GI74WJLzPmmrzvwhmivlPIis2/Y5rmAncGBc9Kry8jw
x0RjJdZrDNVj6Su6ZXjOXRNi2EnTD+4C2eBuB+dE2v5QqW9KlgG1dPo+GPHcGwPC8DJs0Cq788K+
/RlVUO9N40h90ciMAmOwNyZVJauv4aamRyppE9fhjJSq2PW0orf4GPIQMlfxAri5sjI0z3GSz8mO
3iJwymnqck/p8QZMXH062tNrIeLMD/R9JgCkJTpUNKihb5EDU4juLZXh0qFm5R8k/GquVXvcEMBK
ao1OK3l1yj5BRDpZ6bdx5O5tkuq9KwdKjt5qgQkb4OGIkGjXdvFQ/iwDMjLSqLy2YbQzCBLZudN4
KlP9I1MQ7EYJzu+L31DV/oSR9A1AvNgpcFQ2FVe87yo2a0OXS2kYmqucdi4uwNNEux0+V7UN0hB3
tgJZYIUSIQPVShq0f1lALySOP4sgO6u2gql5UpIsFJhAT3FziDDY2EBasjd1oX8OBrZT2TfNsuU+
LLQftqYc7Hmkf+LC5jHKz6LA6hS/7k/8Zt6pqIddpUfXGcthnH3T1CMNFheC+VZHRLjej9xNuRQR
HMp3KDFQv/tf5FteA5eI5Zg5SiPoPO/tF1cbT1ONGQk+c2TJG/Wtr8W75MfCEuUhTl19ryyRy1E5
nTNTxfU9lt0ujlmnqdT+ZTm8cI1CA4FUv0yHll+H0573gYJ3Ica30ZFYoW+ppitbErD2LwhJg81Q
BbCHPt3xtXKMV3rbz3beUW1CTDVnGGdEVyOdOGWpyzKVKSowKHi5NiHZ0uutaug131VL/1FpcKly
OBM0bB8L/nkbORgPSpbSMhTGWw9uqYVDvyX9Z/FTccNzZIrncLYOWkaBLkJC+ZidqABw2mMN6+h4
t1adAdEYJ2EaVvduFD6UX0y8AcjPgLJyjPqHTLBSs2r0NMlALIpQ36KaoIZJL8iDGp4xIM12cLju
E7s/Aysg9FOyq8jCdssi8Dwszq2T8aS9h9J5t7vmpVE5MVPzheyLJ92SWxGSU0gEMC7gBMlOd03N
1YKsC4b4oTHUt641PxS7p68M060xyK5LVJoxCfd/e44NFBP9sequaYUPOBMANLjFvFn7HiyLV0cJ
zzNOhVhqn1PdmmncNT/LatxVtvKSEUm8sSNj8IaCwls1YTMEnC1UMZ0sXKTiQt2YIrsrgvZDCiQU
UTdjSgn9qe6e7EycjNxqPF3pqKkk9HsVg+oxUZStWPJ5O1fzkYITRZ8UP6M8OmBccVfH0U5Nzc/I
qelT1aCAJKkSpRjv9am8phaBonWVHcueyNROLX1Y4e+p1kAX1UnoNmM/SQGekxb+WyAxDjZ9vsKp
i252LCEJD2epaPg7WVq0QfQYDMZj0CKhCIJfs1SedaKERquInpX0B56J0px1TwlV2FiDfp3wHtsa
rfbT7tqj7sZPxQCyjgLwsw2Wf3aU/Zi0/jWV6KpJW8D9quBvjofrlA6XIoGeF4TvlBDvBKtGG7vo
d2Y5/ejKRZenciNXchdG4FzgPa7DtqM2XzqV4x4UL9oaE61ZNdYJgNfpJkQ/XJNEirSR5zwjTqkw
H3NnECDoyvc5HM5qhYW0Ky86U7iwnX1bFI6XD5jcydaPh/gtzmrh/arM8qdpZB9BWcK11IuHHLfG
1s6ZXKyatCWzxR7vNMvBD8iPh+WEVlsrT+iMnnSlh5yO8heVxWEasCWMyAZNEpWmXid7zkY457Mw
tiqYKh5cIVoQOXiq185jQlJinO7m0D6hoHy3RPUjm+dbj88XsJp14Qp5tVLc2pRu68oCDqYT7vU6
8eyhg3CskBaVzFfES3e41s77yjR8E3sD7j8aeZSZ5+hcXf2s9gcyHXDRhwY+Oh0m6/xRpeE+jjbN
G5t+ysagouMslhcje+lEuiVA9b6O2reoBwJfTsF5ImIKYom6Cy1OFPQT1zkL9nTE3wK7vdK5vQUY
5bNKQIeWVZpPCtEpE/lTG+nf89ESLPQiylr0VI6Ly5NouTHK+GmlCoQqTRmax+WB1dgTodpvZZv8
ZPX7jAq0PWKbT6byHGzRvbyZ5bkug++UB/AxIkqUgEb9WQHIqTXCVrrJTH0n1w+wjGjrJZNByVCF
5EMq58IulStrzdcxp7c7d/aOvGy5LUxrYE0/urt8xopmFll6kPVFFgoAAQfwnVT5ybp3M6GFEHHg
HMZZQTeZY1lJSFY4OuFdHw8sGnFOANtXvDIxiS2ezP3U5NqdkoFgVSgRQCJsFmpOpCLP0PbT5FZH
5HHxpp7IYBo1I39UpgbTeDtt9uvm733Y0Cdcl00WbG0kHBjxlzr3qpawcTsvyDJY0p/GN0fEmHET
YGHZ4+RV7nQsbCTpiJx+WPSRNQH/1DY65cDfs5s1CtVOBHT6MLFnafMyZ3Wz76nQ64F7WF/TgIzb
J/KF37s2W5Rd3H1mZTgKrXf3dvDLJrPTmzLtHR4Z95oGuluiipCc4+y70mGoWhiU9tagfQXS4aKh
ws6D4MNIROfRInK22AYI18DEWZX8TRbTklPdxcNSskXKKbLh8AX2z8jVf/YN9O2JSTjogiNOzBik
07FqXf3VTTH9NnflpFyq5ePiBYExLOhTA873rvOCfx62h5JkiVl6/ZScZ9V6zMtbmYh+k2TDkwxB
nzPHOdaloKVp31IdNbntfNajiYl/WN1PZvaQLNCBq+S0Dcf6JNRw8Jra4IpwSYFHVXZHPobcVmE1
guG3W4rrgcvaOMpeEKhjsno7GGEkMJuA2aFaOBJodoknamrYODSGtZ+Y5a1O+rcxX4IWx6TfB0b+
a4jn5tLitBHS3lZNVspG6HKDnQzwAcPw3Uh9iyf74oa/9MYAk63JQ3NYcJaxI5kek6d8eAmMGHch
hzVaFBrhBon1ZmzxchiL0XPchLWzbQ4bMNV9Eqvaa+oyW+Mdy+qWFsuYkw+lxSfR0X2xenFljf1s
qflrkzuZr9QihmgRvuExgoTd0feomVQPogfT4EI6tIkdonNIk6rzlran3+uI1XV+Y31BW2eFYEgz
TfcEmfIu/WSAhe1Ux3qfUfLnA63KoAdcwUIFiTuI+9COrOEUcpccmTlealkaiqb+WcswBFQNLF/6
ooRWRcPKLD/TpML7RQ6HbKLPrGWme9TFsc3bbjOFAFPNTPPJttP3jiYfd5tC2UhID01WRMcw6ZcC
Wv9uInHZ0K0MsTsZ63s1zwFWdPOjWKCn4EdFh8XTUoXatT039CyhydZ3IdLAjmLkIbA4K2VBs7NT
0Z301x59nQdHpfRdaeKSPgF7WEtiTVfR8YvnbgAv44TBGSHd1xEuFZR3m7FOu4eKzPRtQ7zRYsh/
oi9/Cc3Kyzr6NiOOGtpAW5NaqjwmfYXjB3eEqBKBV3WxemkHdZdTU24mG+V0PJNYLtSbWwpjL9Su
2uEQeZyrxN5YqfQjncCWOeTmEIaiOQ3021MHgnuSji+WhGSqtt9Azfj95Qz1h45sEDfJXVbQVmfd
ik9tYhG90u/wYsBFopLxubXBT6uapn1pjAqiWPwgMzf359bgZjw0b1j0+NJc6s8CadzcH82UmTSL
ixdpzcbB1gvYzKKY7kSzYEI1dBriN+Dw2WlNXZuRJ452wxcRp4UyCATYDY1ALjSWWZb5kmd17tma
DDwsVyRcTlSvZeIR2SYxgFouyVs28hHpxCVsZLXpCSGWPIXqbIrktbX43wZaax2SOIXAxGWPzOel
tviLK5OPRE9EJya0mNaAZCynfzVdE2Jxmp+x+hxPYfGg0kLhjJKbgF/Fj9IGu++mZrnHZ2vltCNo
pAd1psqywXp8yykLLwn7g2DhTrxwTsRqJ+QesNjAI2bn9pciIrwFrey7aon2MdcDv0+mV2NAddnb
/bcmQOsJDajeS4JomKLb2xjPDFJ+CVKCaOuEH6VhdVvb6e5CMFQah66OMUo40Ta3yk/8m/kXTcl9
r3YK4dMOCpjeIXZDIkyoSvi0Oh06nbCRjoRNyZlsBtitcSGh+i8vYmqZbkapHzEqKWbKCpNzTpTa
5xia76r+qx/nT6xnCLfAKNys7ufGUnHGCehDB++Yb/FuoVs7NUNBAWSIe02DyIS+hzL01wGM2SLF
J4l6v4mU724tHL/TagLX4rS4gPzZfjY7pOMJMB1gL0/VqHRY5yDupWJlXbvH2Ed4eGKkW27bx8QI
pjsrUME2WPoICSXHDotxp+AFDw/5qVUydVc793hcUBiq00s/aoe5UekKj/W3tgcRsYbW00PZeOPg
ahSK2cy3Dy9R037PLCAy45fex/cOq30WwdwV+36EasRyoBsBoCNXoWY/1OjGbyF5JEpBmDXhTtuh
UT7rov9uhOR6ZcEl7eBWiu5zcGjolwkteNiVzy1NAfLeXHx/pUXzw/jWBywPE9wbfAQ678qiXovs
6TTaRBfkSfKgiBL3fHPilJvLYlNARdlqPWs+e/HEb0r5pRrDR9urVCzWcNCYe/aL6fZQZB9wN0iv
xP0UvJeVsW7Xj/xFCWdVlNB+MbN9hAUuZMNtqiSHXCXQuQ6M+6pxk7ui4dw2qm3IP3kzlS70QEBw
rXJNP2qH4Vo6vgF7duuMgrSN7n2aiht32IQq2NiIEvlcXUh4IOVuShbBbsu6g9A2CPJz+ZkgsmKp
kDzpqht4UUXrNSrMmGc0TrKw6G7SQpmr/KTXPvxQwgPoq4q1k7j2DTDbPMqftr14swiWRnUDsa7n
V9HUeR+6c3OLlweT7lsOk/Zu3WVlFVFGdB7K1OKvbZYImmA85NAf4eTqzKUEqzuKi4t/3U/bsmIe
DkrtOenihPNAfW2wl9hqum57oXFwLMvcitl9DeNIoHKjp100+eDXAQuZfEAHkWzqsaiO1dg893Y5
7/XEiP2+zq4jlDGwY9A5o86qPRcPwcZOl+IjPILVgsRRwjHHotLHpoLusG/UTXftS+cxk/xD5Zxt
8lKrr63blmR47xxu+k6JJ0sLvIHr2K0OJpr8tBnbaPwYOg0XcRtYPum0F8OCWVg2P8oKJxcUXZRC
ue/W9i0HEduWs2g8ilY/QDrYA7HimbMEbQxfST1tA6tviS+8S+tu3GH8DXMxuLpzeAkt1iosy3ap
XkbeoKT0Y7ThTiN/gCJn/GLKxTzKdu41o36oupQ2jBW+ZBP4p+C+FOIgXSvTr5H84CQwtGtsGv22
lXm4UzKSESrN+WWbcDTz9mVs+2AjsEH27En17GZifjbmTzE6h9ogJjv5ZVucoHOe/axGtLWq3VL7
KYQYySk8DUb5rU4hU7ScXHrzjI7j5NYwfMIg8oO4xsWj0ze2K34uihMKcdxJGlc3vEC3zzrM6wz8
xe9D6+hC+blDqPhNW2LGw1IBbS/4B9jis8kQW6IjKmi+7sbAwdQmyZ5dC5xat8kowgvkziqmW2+A
Hpgi+B7dw0BhVvGCYfY7Hep+X1+mLs320DKOUx/ciAtB+kIvItVGqDo2xwyn6TWX5lc9jxchuhtV
KrbF0SkNGMHZqUAIanap6Di7l+oMHOVmJZGgnG1yOifGoTLbozaSg56PT8o0a5cOLpAOD3hXxIe8
psRtXeNLT41uI63mVSnamT5Xys2A/5uOMrOC9FQ70akFS6Pn9q6Ltj1rhMUmkTPtlLZ1t81ceK6I
OFvihwxnBi9kri/qPbZKRziT3MpTVUffX/7ILOLEgtEgcVr5Cs3uPRXpR1tHM2e/vh8qfhcRE15I
3vrOmpsfoUETMkkWOX0CgmaQ8aQXTugJLMroMIDYmvyb+7rfQXxihr1L2uQbv/+j/VGXtbsN6RfQ
pqXp37jqRhlYVpnh19iMj41uf5VZ++pMzRMoRODpiYJPvk1wloujVBWwHBDawt4BR1VIDbYElGwi
D5xNl88VS34V1NkOjBNGaR9aMDheJeGJLWiWbJHns1LLtsTuHPvRwvzhbjKmvc0VJMNinzNxB5by
ZnTxL8zNJJ3natwXKrQ25O9R/SXt5pWcKbrRsrhVYqcF3DmZ03FXdg+56HE/lh966sBNH/3OiaHU
qaIklwHdabnEzygTBLtA+7T1LwBNx49m9zJCSdtKDWsEqNdxpcLpdaO70Zy1TRJHl7JQSK008rOF
Wi2VVb5vJ1P1oc2ZVBeD10lrrw1jiNtYWRHBUj3qHBiHNS7/VNzVLEpDFJ2kO0YIr92qZYbfT2Xy
FRXVYjrVHg2p8HeTyiksujiUtyzClgy0aXjR5sg90dnwxobscceMNX+05XNU1vdGRxAENtV8jXg7
5HBdHbrl6L3Ni5WyFKqAy714UgmuMtIznnoP0L8x/RtLEKsREGMk3Anm1L5qldIfyls7q9pJ5v1u
kEq4rVKKsrI5FFKjbqUnHMuYX2+UvhPNlzhnAgqiSvpq2d6FDsHtoUrsAowjzVUa380U5Mr9WzbW
ft03lABteK9oFP2DLD5DAL0qIYzSDZV4q0z6u9VWN6G2h9zNJr/VqHezNrXoBxmIhTIcWYLhvg2N
j1KcQoNZk5xAGzjslwvHoRAmMvfe/SIj5Z3ml6icFxCU/UgMHJqWk8GiNAopI8ZQvyFYuUWDeouH
DraHdizDLN9ptAes3LofdXeh8lCOlhVBihNc17LWX5sxfoZhSTmKD5XZ9gg1pHWVs/EUGMmjYE7Z
OXa3T+t575baXcCdHLGo1xUAZERT+klCN5LEziSuN3o1GltolGw5IcVOCS+myemao+WOi2g/9drO
bluqEpqNLpkFm1LJzmKsP4Ok/0wbsIpk3mjVY1Z1HRcNkr+geNMj6zMeza+uL/Dr17eGmpV7zO/B
yyaMFSpW7Vb0QUsWwL6UNc0z5WYU83Nk2i+JPR5U3ThWEaWq0upn7HeQewg4Oh03RLNxus35lyYU
v1JLbhhYQ/Su2JkVd1h1+KgltoHphzAEOWzpkabug2XTicva4nUO3G09zWIftdo3lxzWqnK/R93C
iI+jszJApIBoRwpEPp7NnNzTQqfBnTvfVFzcuqC4YXjUw7zqn6qeXkwbIoYtbOuCcIxAu6B8zBEy
bNx5OsvO3cazSYoSQ0BMzgY+KcCszs506kfDzN/rhqwyRbXx2oeQpvbPrqC9bLjICkznaWg1CjZz
y5QLAo1HAjRc8S0loBO5CfZiplG/S7XbKrBUK1JDx1i/WZpNZii+gQk9964MDsstD1zgdZapuRGR
RJuO1CeozIfKaK5mPToeWCPLbkLrNkpl3Ged1fgSTs/gwHwc25PegQaHwCm18hMnB6Ie6a1uhhoH
SXipus1PO4CXZ5nGutQ+0oJnboy1kvvavO+07iVXaYHhirQo0vcKwu7GtShKKBQH1CoLDIifVIzt
hBpONAeofoPmR+Vou64W58628UMpSYZMmbMxtLALGppdexlK0V60Iu4uNCBmYL1BOUAfGTaNUo7H
vBHlYyKU9JFl9fJ83VE06B/xKeK2aQV4QQZRqHm1qTb7Py8zUBl7n1jD6rbugg4ADmGK738Pkgxh
wjzujL45N+UjfZjqEbrYU6li3rHuMoh3vVauevg9YBmVEWC649tG278HopGOSn/QleM6DrL1+DBW
xNcvR10f0JYcIgSVwNZ8s3VfYzWtB8POxMblP/uy2PE0TH1u6wi8uybYLgkNbTMdbmLs/zywtntw
hBzu/rVfUBtgpTMAaP1nvFZZuFiIMzipfv27OyNa7RrCMFoPuu7Pionoqci8Zy2yK/UquE/I9Hyu
AohTRTm0d+um5RbpkgE3+/GYdM9uHWYnvaKXKMOh487ROg9kIHgZ8pvWk/Z4GVQm3/WtU+02XghZ
77huJpmb7BE2iO3vA4fBcCarkKbZ8rF1hutcqv0eun6U45avoC7isn7SEBPZOAdOSEOC4UNX5QeW
04q3bsYoTy+Dq3/LK4Xvoao3o9Kap/U4Gu+klVFX5/VApoTUV0k32K2vtonpTXB6UdVkxcP6YGZV
vUtrLi2ssqLI66wCr4shb7z1ZRjNxQMfGB9qMpiZxZcxeTxHsK4Atf4eJ22mkfWA3NOk0Hdta8Q3
WuzRrhjG7B4IfmEOlOUDFnX2tgjj/jHFUnPb4KrwNNWV5QWob56pvWovHKzspaX7xnVnDq/RjJ+d
nZn2mxxNucmUrvgh6vKLUFnkkrV8dfok/zmWEtlgYnzKGSJ75hS/2pGKIgdTAeEovF4tmThm9T4Y
qWg29ZluFZTcHBcaYSXQD4gmptzpGT0X+wgs5Asg4mS0c/WZ1faDDcP/Ix6S746M6neVNQHVW+N+
18FuN2mSTbu4DIlGcbXqgTB5fDUzmyloCVxe94VpiaRyVih++qp6WF/QQs1mkghKf91cX6hjmkNJ
mCmUOxzq97gyHH0Litl23WyXAxS27vj96OCo989nkPVcQJ8GRzOHqoi8ubbVnWJouBAvY9bju2CC
+7Ey+99fdX1BNkG3lw2Y1jpkPf6oqPD8+wi8v6jgs6FIP8x9SlwkEOiNtKD80FVmQiRoGV24zBS/
VcbkCROD2Ks1s/2RZ8pVN8shBCN+mJ0g+lXl5jsEb/d1sHSHCOQW2exgZ3RV3OqkyMI42frg7Fi8
9lz/uQ4ubvRvQ9C/mQVWLpHpox7gB5rT+UHapfV9tPTCC8NhfnS1uNi5Vo7dTt70d7D7nT2pzcGN
WNNma1Sp+gKjMMEwKbqv1PRRzrp+NcocowXDGoAmwAK7NKqunDgARWGRXlOWTnsDr4VLmops31W4
pGQSgCtPh+mSmka7NySsAikA/zuh5Retm/Q9zjbhRXN1a8+FYp/TFCFAwYTLVXYnIZ3sS6T9B8NM
ogeqEUo6zbZ+htkdvhLWZ8s6fNO04fS4Do3NWaEr85+hY9/8a6iBzPlRJeN737cms2+XPsGeSs5k
n+2HAG9T3JZpZ6z7aHju+6ocIn8gLnRb1iqoXzA85HpDsnISzL4ez8PD+kC8rO0Z2Ens1k1tGaf1
KHFDozT3JVMbwd0JvWxcfcKjHlfj7/dFCU1lRw/qO0Dwz5k0P4yq6PTD9b9vSxfbG3RKrAadQ0GK
ChzLATEwuoQHA1fhLaSd0V/3DYUTPFDdw9HHcRNMiHHrPnswtsOEPdO6NURBfsWi7LBurQdCn+Ye
EtLzoDNzjPXBFGZAcDPX0N998DlroFxLP3b/jAP/2OpY293WXaXrSCzd6kNRE6E+Zlm7VfUBdgUN
lHanJILfjjjIyEeNiB5TmVN6WXpzs7ktQARYdtKbTL3f201VY8BHH/f3yHUT43xaTcvD30OsLxRm
2N4sIHU8px1sYIbmpgWTelgb91LJ+BKcmP+fnaFpqQdFo8W/vnEduD6sL6BDBQ5e3jzPJfTx1LWO
4bIAraLauPb0f25hXkFrwTXwB13DBpDHLO71EqMKc0aPU3QAjoYtv6ReuA9xiPDGreinr/tz233C
7kN9cpdyt6qQxShRx3hZnIoSVyhzIm06mGTlr/u7iBXR0JWvoDg25kQj8aoJ0GVuEjmrRYNyamzO
ps36tJ1ILpVjj5W5qZzWXXWS8uq6/fvpuvfv672LcC3LlV//2r9u/mufqTvaMa9Sf3DooZJ7NZ0i
ffrzoKrNQ9zxt84Cvnge2eabliA+UMu0/AFo92mK0npXbPnSalp7FJYh9o6WRL6bG7h+4AH/IgoN
+AyFh9Qd5tNQw5epzuJXEi8JNWbChJWh+I0xnRxctoIpMbawwpn/5Hidqir/mkpMPbtGfwvNRoVB
Wjis2Aflbng96FqPragKdL9RByM8BLlkad0i7XL0/L10te/kkyuPGGYXJ6ljMxjbM4SEsdtVeZm9
9iog2qRk2k5BwvXDCjwOkPvda1+H5Z1W1dlORSB2LLowf3Gm6UgzUr5rg1GgegqCUx71yWMgwl/r
x826wy9YjcXNLvL+GoSgDOPyhuV7wKAE00rgBkorFHvsJD8SLEkv64Mhx+5SiQ56relgcaCwSq8g
SF4MPRbjZh2DlnN5Ck0bDZw4/dn85xDr8LwsX/M8Kw5/D50Z0IKF0rd+VyENGMf5iG+Le123ZIoA
ze6xvV83kxoWC/TU4+A0VxtAsD02dEBgh6mxV1RK/Tr14KqJFNV3ewa3jseseS+y/BWax/CTiOZL
Rz361fQWkiwZkmBfzJvCQSawUVjIL+1oN0Tfko8wZJxQLHL7HJ14i055MZcr7AqHOV0rNzHR0vt1
8+8Laabk5CDDs+xpd9/iF6UnRtzAkPrsWFHl7poSiu8wWs0xMrq7dWt9WIeYy7h1s1rURWII6Ze1
9kM8qspROui6clTqrNJ7TBR0xFfbeHl5HVMrgeplGT3R2jQZw231J0t65e73W3Qt82o9NG+/B/M7
XTWSJczatB8QDHGQfz7j9/uHIK85s/iMBkrBaSzbYee18LAfwzSXj8Gy5IjVGq7OP/ucpmu3KS0w
qDtYwqFc0e9r1XHOlZ7UZ7Qsr6yJzWcVWRV+Y9Z92dhYyibwyW1OxPP6oomr/RYeSHlQS3iCbW+U
e2nDd81aI/wWB4Xtlz3mCHoyoqNC3kl4To/Ubcyt5zmDZeMWofK1A18LvmRPSWrUrfmccywfgmx6
Hk0j2pZJhoAIpsAT3Ux/5Fj3hmmYT3Md0Di1dVaYiOxYm2Pqbog22ayv2gZI59TawRl4HoPROM6u
ZWPVVxvGGhB6HX9Udn5Xy8R8qY3SRlMRYgcy5/FrqdBAWAbY//tOsNSGproTfcAX+f1OixnLK6dG
vwdbouNuV9nzkKFQwsAzfkiCAN8orS2ASDJ7P0yWfkq4R0CHyTsQ7aQ4M7+1+ylX7avg/+PbaWo8
FBnxd7Gq2M/jYlmEH++mqoSzb7pgnjb5ksHQ2ZN2AerMaFziurXskjD4L+Xy8HtcW4uCbAvlzzvW
V9ppIiF5EAERhIjbwbh9GIndo2V00VNp4VkRY/Tmr5vrAwOEbXWPVPaLCgjjob8D1n0M0ATtQDog
wzFwO0EybR+eLJnVlyEacj/Ns/ZFj5Of60+tGb9ic4g+E85VmukTQRfLexysik5ieU9m01OoE9G8
zMYCHwzBl5C/3yPdTNvoTv7nPZUFLyXN5AlJlXvS2sk9AXmCbw06gESVyHCXcm+oScPmJbm+9O+n
FMHGVuniXTZWeUdIgUDHR6rupuGvx+WZHPUpxIRhY6oOj3LZ8fehzWICgGG9Ps8Iaf1uJHG9iUfj
XEg99WMzUV4Ryd8GzsJPM+7vRTMYr+gWJLB483+GBnl3W0tXEY33pRv/Gfqvo4pZJWO9qFLaiO96
LY1valCXz2H/Xxtx/671lv77Fc39r1f+/Z7SLYd9UweQUOaqJ1m8UUfusSj+AURV4a9PUw1DgHh5
KN0Eh0nnpuLbdarTZb22PpV40Cpkqv7v3nUbZ/j6bjZoWbuTcifN8IRkROwzoOI7UHnlbt2P8J3m
6bpTy0cHX+RlNKCfKzfrqM7SOvOwDmjWvevT9aFyTLAyu0s2Jc4Zf8avr0xa+KNz6+g0Mc/fh1wa
h2ykMafllbwPpCbv12dUoS8tYOrd3/1jEGoHxwC4X9/6v2Nhm/4Z2+Ldu8HjoMN22Akv64OJ0Sfn
US58u8rxLmk7tN/r079jmgm4499j1pct1cSspSdYJoZmGD4rmL+fpGxV+tPLU12B8bU+Wx+akHsX
9KRo83dfrztTdfm7nVpzuktyfMzWNyNxxKnpX8ehXQlI0zQW05UDRvZfx6Bwsj05jSr8mhKtFnZ9
vRvfY2Qg70M1kvdVNtloxANj6056/t8vHNoeA7+/e0vDsLcgrcZ2feP6gLWyvG8O9TJy3dEM8MMs
So49Oo2cpJnXGbjxQhhCtVk3kTIV+8bAaWnd1AWSUQWt5nndjK14yw1Sfy5dXb9Pc/G87h5ivFtb
QYZcMsnptdGAellC2Mf1VcVUbyRpzg8EZYunRs6/D+1mojsNSVfip8SbQDwmH18h1qPL19Iy3AQL
UzGuA7lKr3pAMsn//bZi+baUYdEOJGl8/ftt10OmfNu8waC5QqW/X53Qc24Xu7YI4UUvZum/3dEX
P/W/m1UToURzodCsr64vzGPGzL5uZ6r8nmmZPKxbU16dmCqR+GSa//8oO7PmtpF0Tf+Vjroe9Ens
wInTfcFVlERKpCRL1g1C8oJ93/Hr50HSVbTVNZ6ZChcCuQAiQSCR+X3v4kbMdaEFhuE92m7Dqiae
vR5qewTKFKRLD6GCQ85UCOskzyT9UCGfJXufD7T1AOx06cy+HuG9qdThPXgzn6VFf4zxv7hFQP6m
VQbnWWj8+dEdYB257n3ZxU/1XJ258GyqmHR608bO89Do0ZJAfHgrWxsrwhNjjD/5KujpxsBiZ+gV
57mCNLbJqmjYyKM0rScc2UbRwVUS99MU3co/6SiduEXplQzg/Ke8KCKRW2XKVhbHePw84TuLhlVd
PNa+t5Z/0m3IjakTztdtl2ifDFhjcejsm0Qn4yEE5GKMrPY4Zdv7vjTJvUSq5YELNR7GMTGQG/qr
eVDAMFwOmaZpZBBFYt/k1aqbsE6C7sEP2u4BoyVChwngUM+niOQNBjL9+HbpobbeUx/pyV72x/Wk
3uodREtZrOYTzlnc+VzymL5KzSWaIu7W1c1t047V3ZDBt2cCANS+UnhaBSKZrW75X4NjG3T5Vzyc
UnCC/uw1YMC2nRoHon8fPZlW/e7qSvY19jTgL1b5omtmuW5QJrwlGmnti0kt8UBy7ddIKVeya+mQ
59N64ZymBG+4UYS8ScyqP02F2y3k37MgKSadVb55BVBFpRyYjCmxeVNDqlznoeU8AxzYy65NpH3u
HAEHUbNUPhQRHfkdcq8vlzbrqD+/Q8wa6vwd8pQ5lfwOFayhpzAr34HvdhuvjI1NIuLpCnBAutIQ
9niSxa6Ks5UWCO3JaOofrZPr6z8VRayVVySN0g1sZ/IkuhJ9Evikr8QoqgNg+H5XqnF9hWwyOqJK
mKxsdPNexrF7BgJtfHfqmzpRpm9NyTCBCHkEoZyjJ9erDjXxzLxFcKHXs7c+LYMtelkp8ndJX9wS
mcMyat77UGwRecZm2GiWrAPoXZb9CDsCG2ivSa1Douprb1DCW9JGzjIh7rqW9aWjgQWC6Jzd6ma+
zpseywi/5QjdDTF+cQfnfIJ+p9sGrlrqbK9n2+LWMMCCzqUy8kHx5NV4buyqQF1XVYciwdwgu8hW
t9PyGxIIqOhHJKhQAtsklW/uDeKbe2veyGKQ9NbNhLmkLMl62UNNyR+R9LFRps4iqO/zsX2Ox1Fg
ppsA15ulFGCH6fpUIPT/EPoAJmsVnIUUQren+slynfiBdHpwri8Se9mqWv2K2gZs8+4rauO8w4C/
HP3C8K58pIO2TpBkD3FPkqNRRPdV78USAej2TaDatELGUT0gnYoDWpuEm6FU6k+VUJ/8Ku6R1MEo
a8zcZzPCQyVS7fi2LcoeDxB9RLV/9O9ZY0DGzvwjtPL+Vtca62jOG0MDt2jmxzEKrVlRrN0DwbyB
/wfWsjLiaqdNTCsu/du6DjeiYckm6+RhXQAKfwzbdCuLskGE1Tdk683rSzcbJJVd5+kd5E3rmJRe
fed0yvLSAWUZpmbR+OVymlq3y20zQeqTB8mGtg2HVZwEHpQLTiTr1CYbMLsO050sdrlnbbKwAA0h
8MZxffPZYUl307uAAGSxHsdgjVKNuJJFO86fGtJd95CpvAcY6pu6ac3nYvQhsLkndYiMPakLJPh9
8R0YlthGVcGSRtbJTRhm9S2cK2jL9BVTrm+8qSp2TZd9BgsM9dz1tJUqnOjUj5l5b2jvLbEFiDPY
VeyQMYPyOjfmVR6fhBGKlSA7tJZ15wav+KyPmnojS0gpmvdu9i67y5rQVMWOSevP54mSXICKaJR1
ZXcdRNKm/uzDoTqfg8UFcO1y+gz5xVlWLpnpiNS/Og9AIXqvD5eS551LcqwaULm4tHW/lP46Tg5y
f/WUx5Fz6h+0nlz1PAD+1fP89+a2WXDnb45zBx/0o9/v/H6M9zAb470Ze6c2Hbsr5Fji/aVe7p3r
yoGEWQ+yge6X6qxipF/Icj11XxIfYD7+DHsvNfO93JObuhzRVNGSFgOxPxs8VYTDT2XDDq9y4afX
UY8P5fk0lzN0tTKu1WjW7pvPLzfyXEwKusUf//ivf//Pl+G//W/5fZ6Mfp79A7bifY6eVv2vPyz1
j38U5+rd13/9YYNudC3XcDRdCEikpmrR/uXtFGY+vdX/lYkm8KKhcL+ISDOt18Eb4CvMS69uVZWN
eDLBdT+NENDYl4s14mLucKdZMUxxoBefvXnKHMzT6HSeUEMze3QJ/V3Hcq6daV3HCwZ4rewiN05a
OsusAu9bLpSwd5moYBKQbPwoNg7VZOrnTTqpB4Oh9ZrcMNcatSTjACq/2Cqq3y4u/WQDOTcMNPMQ
yeQiJChqZldl5vR7M0uHvdzT/9qbe6CckjGNA3casDTZe5q6a8I2PxYhUFrPGH8quZnYmYE7bn5/
5U3345W3Dd2yDMc1dcfWdMf59cqH5giOzw/trxU2rntLS/ND34rkgLvFvA97uya/MdeUa3PEmQzY
xoB0yLz5UR1VLrKBZe3tFZKbq9QQJoI3Q310Q7tCQoG6wbNM4KSiC2D1/Vku2upLmVQt7jPBpxK4
/l1INvyT0D4lcdM+6ZCmTjFYblnrtE20Vz0ohrKYqCRVBl1BPH8+xoR7sPaTuoK835qfwFoky8nO
khvZmuXxT+cfip/Or+hi17cVREtPxfXU8xrEOupuT/T59xfa1f/jQluq4D63DUeF8mUYv17o1skc
Jqx+9o2ISI9eDNdPXmE/dbmoJlIWEPtQy5PX+NLc58ii1ll2fe4X1C1MYXRErwNjqm4J68CHjbnh
UmtsMc2cKztnxg/LXc8z5l1b+9GrMK1vXcm8q/QLd4dmlb7unGZ6a5rFWBMPnzCI2YhUa3dtajiP
pqfey/aUVQ4Rc62AyelZhwp542XdOdObV8ePAzHmR8aADydMgB+chKsDNFwOCbqlkzncd7Yd3LZ9
sZclRALH+x/13T0+zyjwdUXmLTod5UdgLvrKMy5dOLQxsvOhmmJUq4n5yVUegfIIkA5Bwj4cTsIr
H8dBVTF464glOc38XXzlxbbXY2uKzwL1/yvAQta5aI3hIYPD+qA7mASFuZlimMrRf3fW+fBKRwvh
97eGamq/3Bso7FiqwwBoCVU3LWgaH4Y/O1UyRLSQ1yj4vZbpWFs3ogszIC6hyva8b3mmeQP6WiyB
h4FSl03nDrLpvKlMDHd7qOJVHWA6mGbJWg6YpI7LrdMEgCbnsdTD2nabKxiBy2HW6iB0y9YI1+Cj
6w4bYVf5IYDGcZB7bd0+VXYb7i71BQLR5x79n42yPzpgPw6SRZclSDTVp1zLmMDFIV5vcKC6dHoh
Op/uAoDxK92vxhe3n3gLiSE4xG5/7qZMdrdPBxSUvcwVt30diY1nIq/gzEVZJzdAfhH0cVL1XCeL
l86yQdadO8/9LsXLmZ35zB9Oqg3dLatr584dmoNdaxZqYWSelbh/NioWdAZkh1uMkFwUb+cZmRKl
L7VeHUL0ct7almnRLvMb/+QxkgLWm3GRJhjlXhPX2vyl9dpMr+qx0tayKLtpLkTiQu2IwXlo8nBX
p/dd5KT3I2Yt93BlnrpiENdum9vOQreK4UpPeYvJLnLTzJ0DK39q+1xcX+ovfeU5CaFyAsXMz+eL
EANGOSmoltaUxCc9HtXVUOPzUbhmdJIbLQ1fp9QYb2TJQ1r83otfZEEeE9ioUIOnqBeXug/nGbJY
rH//AJma+R8PkK7BanRVlVeYZVofBtcY7HvqBXnxCvk35aWfBXvp3UNwnsRU4borszYz/AH/svv5
0CyLTWF+roGG3aC+SnjBvUN2pDvJQszrcaUhZrmVRWVoSRt4w4nxwiuWAL+/lbnt33aVY16NKohR
D6nrHjNBkLY60sqrvhqtqzJqn0NmAKzUURZpGL5AigG3AIquPzsZURNZZ6m5exeNinrLYLaVpWk0
2kVC2gJplq6oTyMGPgbQZ9c4gt9dyw/FsJ1B4beCNQGa7sHL2+DYRyBtcr9/kD0qxK3BLCb5ThZL
23Ku+5JbRxbh18180bBHDGTKbjE2XDW6Mx6sYhwPU9kUmEoFAknsFnh/4ACUXsmmWhGvbuEYV6OL
8byPC9lVPuJA4Q+DegrsGuEHkagk0EY4/vNeNNehFKLtCWCo440dq+41EurqtZYE9xJ+IIEIEnkg
6+0oQi0PvMKEgkQSRO6NY8X2/aTMDCWeopo436YjNrFVcca6Ya5g7YIMdYsELX6ZX2m0LN4FLqaY
vH+DB7lBtvcYx3a9l6VLD8gXwYM86q9zyB6hj6CXzhOPDuCf46Ic7KCXBqw7v36olkW7Q3nb785t
lyFTDqOyzWu/XsZUuVca+652KuswP99gTuNb3QbC7lJ5ZUVmvxdqnm58JxmOnR2EXFQz+tQGYALx
GsrfyrS5J+Tqfbea9y4bLYLaQEpza9K+1o36mllu9tkHkb7MrEC/LrQoWmlz+G3UInsfzSG6ENrV
LlPjo4MEy4QfM3WyIXMerABdwk4ohLBnU9ll1mn+9jL9HrJkk8MU5C44OhCQv/y1k/jRuSb6c2du
alT7TgkwF7ZE4uwV5jeI31U9MFMTcrusRByFD1E2XrEBkxEew8g0rwsBdi5oG/RMa3RAVrh4uiRg
zfrE6FMdo/EuUZxtyeTi9jL+EXi2NuHEmHAe+jp6Bw7GVmrk7/owhtkyAaPwjPYd3Xkk+1Q/PpmG
W1/bAjx/WWXl6xyHkD3yVg1XTVUhaIai08HyDAaC0tZ2ioOJr8aM+6ZIM2ip80YWL5uqFNteT4Ld
paq14n6rj1U4fVKhSG1N218bhggO5PzQ0bd1/d5RIgR+EGbfdrYBUyd3om4TlJZYymZj7hgOQXQr
hH9QwjLaOiHkPL3T8Z9LKqTS0yxDSIKQJrRFbh4AWMva9Ozn0ja/IKObfStiaFouOEHYuOOVUlbD
e6yEeBG1tYcLsIFwbZdXDzladuQFiIJAoX/AgiJcizaGcjY36mFjE8lzN7JRVmEZhEq8VRQ7WVRE
0t+Y/ixr0sdNsZz65CmZ47RTWWSrwqz1eoNBXroOMWq5CRIUyIVhoSYgd2Wl3OAkhLr4vAHVbeYL
RMd+dJeVsshwa20dYyBD5gWgrwejCq+DMHoh3ePeeVCc77p5j/Aiqbe4GNeyoY/z4cqrsJBQ0wmR
cS9kWHGG8UXTNiUiUs9Fp3k3/oBUJZA7UO5GNH2aMiG4cbXoJDe+8tR6wHqVLoxPDXqbN+pYvV7a
9QoCaV8M2krWaaJ+c/IhYqJg97igJSNSar1fvDUm3HQXZCFYfhLcRBL7JXdK+uVvehS+QCC2MF50
Y8xPvovO0hyelaXI9H8qzW3MNPRzW46Ax6U0t41QV3DkTD2kQtroHuoBKYb5eSuTOtsONpLv8nlj
bdicsrq78Yx6w0OaHsZGVT6ZDppYqAPApK27k1CzXZLkyif8EYfbUicD3c+9oqLHKacMIJnOrUkE
NjKoC3VBDtRdyFNreZLcq017/mvyT3Z9l28rD+SwLEZwSLZY10cLdO7QBpo0Yis2BP5sRNyqQx5s
rQKcOckNolSHochN9BDrO1M3JlbxZGtRxmw0GPJMK8+VQNpQJtTKGI/RiFcYAiTrENL1faF3GYsW
pb9DVUnWXKovXQMVb0fZkKTqMHcV9kzHL0DEX4U5RLEhQHvORXn5GxFJMDbeNzt1EF20GkBpyWzU
p7bT7VCo6g3ij0O7ZJKorPJSG1/1JLx2ral7Er5dXXe+81O9MejRHvr/e+qn+omXz1IkuvuoDqX7
CK5w6YZ9cZIlFLRfVFIre1nSsEJZdm2Z419D186H8VYoU7KVxRDyGGoNtraSZ7PGary2tRl9DeNg
06l5tNY06LKTV5mIZYzmXWWrLDohq73z7B07NfafENtzrtBZ01Hay8v96BFQyZuMxLkSfrUTYo8M
we2DN/kkm4JxBGludSco1S2Cv3SJ4g7yKrONpFf4Rbqg2U8Irm9/P5s0/mYyaQvbZpUOJMNEiObX
lTqc7MyH7pm84nC5sLqyheqp1Cd4tfF1UaOECoamOcm6wq5VBv2k3cqibJig1H04alDUqzF3G+XB
BGyRTUtncFPUI9vLjmGZKQaOvgYYGzgHdM2mvpEbgm7lJjfF26Qo9U3m2whSIFNU34h5I7vIIhLk
HCd3Lwf/dIw8zzBWn39/uVRDfJx827yHUBu3XNWAqvPxetWgeQCo6P1nDfk4kMoqyKF5PqHOG7lX
BAmv9VA0pwrq5u6S7DvnAp3Wrbe2ArhBJghl5jDVdKDKnc0SKPdZjFrq3Ye9Tku0c93w197/f79e
qzaN6U9bMWNACBk4RE6s6EYui2XRN6L4Rq6hZTEGqvxTUbZeOl+ObXKkFz90vhT9uuIPoXq3FINq
3zp5nt85I6KpEH0f5AaGG66Hrq5vzdINHpLJze4spJYMjMje4f0qaAZkDdmDTkNrm0Vk4Bgx6wJd
B7HXWeQdFzW/9lcrRpgtTYboulAZkq0CTT642dmLPzLkK8GgbmUxG+xHJbezY6ZN5SkQOmktPUWu
KkdoRGmb9bkYTYgg9N6476Nu/KRn36J0yl6AamVgxpz5zubUSpOGq9wR9bVsHQ0sw4KseoJ5PrCc
4BPIk4k0hBU9f4Jz0ZhHqC47tm5WnurOPKQ+CHvTjNBV9hN1VQ22eZMmhXcfRiNYkbgM33k4PgNJ
1B90Eek7C2mpTW1G1atjvyuNHbx/OBBb2Off3/8fAnuG6xjCFkw/wGzrbK15OPkpdg3Xq4RKoGYP
BkizhK+HynmWG5/sJsyPvjF2x8FJngLU8F7COlM2yH9YG1mce4WBnh3HApNeLQBh5GHUyUiQ3dql
ivocNAhc6c3mRWurvYw+qJV+whghfzaVosUKtafrmBtAB+4DJa/uwW1veuQ6HvLcMh/Khg/TAUmG
LU5drcGcbQqjXclWeUAVDhtTacyHKEoM5rPQg8D9pcshSqIdMVTzwfKyicSM58FO7+MKWcAFRMbm
ARMgk4z8L30N9b4Gwe7gqBjOa6RyjhHJPaQO84PWmu713CjrAbilK9ZrwdKoNXEL/u1b1bvpYzNv
gvEImCl6kDUpL4JFVzGJS90ie4TpWW0UFY0b2SqP7vvkfHTujkiDoWOCxGuhCTTqm3h5wZx3jV3f
1YPabGRDqSEV/Ps7wvg1pm4K4ZCwUgmo8zzi3a3P4b6f7gi8SLQR3W7/AYf3GigmN32vBuTyfFhB
YflJdWvtTWtLdQX8d7jFmHU4KIErlp1SIZUQxfvOb7EfRXIA5ZvZLdSPnD93K1nbzB3CJkeF1i2j
lewkD5INsvh/rDufDH6vt61rx9bXo+4kVwirYS1I8PpG7hlDrKMjFI5zdECUqCpBCr40/0efc4VR
tf+3t/Gvb5f5YmouLARhoVFiaaBxfr2YcUCSOMEs8GQTzPmc2Km7UM2kvWe67l4XeYqUYcKCNifp
IP3MZY+qCtBt7sEW+CaSmOvcgIJcJ12BNPnCmHMw1ZyX+WkDJ2zftUm+p4OsVh3RL7C343Xvo+RV
xaq6Z+xNj4hgIw49YVQuG0Sq/GhIZ39Ub3YkV4wWRfIC0bTccyHQotD8+1vMtX95585XhckJ+j3Y
hGoqy64PV2VIIsPPmsQ6ocQZ73Wk0lYEkmImsDPVQ4ZKkP2NVkNxDInMkUMNhr3chDkeI/68kUVV
KZFzdRprJRs8ezTX7mA1q7qKoDSYkO7KQB9fctO0l30BvNQsivEl8rd2W9jPl1615fUrWyAPIw3S
Cw+xFh8jvitZPDunO4T2A2jYH+tkv2L2Wj93nvvJupEwyI1vKJ+rGbaMOM5kPDAMmw+eRugBghFa
xnNLWE7VDuQsTO259afeLgYoZDAN9zZAdYFbYHzldiowWgevkiHJ9DLXC3wJGCNKHgYUUB3r1dEd
lNSxjOhqwFfy7V907mKYS3KmMLf1YzE+JM21UmKWQ2qHtVGv4oBXRcWhbcLmhJ2Fd+Ok9gvaF81J
VuH9oOJjM4YbWZQNauLuEAF6+/09opn/8eiQXHFc5rG2axqG6cztP41DgCOx1B513uYBge2mzZ4l
GjvrLdLAgyWAM1XhLfm6fiXR2MxmkfNC67CIUOGP0TYFyWKFj78e6VaduA/68dZNYfsP8yoOw7kK
yqrT7mXRQeU4wDYL5pddPYx+tgm10H9GeSHfI8g1p/AoqjYYNse2bFJ4FNNKx63CMYcrWTQz/8cp
ZZFoxBp9c3y8dO5y7MLFKfTwOQsnq2HBXqonMhhEFsNug4NhdSd7oIs97RKQg5DCcgxmyBKOyEib
6k52BquZ33notsrj5RGwGut126ft+U/IujHrN6q60mL7s6bZ7dFimYx3EQq+A/SLz3qroemO6P2t
gv/7o+qXOy8o1M+FXjQbxlRvK7shGoBSOgKCfeOk2FUVqD3MhwOefLucVveR05OHy9MWyODvYujv
dWtM+7yGMDyWHX5KYY7MjlGbb5Vd70YIhf5iUIhS5Hn4NdMRTUG7w3uKu0lbecqQ3GW131+1eaft
5JlMsG0/nakHNX5yi+E2QegDVwi8hTw0dq0SNXln3sh6s0J9pjax51Ot6UedbJD9SNkvye7r53M4
4bYtM/Ax/qRjXNGmr3GC0d68yG0iNPKHCZVv/M2XkT0G92g2W1d2Q15uCLv8nhi/zidw0lcnxHDO
y54Uu4/vBMPhcUyHJaEWH+xW3j0WPabg0OjyxzydDRvrosM7nqLFkmwHKDNFh4uiClnzvq7FJmr1
/AiiUV3lIrFPWpknd6K0t+o42CdZNYRes/I0b0JYkzrNKAm2F+fuHtPcgwYANpnM/FCJ5i7QE2vX
go84BJ1f6YiQN3fNYBMF78QNBlnV0hmhGCmZegwrE7nfvN7pXlV+x+v1DSlV59lJam+ZT6pxj4oy
Dq5JrVwXyZTcwh/tNwVogNPfnSeJdyCwy22MG8q6RN8WZ6DiJEMTMuggww/okHSLgLwujxSBC7kx
e/Xc15oYpZywnJWaxhcWIKtpzMenKA5miKyFDZRQxhdmt8aq63NepPME1kxwIx5x5eirptLB3XV9
vK8RTFjWqnCPbmAFW90pwps4zUd0jTEda5zCfrA0SBLI+zrvkxLAB/CN737r3nQIrrzKw4OgcI9g
l8JtZBTT5vcjof7xbcmswRC6YOi3ANExpvw6EJISKRttUJBwG2EwYQrQ+luZ8anUWVu6Va/IuITI
yM7poa4ud0HTPU4N/jSl7io7yy5UcGcZ84G+TL/k3JVWHxsAqv/sQZrbXxYCSro9oybMedPWqr9M
VBDDZQNvs50z/nIvqU/YVS/9Gu0iOY/QZ0nGFiPMQxs02r1sEMDh739/GdSP89L5MpiCecP8n2VZ
H94H9kAwSXNEe5jSymReZyOHKJ9goeXWOm9RuNI1RERBTP/50IMvWhFRKj8OBvKIIoGqI5/+oMCG
JMxxmPj9RzZ+BQaZgiiM6jj8ckAmQK19TOzpwDLUrAujw3lCP3l2tWxGP3yt1CXI3/HVFiliQK4n
kPE5V8t3fKWKv6v28R859xaIEr0aiKrOMwLZu44wHjFDeFlMJUumpU9wR8MnzVznCQH9MaiVRd9D
yM1iNTgpPmZFcm+c62CMBifCRsZqnPcu/bIc/cXfXxS5fsgliGpGS5m80wEKGCwsdEBTgvKvtzN2
pEMI8ii+Gr1KEARF5H/opmBbILBG2saxTz0R9YUMEfdtfN/xDvx06eEpxrQeWg1THt8rrkcN0YRw
AMWxDILpHWMg/3bU8+DBFGl53c+tsig3ftO/j+R9bgNSEw+X47Mev8clc+R30d/8/utqc/L216/L
w+sAknAMDajYx3sg9bR0bH3Lv2pkOh35n37sumDdJqq7R/sQX3kyg9W8iSe/vpP1HUI5mZkwGYa3
MV4DEB+vcwTUFrqv6cjyKG3AegHQ4k/lS7tcLjrV+W7+r19wbrXEvX3JC1I1ftB8KP6bNxH//mc+
5q8+vx7x7334peJd/r35ba/tt/zwln6rP3b65cz89R+fbvXWvP1SWGfMQMdj+60aT9/qNmn+xOvN
Pf9fG//xTZ7lcSy+/euPN6AP8OlqYgRfmj9+NJ3xfS636F+AwPkP/Gidv8G//iDlnH370oRf2r85
7Ntb3fzrD6TH/mnP970FSM3SIT6zqO6/nZv0f5JsYFTTbcdQbYA0f/wjw+su+NcfhvZPYZoqs1R9
vnf0GXVVI8s6N4l/uoBuTEdn5cKw56p//HkFfiAWzz/d3yMYHfvXqDEPIY+jqwmNFbLN+kz7MLia
2gjAJw+7qwpMLqa/6Kn55a2B9gnS8ih5mE3z0ijfY+I3juggWYGzX2ftgKtLhHJs5pB8D5XaWXZO
xlTZuBON8+h0TnyNBKd305XfhzYB22XU8P2sQ4iQ4UKEu0QoEEmjzl3iwwt8xoe5hZrrAMHXQIUV
A9XMgpCeTU+hC7VrVMGZB8qxcBHFKHT7rR7iJ9vVjqDeMb7ye6zZK/zO7sXa9HocZQrkHUtM6HyV
Dwm4/rbvN8gavkVqVizHPAbl+4RBSLSED310xxOL8ccK6VRlyh6rKfgekMa2zOi97d07aFH7vvJu
hya7jgGhxSr2kkUDfb1tSWIWXfUyBcVj4OUnrMk+10m1HcWwroFrr1LP/mTowX1rx987kgHIexcv
qPB9z/1GXww5l9m2tCPRtxsm+LdIguBO7/OZyZC8GPm6wN4AlMzW8+p11GeHBpy5UKHEm6hwutFL
0nnbmS6zRGtNoG7+VS8jsPkObF8um1ej1KvP0HQP35DO9ZA3TcmUJnhXW+Nei3E4syx+VSO+cgwD
jxMUJUXJZyDmgBNElFwJI1v5SNUPgeWsC+HsjMF6Rcn+i1dxXNhNCDJGCC32ZDQzeCgByxtWY/Od
otTImk+vTLtXETIzmzhIxCIe/J1VWuGyi43jZGNVWuhEgjlxZHiop8+/toeKq1E8+yPXoUj0Zl1C
6InamZcZDZAX8uRY+8gmlRB7U6j5Fnn3GBD9DrEWcCYYnxnMUcK6P7RY1SKOAaCOYXalFxY//OQ/
xayHF3AGnZWbZ99rfXKRy82u8tA/hDa3Dv9vG6c2F+2cKGly+xmByu4GC8cvXoIXS1O5j5GNNE2I
8Kaesz5HCzNAxaPGg20ZpBF08AakgWqPZFHVL1r1RY1D5aQRF2XVjLhuW4gV3ObSRSLA9K6hdcab
CpODK5dJqlPpC73ms/amves8exd02VI+LB4QN2QOOwxX0KKZxPfC7sRKHfVjinD5shLuYzn4z3iG
H+KQ3xe7m1SYxy6stKWm+seyycJNPHo4G4IHgMzN14QZETGRGz1EtLTky4DtVFGAg8Hf9+Q2KIf4
J9G3iCO59kHLU8IuJUazifvNa9ag4E6Fpq9nG87EEN8tZLwXuFHw4JXxLgkGHwUK84Bw8PfBJUev
aVwVrE+ezf4K64QFMEmeBPGsWvk19+gAdEHBwaS6NXpuEbtDvTBN+a18EM9Y5Pkval47qya3Om7T
2l0iA/fSR8z6IUH78Ea7hEcMfIyNdwhai+mtp3M7hPqj7SKbCIfqCgO16yl+j3EZiB3UeEuuNUYO
34XqfzcqFSvKjTGFj+E0bNRYvccGuFg6Ng9NBXgNoYFqEefpriQ5SAF6l27HIHtot5zoXVcJRTA2
EmMpvRdoseNVy09oG/ajVqEh6BjtmhYs2dzQXSD2Eq8Si/FUzzx8u4Me7+E+wXWofrGxG1qiYKcv
GGu3AXRhh9EztuyIaNZ9VjACpTWCaSjkVosiTt8VBrJl1JS7tGBgyYg3LtEtSrTaXBOlFwtN4BUl
AmtTgWRqHdQyI79sr1BSKJZa0UegV7ApcLX5mYXDshhD+wC5CE57Vb1puftdG5J4CfISRkyJE2CJ
hHKMXE5uKDcOXDoS2fp9HEzXVaBra73kC7nBp7pmOIrtHNOwXgcGgClk1uK6XNZoorqNsUEggnWp
IBbIhUATy8Fu+gb9hnABA/pBgY89NIqxdBDzRSgvX4ko/q7nKXLFyBxtusA89Aq/YGeYABp8RMa7
LLMJ1iHeB2E4d9RgiQpKuRco5yzAA+QLkbb1yrVzhre0x9vBb9c+zgqo/DTGEv39dadmYtWh444q
jUsOdTZ7u1NSfgoMRG61wvuCGt7SV1XcP4roa5slD3rPrxWbL33Tp4vJjqdNjr7pFjLDewFjdIET
8iPa0NrS0gMevcTBx1Tzl0yWazmW+LV2HKsYRVm3OWGgS6yu/Tq0w1NlJQgHNw2DheXf23i+znf5
4F41mN5iD9iBTtkSL0ZIrAZ2wUz6Dl9i7F97htvMqHaljg+kfGGZAT8Jy1h+UYW1O8tFBNZdlMwj
M3yHXng3oFtpt9n3wEi30dR+zktuA1VNvgqFZxGZNnfpa+k2NVhahJ2x82rR4YugYLIkghvUgsqb
ofa25mBuS0b70Wt3io/7oqdZh6mHQAmvyosEI7DXaURnvXWL2w6TIwb8SXxDc+UTcpOgo5LxOOko
1k8Y+YXthFayz8sIGx6G8kFFN2CWQJ26quLllByU2uV7ZWQs7Ch9wzL0uSoEnE48Agbek8iYFkJ8
Mw3Eth1veG0IwZLfTPyl5b8BJOqWXXFr9p+DJk9WqJZiyKii2lMNjVj2FoONG6M03HK03WBfDkvj
yk9hCVV9vVQSn0GKxdm6LfhZelt5rLuJocKZKRetduzaalm2w4CLCAOkhfolgVnexCz6sVrtbsrB
I0yPkqYHp3rZt9g9REGPLquB+bJ60G1+10Q0GBIk+kK+Dnl4AB8w40jm2VcUEp1T1C2K6t3/Zu/M
tuREtmz7ReQAAwx4vLjjfXi0CknxwlATou97vr4mSCcjUidP5a37eusF4V04wmnM9l5rTRwKytM8
tZ/GZE5OI6mZ2ES42JrGvaqAEtPUcOd03ClD/cZsi2X8xrBBMctHBazAJnRu9EbzubpBYQ4rNcdA
RyCTEuIFTH5E9ASshpmkJbQrouVP65Hj6AuwCJ28rUynMFekZ41KAW4gdXZGLil4zkbt1goZCL1P
EGt2gH0F8vfqkAXLgWSA/hktKCChfyfmIdy2MZF7oepjsy1DrIoTLPr81R40eCcmoOFK9b/gDyNg
k3lU2BGiTqO9sp6zgqFSojDMkgu72yeymxwQWfbxjiDAB3Z5fhASczLllF+Lairacz30ZN9Odc6Q
yZNj75x0rUFQXmoHRuCf0ahxlwANRMljHRwPp7oGQkWq+8dUHaGfN8tfezBD60tgmfGObpcAf1DP
2iloWPx8rDZ0MvIeEZwAbXQKKd7FMSrVTlcfbbtrTuWkNyctz5pTYS2RxrFHQlJPTkfdncxO7U4Y
a7rT+nBddMsL/m4Kmu4kja80UNqTpViUdypwJJLQ/k2Hg4Rqln1rYFjbJY1sT45dk/Qaa3Kj6M3Z
EbVNPvRCXRaHGUzd2BhXjfCCvRpJ0yWJItxiAI21TZx0zj4jZqUxWj2lt8a25OzH05ilH8zaSXfV
+kKVLFT4CDu+VgXtaW614ISvKKLMx+8ZBJxJ/nyMGrCwHXm4YQ7nqlW9XATClWQ1XCzZXsou7DZ1
6lcM2pvg4uPrVwqh7vVQlyebpNKTA20CI8F4kMyC6zx/9M1XOeb+YzPrDMCc/huRE7CTLbW/zPdp
KK8oEohYTW2TSm4AlPSltAO5wKrcKOjTY9rGKRpJDhh7ib8gbUCBPrisJpZgiCNTzLw8ikrIqUgm
yb2d40cSFYYTzLQRrQBrKZKi3ArO9AXKc0xG6W4U1udcmbttxcG6mTv5yVJlsyuEpp+GMNFPUtUd
+PB/PhYEA3syD79n7SROeN6sDGHssmokxmayEsaOPt+j1KU4aYqP0DMlljkbmgjEHRCWaLTnfZGJ
S1X0kEOoSJ4CEy7C8kgM0ZJRG8h8gw+u3GK2Uc7rolle/vlwKJ91zII7WbQW7XxgskXWDmcy7jVP
DOWCsZT9OcPXsQktBgFJHg0X6YcE0AoTWEQdXLNZNc+4RsxzlaEfXdd8o7a2Rguscn1ufQsQlxOR
sydNxoa3PqMvH5I5LTSrLsdN16g32E5ufAQbRIErZ6wD9eek9vOtbaryOvjAhnun689DNcgbzMEX
wuo21mwMj1HbKNc2M8/5QLWo0of0jKlYe1Ka3NlSMwz260NzDq96hoaPLDxYVIMqntIo1i7NTKDG
0FNYmjRabqljI3qP9OEF0MbeGq3kPjEFJKZk/Jx1VvZcdqTdpzkDhASV4EYl6lbv2NuhJZ/e1Rd+
Td/fGw61ZTb+l5oStQBJUVFKDhbb+b1FDyBTzEZRdwfCGfM9MUnLXDVKJhvivP3U1YxqdAjbEZQa
otq5e/2/fL9BD5mqlmpR2/xrCc+ZDDFBPOgOjTV+MOfqWlsMJpnsgRIBVuKKhmSuToYnHwb7f//d
S3Xw3/7r6KWkMDRHdX7vCjL4V4xozjsYRcwTlwlj0zmYuKjQo1aBRqYeVBpK/1v7+r+qfWmUpd79
Pv9W+/o/6ZevXzJauz//2lIu+/mRX3Uv2/jDXiRG+O2FgchuqTv9qnvZ9h8GlSudGjkGMpb80r/q
Xrr5h6papsWvy3EurUU/8Kvupat/CGHoDi4zsB5cGv9HdS/ttwK9wZ9ZpAgalS+dqc/v/lHGF8Jo
dEPhRGqdnbDHeEMVALrwUBzKYMd5nx+aKlDdoFly3uG4bubeT/7pfPq7zbAcGt1sDaV58VtJfNYa
Zl1zD4y8LJawIWGfyQH4ajXqdydvt0EVC+oYpeJ1CXSTVlXibShG/fDup/u7y8rvRUD2Bh4knWKj
7lCoNvnp33fcKU/G3Dh1/6DWRrn1U4O+gaZgCfA3em8dh6H4lEj/TkbOJ+yRzHyLdlNqGczJnICV
Ru9pUZG64f3DZhnG0uF6f9I7pqWTo2tS0rIph6rL/nsnBcAfZVYosPwDIQZ0h9Wu2BtxdavRkrtk
lomyYWQgtUZE1bNgaoAJcjvGwihdppgEGfWy8PBdyT29s1NfFs5FG9P6Yln7BCzIpRH5fDCd7G4o
hHGZ/lykpUU8vTkk23KyJy8fCnPTOeF4S0jhdIqU6SMK/PI8+jUQrAh9QDARBS0L9VWpbHky7s3g
oTKDbuOMw35aMNrKPChH/AQ/HN8ewWmBLyS11mva5mBV6Y2vpY3HiCDckE3SMl1tvvej45rzQAVE
7fIbNZ4fbQJUd8r0zaePrNN/3I2tZ5EC2g/t3rbSYotV6RwkR83GqdX3m1aiWa6U6mrF31GX3Rnx
EILFTQmKqQCJ6EQ3EWI5PMGiYuxKMdNrnLNKJmIsSAtJEQ/uNCfuXNOCtWMPlyJK4mMdks/UN6nL
XcfYCSKo/fRoh2RrLe3tJPsxVWp2VErJbC10XtvlB1lUPEP0MTPltB/bLtvOAQNvGYP4nYHCD43B
6FTHFN3a+6FHe1BN0StBa8gDLOlBq/hh5fNd4ZCnQY+dQqFwx766jx/ztPo6WBnivj6vN3FB0D9l
dGQUzB5LOqMM6cEnmtPGRNYAfL6/BJmxB4cKaaEjTE+BF6/X4g7998HKE4rGjvmocfvdCy0+9kz7
IApSOShBcprZ8AFVE8jbqeo8ZSSYphyrr9ind751p83WS2DNyq40wR0qof+ReP10W2pjwXhbvW8X
H2aSvmrGZLgUYUETLQYNgqyohw99uM2tz1r5GGkZ1XAMALex+jWgCEtZAewYafchyutMHRkKJ8Pr
CFTPJErHbRpH2+fkN7oxbc0dgDLgkfl4000aOIig0++MLIcmXUNStifyqusawHQmv02BRgoR4YSb
Yhp+pNx1aYNNvpt2CnVLKf1t0wEZ0eAO7/QosCjhluZN7tfkKQ7+Nqpg09CWrQ9Oqp+KTje3DMq7
k2KygChmAoVfVtV4eL/I2tDcVsu0dX1BMauveB1mL1vmE+UY3sqgMXdkpban9SnUCfAk18frAknP
ByKhYd78+ZZ1LVk+v37i7YX1ubeH61qNhGMfK+ahayJgsDDG5s0wGh9hD0lvfa6b5vy0rhliJv1w
Sj+KMNdmr1Wq/DRERtGc396ogRVyi9qS2/XldQEcLJyJfOftHDJQJtil9QaMMEmyy7f+fPLncn1X
5CQEbg2gK9aH9fLJdW1dzJJqHdzV5aPvtmRS1fDgT5rXNip80EqLf27h27bZxMBDZlw3YX12Wjd+
/fMADtmwdbVaN5dLCNI/IDGGpEhvxs5rBx7EpbAHZjHQvg4JICxBrN0+MFsSLYLq3IaBvQNHf4eq
aU9xx/fgcyJ2rsENjP1TZDTfiTTsyd99llJc8kye8iHv761qfjb0jlT5AclIkW0cU0nBfIXgwacu
O+hzQ3S3PqpHhQs7CO7AJm+pPvhq8GAoUnhmFFLLteIHOHRuLPVbP1Gdw1S19yKw8aqQDAwy0bO6
kKpsUxvbcCGum0Ep95ptXMN88i95/oIY9mYsbZhfMaNlrt+wxpzyte0tJrmyPuQ6rCNf1HCbzBhW
vao9kmYR7Yu+vCqjH57mMD0a/TQ/Cb3YYxf6RpCaN0dE+9T5gN7HLBIuz9V9TrqWO/rNuC1D7LCR
DngTCJu5Va1FDo+KejtRIaC0cvTbKOZyoDZeg7CWDj4gVeiimzqabM+KMsHld75VTO214vz9XHW3
MuyKbaTo8679nliBvJDiWRImnOOODMfO69rlpgWqtJO0z6lM7Qh+Ja0Y3uBSWHKgTTplNJEEO36Y
pMbtLMda0MMJBnB2bkY4D9aM8lFM/laAuNlF3fd6yF6Nef7aq/UHU6nzB6W3EIIrzsFJuNUFpO3d
5qkKjDhorA2NqOJs/GC857g+JZ0CDq7bhxOOrKSnkSep4tSdttGtqPCAZsEnrcU5TIhScdQTWfNc
AKCe9m1QuD00JGUG0ptBNHSrRc3md9smvbNV9ApCgxxSlsyIiv6UVdrZrKvvml0OlEpoXlW3uBQ+
RbDEtsLC2WRV3Qk6MtO/SP8ouy8INgQzVpPWUVqNB1JlH7UOCk9PQVTXIshRmvwqsopywyiAqlWV
R0AYeCiHRPOiPGtyvEltY97A0L3OCsksM+VEU9DpHIhe2ahISx2VI0BU+q6x9KMWm4fJFJcknfYM
MQ7qrKJaWiBhIpx2asB405BBeRDFThPiXHX96OHWt7ZNmyh3BaOZYz++zhaHV+LjJCZ6fofS4QWf
1gwGPp1cnKpplH3jFD/2ZDZFiZV5VmmCcM+2MJY/+G0eM5qrnyScnf7BNkzPHtuHzKcLp9TiC02P
gx6SYK2UxNtFdvhJj+hLqDa45Bx/mlPexjNI1aovzrrgBjX6m8QhoaZXRHqJ6uBODQn3NueHXuoP
U0YIt6/bG8sexzPROTulD6yNkHeM/I6JGTSbeSwOShSmrgzGh1ojfk0uyCNl1n+Q7MWxRSpdAZlu
aXB4fQkkO1Nfxop2X+iU34w8ASxjVa270iqqiLtYEj0ODjVfpyfrFTiDhW2aYneMD53bT7i0azwy
cbCqHdWsPYnMvrOtCjsA2tNRMVwGTp9Hf7hBoPRcJ1yanIzjUDlVlFG4ak93YxSwoyf73q8bz9T6
xQyCqmphEgI9AR2sOA+WD6bGD0MILfQb8INwE66nhgBHep9W/xHju7mh8OfGOtThPkwhxlW7NjcK
yhfRRYKKtUDyyD46hON0kS1zbVNRL3mKHnPuu3M9P4g5FJ4twEQgj3kpdcrlnaE9x/CKKCXSApvP
Nj4TN/LDG1VNn6ZYvtqj+mUaN4nif1BCeUqMegEEkehVPAYOvS4/ni5YSb7nQ/axKKn+qXQozxOS
zC2h0VDmgUJfrZTWn0tGaHZNK6l7UT4xm1peWZ/7+bKWSsZSkgTNonyquMkc0l58Wt/ll1ntld3Y
biZu/1fQet1eqBw2rSBVK/DhvMWkWF+RI0wXMRruHGYTgka8kEJBClalcEOks6DKZepGdcnZiB5s
a1UOTR7yzmhv1xvfVn9YBxS000UPKovWZU6ssU+/rMHu1QoaFJjwXTSN484icolyH/2amVuar5Yj
rrCnyLL4Hy5bYqjt7MnGz7iqWuy+XkXCTpFxwDi6LSlQs59+BO2c3456wWKkYWH0/ZchrHsIuE7K
D486M7FHf4ly1m9IL09m/i0I3GxFm5FbJV6FQ19HUcYXBdVtCm2bKZJ/idvRPmZqcddEcFTzHM6N
mWwrMXdXO0swNOvlD0WRt4mljxRhg9sBXSo3vVa/ajBnLT9Nb76qcFr4SHFUC3kURU912axvkOI3
12BU781UqEcc49mlnLItVvOGz9KrCpcfscyyeBeQA+eipqNG1miTZ1Pk3ZRmf5xqy6M/UrgKXL3O
qJxjW5XdNWnQLixVtdxPrk0cVgdtqr5GRXDSDb89O5iHT844P/jdMF0BSRLKaVVkByU/Qsk2Osle
b3q+JuPIShYVK7qtG62fliG4+bHKue6bjXrQRLWldvnZNvlV0nosmfsBZhK1euwT9cB9iT6Fnd+m
CXr3nLEwuvvcJ4+nMrn3gxbTJnDFTVGdnSk85q09XNNl4YjhFSeuscswSoNZfk6dKXPNA2AoJkMt
IxfDSqaNSg7T1dajr04wDofIt5ML7qEtLRwwBGL+jkv6znS+EvrKYTGc1kW/rGFgm7TNutp02owu
bnlWDzqbmxQzurA6lUbJDlnWYhJSUvft8fqkUdbUZ9fVcH2difyv9//tk43hbBN9BkPYFcOmpZx7
ks1Unda1iAT4//xwfUu9fGJde/vs+rG3h+va25+yjYlrVVoVjMn4ovUPcP3Gw2UffUWtT4rqQDBd
1t4W//E5UkeIh/27z1VgiiKsK0QwoU15+1MWmZQ0IP/8+1lFv2V9+PNvvX1VJJx/vdMIz5lPr5Pa
bqtaMHqWj797PTA6+kHrs4kNTPPd961/r+u6l9qecMeqNQ3FYvnOpCIqxFtX0745poH4kM4qowI/
vqWrnTLw1NOPuOn2xABrtwMNTrdNpgYGZgkSK2jgZSU9flzL9rcVCjmy8onNiaFGjgQg1DNHdUeC
XigzqBJGkd1MnUViLiXjHZa/9AZ8Aja0sMH+vzzsAy29iZQQImlojpjwB+OiNfpzjIRzP+tMpVPT
F56RDma5heN9IOFJO9o2lnWLzMxZrR8tEhlDIz504CwucRillzKscXDr3MO0UBKU0PRHu1ZvYwtF
CcOiqb5MbB5ibYFj30FFPxeXqT99YCI+X3r6Jpd1za4Fg4TC4U67vKAti1y3Tw2DhyNMsF9vC2Zt
vqBoAr+laYGb62g/2JLZ/BxlMr+JI6D388ScoEnUyi11f0t6mOapLaBKXYpTn/rBpV0WGrWLJg7M
Y1xVmhsOhtymV0NRbgQzFSRtlX4WwV3KjY19xB9kOs/tZS7GC1dT8IFB9lQh+uO6zDuIYRguCe1V
d0ro7TSpXMCxZcY0PaXCMEbPlqjLm9mG2AcrAHClkX8LHeivflfSymqqgx1C5lh6KgA3Dn7FzHBO
ZeIWTpzRT46++NBBdm0cfaodGe0Du1AvBJKol3VtXejDpF4cU503IqW5Qrd/R+1HQWV76edEFNv1
XcQW5DsqM6n71rzBY36ghWxtJ836Rp/fuIDOhb0UtORF8ahbjhTmF9QpjaX//OdzoUVpZWzcph8e
SpJckYtnxmU9sNY1ux+CXWyKpVUsJgaOLdlqnTyY2axfnKHV90kcf5wdQ5TbAE0GwjhreWl9XQ6l
frGJkQ5TBn2C/0o0EO6jFvPRLJlRLn1dRR1BkpuAzUdOkgv2N+WyrqUB+iMUErnnZCX40Atu1+YQ
dSZZxrqp5MQ5VB/nTpxqNGWeqEjYNZM+uUiRLmk2LTlqe8cYtd36LHCFeiv1jAoPmSYX6893rm9f
F5Z9jmX3RD062XX0O096nzlbY+JOjP1XvYRLnq+97MN2OejXhYYkfTNrGkLFpmQiaMbnORx+LRR6
lkihlsc/V4numpZZe07uNVEeywvd8hHSTbq/vHF9af1r6+vrQ0sFTqsnuvbza95eePvW9bm3h05b
Ia3vGPK+Pff2paXeZDR9P5I81hbYl6Lk3aZDdWMKYDi7d9v39o1vm0fcFFue9lTOfHoBm/WVgQPO
MWJ1//a+t69925TftnZ9y2+bsb55fV+Ptjftqps69rN9YKQE0uhQhs0yeUw63O1DiICzblvEclF+
V1BwPuil/qlIDeUa1yLfBFR+yMY2ok1CRvGNA+N9sCCe+4Vz1tXxm1orpMQAM3Bx+3VbhN3aqUiF
uFB8BEgwYx8KtuHUzrdB/LGx1H1KzYLgu+SbYJzrEV3gcJFipmsUNjZmzk4joB5boh9Z5pbhi53v
UdRakPYaIlmGcT4ZEd3yrC05goW2NzoyRvNJJX05/RQyr9lT3WA6qo+0cNGu4zOdgdg3DAdNJ0YQ
oJHoPgU3s5+/ZOpkf+zDL2Ub7sp61G7RZmR1Xx+Uur/PyRhyW1I/6ZFS5p7tvvaSPPmM5T5lVjSD
aKwoJA2d/g1867ekS43jUunw+hhtVzvG5Lv3nxvfvsvo5u6QeAVh0pxj7SPzNPOcTqk38xt5XM99
zy80Sqr2UJwre9gggXdo+qOmKuKJK1Fm0wAYq60PXJxxPxZMlCIz0le3coyvJkCjTaUOx5xT8EEU
iUkFnaz7lgDnvaMCWy2H5naseSonG5tq8LjRDPALdOyTjWjUr0PVvLSqqe2MiYnFbOjwCT/NhNI8
Zk2yX+y/Ow6Sm4GOMRDg+K4nkmdn1eMtqJtrP1HQ4VQ2TulhHo2EKZjidq2s71Wn9eokKr2uV/ID
dDyihQgpGKJbpZXNHkLKqXAMeRntacb3LkARZl15bV9iX9qXoZ/Kp9aJTi3ly2PRx4bb5X6zofhl
7kLISButLOSt0TFdKjIjd42GpLG+NB/IjCJMv5VuX8ibQRm0G1/193GZ6SfSEMZt6of2uYqGVwHW
d8+CrM0pnQ5jO3QetTNSfpx53vuZUFxoh40Ls1s5MiCB+RsqSH6GyVMztcUjp2g70r1I+JtmpNsT
UiJ76I4yz6hydCgRzK4UZK7FP4zQxihnFEhDOKKotOkU+chzm4Ju5yj9QO6AYmKcGL4y6yMnQs5e
YpviCKT3mJA887Mt98tS8Ksh9pvD4beH/18aHhiy0WD7z4aH7Wv6BYrn6/uu78/P/MvtQP/WINuD
/sDSolXlO7eDiRHCQjW1xK3wAi3IfzV9nT8QNDAowvaLHUJfLBL/avrSKjYIvMf1BTRuadT+T8wO
WI1+byeqi5OOtjSDGFwZvzvJkrgPY212qkOfFHJLAec0a321o7nF/Df0T1FmNh5qgsjVXcOJypPS
S2/AW3XQ+mHcZhVGnABJq2tqWbCJlcad4gX9rVGDnRKmambM5W+nWswIS+iT5z4PPdXGzljivAWa
LNpzQ7cqTUiTbQplpwQvNsEi29Zs5aZhcH2O7ABhqILiU6vCL6ROw32ykLuYE2TuUiB2N8xzIrd5
qBrU1ezAi6biFU3yvMdYSxuP/yIFCYpjefPJGCnrlfy3NESJXfqCScJmXtTtxxEA/DRJG5Gu9TwR
4OMloc/ctVa8os8Tr6YA4/k1atHZh6iem5zwJukccXpWA8okSme2G7gn81lOwR5KNS6uiDupZtIG
sDmPs/Fod+p8sNS22hlNcieCAB5eqj1yihduYl/8OKtP2czEV52eugLvBzkkoduGNZ1De642RmxZ
m7FaxJ6B+nlWG+JT0S3OwnwcBlF6XE6TRz+wPkdkhqc3ei3L49A2oVcb2uucWwOXoPIKp0XbOJOz
GSeEv3iyVLduopeu8IBjCS9OaobTmTaSpN9C1h1oN7blLssy1ZXtjmPoRzJQ5gDXOaKeax9XMarU
+O13qmifMxGk23lEamPOwTmUEiNM8N1UEtJUfADzWiju616AlumajeMkIZ67kMEfg7gdvCdxhSMw
bNUg+TEZ8Ta1TnOvMgghKfEG/pGbGfLJ9/OQe7TErVpP5BhE886JKWyTbeCaFfSdRMpyY8ZMAvki
SedkCSS6aQtmrZ0Q9zl91IlYIkJaiKLGaBOO+WOPxnoT+UsAfdtuxqGEvZLkvYuo8JjYwT2grUsx
ZRdT/VqX2V1ZoSmlMUU5zk9AyfOjJFPwgn3hOJVI7JQNAJ1jquv3yZS8VCaSIKsoHruEerOdp88J
9SGcAVk74vcIwy0tm3qbWcqhU5GdE+K/Kf3boKsomHG/t9BKQnF9YouRo5ut2NCzcMtM03YZjAlX
qZjadyoDjyk9YIcrvYyKfN1hF1jbBBnnuFv246EYBoMKsnXo0GNvHGUYgS0DUsnQxhPPmAOexQtq
VfWiEp6OURw8kXk8unnbVghRsx+xjQciPDeDXXk09m59Qzm1gc89nKHfzWQ/dnUz3Mo6u2Sq3IP5
fJTK1D4ofrpzuPPlWh0+62XqjUP0A2y6n2XI3QfzgPfIdiFXVbiLwKxO8GT0xkvJd/GMBCVXeGOl
svbSBJf1WEf7Ni3pEztlsWmyGM1dQplNT1RaubCGLYD2W0lBu0m41CR1Hx3LrzWz9jvzSloj0k9d
oUqbMI5brm1KNCvkUwXx1tc+TgMTyEDtH7LIUrYCdh8NiMztJmG77anJ9Q36C2qgsiiJfRkab5DV
fYWX+qJj53QF4kC3wsPqEQhUe7i5jX1WYG7UmDnNffpgMwg7IJgmo3Bqdn5CK9PqWvwxoXrr9LOz
8x13qDqG+lH4WITVjJsif2xaAkziNvuRxr62b2eyGKZQ+2ZFJ4Vk+9Pw6DfxoaclqeaGqylu4Gh3
RA+lMKgGxlz3Qo/PLYQvon8oP5QZE35f/UbMArwlYT7PIgce0kVuLwyLYYgvz9LIrTMJVNoRxIPX
21mwC0ri/FOU1OdSzNluYAP0qq3PUSdqBJVxQsd1/t4nCIH9afHdP8ca8RpSWwhapr3Xg7Y9TF10
TwTMuHc0iuakx3LfsGqSNYUZHEtidhEQ1suFnyC77qxq1CyLNG9o9avtYS6isxGlZLX58WLFq5KL
maYbjSYQHLZ+D2nG3DOoGrnocB2dnGheHE10m306Y5ne/BAWrZHSn+G/Qis/Qz8yUTSIOyUnlZuG
F7YFJVc2a0AlaWcqqnC+TsFncsiH+dril2O8X9zo46SebS0zt+yK7RBQyw0rh/pmrn90ujneI7ai
MQAW+YCg56ageATWc4q9sKaEErWG/LkV9bIp6/ZU84/Qiq3T+gCZ6XjgQPu5lXmYjOeEoJE9ARHZ
jNy1nyracj9Xq0ge7fbZdIr5FEj9qVB1AcQvJMBYCqBH4n7Us/yEzxDOMjJbq9FP61q+SG0NhYIN
8HaVoXz/gxguUDxTVbki/tSnPOvLdJ/SctrUi4hInYy7IDcSb3Lmm3QR4wZ6nh9RRWxQAo/7QZlv
qhFrzTqs+t8B6D84bk3TwQT7nwegmy8pzsg6j768H4L+/NSvIaimGX9o+mJmJTUAj6zBGPCX8FAT
xh+GauJTQ1KGS8V6Ex4uhlvkiI6jqcL6OdD8cwwq/jB13TYsG/gpbpT/mfBQ/E2YgSY0uWRsoXGk
Y/5XRVs760VZdd14zQed8mGh7sp2NC49PaZ9UIb9h8IY82NnRPa2ikx7q5C/4WptVO4jv3vsfXza
mZp+4w52QSAWYmrNr5HESRhuqajlt5nqKCcYHC+RYpekiqT9ceQK3Djlh8G2x1s4P+Ot09ryH8Iq
TOOvY2tSzAmrcBanu0GellhZKe+kekY+lQmZFP01EMSaDg7W2tb4hgHExFYc5JcChMJWy7p4n9fo
CruusS/1MGpXRBGvbTiXZ2fsb8n3H28I2M8PELzanS16eVMnpacOdXdnLT1VxxiSA6GfPTYbqtcE
V3EJHqKDOuYPxaLytmBRbTTR9J4flz0D6rzdSzX/0RbhcK4ltPQJWxnoAsJB+jw+w7WIz0nbdJvR
aqz9RK0WL4jmn/VwuPMVxd42RKN9oE9su2AywnMIiwBYOy5l5VHOpX7IScsjQLyO/mGfyt/mK+s+
ldYSIYYQEn3ob3JrXNgh86mpvVKUaXfI0SJGFXgIg9YKiDpV0YARErCyHlEhRvu8jF/aYvhuG0Gz
j5xKnBvGsimDrdu+7/RDW7Sdl8tewEfdo9QhPU8Sma+RWcSOFh8cx8Z44ZufgrTtqYpLrqFln5MX
rDItsvFUDZiV8kgdnpKCWJhQxo8j92vJ2DGI9ikBQjiECBGhRBruKxNALycdko3CTm972PFq17fx
FkknI1IxaE+6xb50ZmyWMnueAhP1QzYwGyrDmwR880Rj0iqjZBNNcwu03XyAzjcf4rDNnkV7rcyu
utAseaTKPzDL+dcCM9V4miBS/RSD/yUH4S/y+38/eWF3qPjK8WRr2PmXc+DdMY5cJxiUMm2uufk1
CebibOOLZ9fFCuXojjq3L6Jzb5jyZuyNaJ9AAyGF0Kvw4hD2EJ9EbpKwZaiXqM09PVT2Trt1qkp9
fndR/Bs972+qWdJHLGTVFr5+rjEslsPq3WaaKuCmsgnyqyoUsiwTdHsyI5EyHKJth9//H75uVSm/
U+mu3+cQHWAZttQcy/5NpVty/M8VWVVX6NNaeKugTqJh5SoKTkENEQfJyknuRQisHytOKFc1mi1E
wOLsqMynO0N9sB50UvifW532izosxmjra1wx+moj5bkIU2Q+tQ/5w1dzr0GzRFIwwOtSYMZpVF/e
/MP+Wzb4r/8hzjVhojdHlbTcTf66A0lkAHSQZ9HVNPQXJqXh2SIMwR1treZyFVSbQEKDsEC1eE1f
KhcgLCkSjE7sYlk9RJEItr0aeu3iQtQnroZEQ9+ti8RwXrUc8Ki+5JwTa4DJG0f6eZzzdtOEgMIx
cVx6jf8dktdhN3QGR1U1IDepiX/Peu2EskjDHlQZu6YmuFO1MEv5c2x9RJgSkoWCy8kPr1rcWRjV
U5sSdrsJnLnhElA2DGoH2/VhYt8oAyPJFpVZromRfjtaU6VBltcQ3q7UFPB8bqjE40TaxbZ9zS2n
BaQo0+bsF2QKlUabX//7/W4ucvff9jsOD4Zh0mHgba0Jle8OXFV2JuNSX2FitWn9EXCDYg73tonJ
O1S48Pax2Ay1PSBtm74nmh2/6hkRZ3ExfKkSS8OSY0h6qLF6hEPf7xF1+A8AKXCAL++F+w16afre
dcnVSPTjKGT8EheYcTOksbcJ0c3QbJHZ1mbKlSiXxhdD8xd93INBwhsi2sbxkOujWKqmOyqmw2VO
MHiZBmFLQa5BR4E3SfKkcQgpiG9mXJQH2LLVLjdG0rNzSbUaQtM4RwBYQGRf0VK6vV9/Zg5R3qb6
fxF2ZkuOKl2WfiLMmIdbzUKhmOcbLCIzDzMOuDM+fX8Qf1eeri6zusEUmkJC4Ljvvda36vbV9h5a
k6BY4AOowI3/RVFvBt7/d2hbtsWIQOeAOtwir/9/D2239VO9TZR1VSV+YJZMxiXwOxCacqQ1GqfG
sZhd/7Q+sG5GP4q0rbY8p9WQPh/+vsaItF/1XLf/uutfT3G8zGg265v/fTfYZtm29xC//Lzv+nDE
Kg/U7vIvfp45u2Q9VqkP0xVy82a9UxtaZOVIf//1wvWBn3+5fsAE4OYhsO3Xn/us9RP8/edTQPsX
sXann4l13P2P3+nvs//zvsbiuZ7Cn8/wXx/xXx922YU/n2l9zs8/7eryDlyb0fZEIihfv4jlaesT
sMP52s+eXx9ZN9O6+9ebNqds3twmXOOPRo/yOMIIqVnRJTXM4OQAvJTdtTcY+vpgtPaZVkcH1XcA
LJnHvvbO/M9cqPwwqZdJG/7phW2cu9y6yez5H30EmElL4hn7+FcxKjIy8vG7BhGxy7oetICHsA9p
Xhfo9UvUebeZRNRXSBxzc1u9mQgLQXrP16rT92lrxMeuKi9c8CnGGEV/ILdwb5mRtQGFwnpPUVWJ
G6YJZMnemuaAVmh8GDQu5zHloxRnuxpcgmGiFHONoqaSe/Ym9u3iYEbgHnydvKGKYRRVAZIO3xMo
KP8wO5u3DXrAfZmGrNm3cjDdN+mbt276u8n62z73smtqrUAIdcjd9t7ozbsuDpCeZYO30RVQg9JV
hGJ2Gp0yagNVAPgPEe9jYhFGFrv9gdP30y4+/RL5jjPBsE17Hw+BtI+NTU00s1nhiwCEg09eZ0kZ
tdbQ7eV5fSPyBhtFmgQ08433eaTU4lthbnm3cSyTC4VdbJsAEX0n6E4tJR5ZteYNy9CGu/P3PNJB
3xEZaRTj7wxztonXdydc8zGL2yu2DZ8I2fJxpuO+qWUNFEwmRxiFWhU9o16OSK9Jt4K0m6rrf0FO
27VFBTvZQCUCLtK6s+zPJbkiQswHeYyyXWKN+F6JOtPc6ujHrnEROiMjpEFSGs5tTZiGe2mpa4Zc
sVmUa+2uSwhCzfx25+QG+2GxRmXjr7QpHkuvQinhM0pCLkTYOB5iQ9PPk9fInTZygFU+mXWRuik7
0W2q3jmPSVyjn9giFVUn9LBc3pPmpnGmI8Kt6Nw18FTavGJPKzQFZHyaeAwJIZq7jNlNyVCcey9G
A0pkXpFatCiLsd1qpkTXO6Omw3c1binAnltPM8nt0CYKyOM/kBnDYny1ney3K7oDNbZ+79gZLDTR
3iAfA7qFoEuQlXto6HtlZv+NG/+GNlSx1dJHgnpoa+XGTdXkT72+8TOK+Cny040xTObGLk6YiC+q
cF5HxG53BFts6wRRYS37+7Zx251ipTfr4imxqOl3wnX3cYus3DG7vaBMhenLGK5eHBz6xo7DIAIX
nFXPVl8fdT8llVbULQVQW2BMRf04jZWzUTZDK2rc37MNwt2s1QA7YzvXOmLUysN2YfS3Xang9w/o
Q6x5U7dacdQnF+6fTmaNB6HYT8wNboQ4HIzpUGXed6/F1DzbIvRl/jp1Ws7Krp5OlWmFE4EDeyfX
wzImU8P2ikV3FT/YVPI5taj8RF8lHm10FTnHASnDrNZVqBPw6bvxdNs/e1lxBzljrzMgkhhSRdt5
xrEg/W7YO3SIO2mb2xKzO6IV+dz0rAfRxt1onsDY43Eqj1V9mplfbtyAGFkDAXQWvAxunB3IikLK
I8uzMpsPjiE6CpXvn6y8BLFSQvhpQJxygXY+NJ/9Nzp9vq/rHNSHSCPEw7Sux/zGd0W79wjCgBxi
P+F8xWiBQ/nU62a6NbVG22WB/2eQjQCiIaudlnoXlkPfTlFucU7jyHboVNq+9qqlFqOfG7+RgHNk
KUYVfIanYc9HJ82u49LWRgmtM0AWu0wkLJSmyb44hJ5vClZFc2ZnD4Wf7ntzkvdSz3ZZa5874Cn8
ACjUqf/jVIswvEUqCA4z5qpRZWj+Vf5JZxZ2NBV0l352od4SCYMz7yBDePbCucjbXdCp28m5Fw2W
P3wKcCVql0LvjHUrcR/UbPp7a2LRqMrg0k51twkCbzvp6MtJnbeOttFtKEHjIofz4JuXkop6oJyn
VC+OMeMhMNM83toRwCyzLZ+qqGAGqkiRYF20NL6ro+F8dkF/Y3ZooIhueqYZeONF/MKzSojeSXzo
REG+k+n8ZDZoPUc1NltToNTtrS9OsB7hBMl7DJykjUhzQ3b3MWFWPedLY2EAXTzm8bEsMtAp2KOn
FnlVCyiefVC/Nrn+uGDNPkinR+0j0k0VgD3QLPe9bcbbhKGzprvWRWZ38DwgFGLBXi4gZXTqCD6w
Q+G11o5IymE/aONEnKxf7fU0OA8WZMXOsp4MrUgo4AhGAFNLdmiUnjvN0pjZIDwqtcY7BCrA+lk7
RwoT9142PmX9fBICqXYf/emq/I/RSbpJ9DRQCZTkco/v+lLgJtqM884GHZTWydIb764N2gaw2nTZ
YuqYBPi8uW3NIM1BTl0a5TZkYUQwzTkpb2TQHhhg0tqyfw0pLpopMt5NR+v3OBWGSx8H2m0lhb5d
n7Fu1j9zMq3vcLqPl4gy/3592fJ6gx3zC9/ZYtWYtUcFxOZU94V3jPM4e06V/s/6HnKYrlBeu7eG
6+nBLnUzHAJPu5u0ooKVwHtU/kNfFuobrDyZDI6R3I5KyJuiQ7wH0Uz76BGNr+/lzbBiPK7hD6Y2
ijNLsfLYlYhFsqRCJuMVX55Wt7/N0ri4UADfNZvIVN/UxA1ll+Gq6cm4C3RYvxq0j/Wp7HoIV3lM
eSTpJ1ZvAxls89w+EETnb37erb9mkyx+mZ42bAtd1+90glJDPyF23qDU8hLVwTtZB+1vAqauMLyS
96nD1jPqcXIzdMq5xjmXDADf0+ccF/vBcJvfo4c6duqa7okpzwUeD3VnyDCnvjeMB72L7M36NN1+
s+za/p5IsNuiZWvvpng0QkfSaR1AY6Mq9F/XZzoAj7MyMd+62B/3qTciJtQk7OFdrsF1M4Je+6xQ
iYrGaX/7cUpmp2tlT0Hbakdzmkx0ma72YDcmSa/LdwGis2n1Sn6PSFO27ewnd50ngtCdovywSFxZ
wfvP6w4yiuaey1XzVjjS2nMeDJcmb7AXeEMGlthsv4QA17C8a+2S1GUL4TzWeVScXGH3p6pLm0fQ
b/yyy1MCZrt+4kdfmpMGW9/Q7NvAcvOLphWotn3hvEZB8rQ+Ne7ixyFbygbAUPdt7YhLyXF321ql
xlSts78U4WI/O9LXBhCDVf9oRLM8kftWn4xB6Y+R6FHKL/946Mtt3dHQ7mLew5EkWnXGBNlab+xb
NY2ES+ml+DXYb2QOmV90xHWAH61+A3xV3ZpUB3+eUAHkwFD3naVAATUNmmCvwdbBK+tvo8mqfgWC
9eVgfJduQqPNHsR1sgeMAcJIduu/INoC1+0vnfbSrkC+eo3obFyRTZa7Jpu8bwwmPx+l7aiuKi+4
+hAvr0ZN17sUPtdkaRX0gE/rs5jyOfiDk/pWjJp1sz5BRwH2NWmP6+dxwTstQVT6bV7Y6iaAoL0b
5ll+9T11v+U7lwkQMiGC6HaqDcLbGi/YVcrxPz1+rPUZ1CFgA5FYfcfg6VySycSkKCb1KbG0rf/F
CYZyy6LTuCtYTkMa8ep9woj3kXBUru8hWxhL7KDkPsaZdSmXoWlZ3H+4uMXWZ+CuI748iOR9HiMN
ngtCqiYSIz+qqTus/wXLkbOB+3FKMy1lbdDMITG1wZ6DiUgAKFHr+yhsdRuyJfMH5Mlo57nmHrCj
0ReKq/P6Pgnx0HhjiKCTpgbcBpHCwck4vZgehOszgAVh8OOUeJib2j6bGHYPmXC3nemJVwFYGf/p
+JX6Ocme+pReGgxAj06j/xq0fPzi5NGpB7jRnZ8w28c6ZWy95QU6Zirqks5LYS4mfddXB0Lhhk9D
XtYXmg7ZtIq6Rsj1vNhbgDAA+1Qv64O18BMKqHTpB8dXhIiRFby+a5bPEH/17jlrpXt2msLei5z4
V3dgcgMdi7zw8tDpiTgHhd68mBT41o8PqWsJciutaxVH451RpGDUlo/Z9/C1HC9/6qRlhSma2P16
f5UAiZRq+ECcy+ykytRpGB3zdfbs0/oRhTXFNBUnA3dLat07cYIocXlHNydabPQKn/RE17z0E2P1
zwMRJBfUku/Y1TBAay1JSIGbv+vkwKxv2Y9Ytv05NRADtyRqThVIOZdFmubL4L6uDNrWsjHua5la
N7MaQFgu332skzNlnvlVVA7rM2P0DtkYzB81IhgDb/A9bY4Ohj0iiLFuzTDN7PKp87WPn09lcqBF
AKXv9NSxr2Cx+p9dLZP5No8x3PUzIhUV5Kxxxy7/Ukgkl1++mwfgzTJ1zlARwa2bETViUzz+7B1J
LAf2ZclYHnm3TiKTn3dtje5loDD65BlDEY5WMfz8gNByTC70n37cdAcLuCDNEeG++KQmrF9SMxbC
0XKIdfEQ3a2H3QQu49PMjgjyQUBy6Y6NfAS2ZLZ7iymBinxQWzW2AtUV9bnN3E9EhvWptJzmKpKY
qUll9UfXFt61zl3n4HvIFpu+56raPZKBK86ZZ2HO01msGrZxHHQ72bRBV8BV6P27TM2Pk2rtqwgk
iqk6QEHf9Vxivt0JryNww3lvDYiBeznYO5I+ph3tl0/Pr2nPGCmG0MEXL8IP0HAM46aMGisce//U
VqwBUcN4Vw9E0ja2O5MoORpvs9k/aYX9SRkDcoHvvHZmEm9Ns+9PnavMQ+JxjkqnHvdJ33YYqYiz
IWij/tnEpYnAhXrS8qNVoeenOPDXm6PjlGHXm5d2bBKCLKMy/Hv/f3/e+uR1Y5FxGf782dnJMa7m
y/qy9Q3W+wHe8T/Wm3/vZBiH8+gBX+rsDOestHMR5n2MULj2MGEiS5p9OV15L7EdXY1Ywbx6rTyb
+kvKCijRFMgouulp8l7S4WJCXILBc1HGkbhQh82yyTuduW7dM+ev8iE0IjmEg0rZubq2c/zZIVyz
7Q6F++UpRDRaYKhQtETegyqq96TTkBcHYGXv93ee3bk/T+gXMXwuFLb9ZbPeyokPn9KTNZpPeTFs
ETjLUOl/hKbxhZK0FgRgsiE6CPUzFFW6MeYBvwAouJKcjaZ/T2UsLuiUczPCvO7JYW87zV3pYVWJ
W3lcdw9nmdybOchLAU5q42osGLKmf1m/HNXROoT4Uuo1I8eAxEDZ3znW4wuSnuhQeemL0eO0klI9
61kybnGU1IhwW/YVgJwZBKdxkxpI+9b71kerxaGP6XSX4ADYkUEFPQuNG6BKghdu4lpZ2/WDJVYW
4CNmFSeIGkBGnWm4H9wj07FnmXO3JbV7oKP9Xpj9rZ2hZelYWqKr3K/wuL8sORFz4RUVfMbI7aIw
ypN8R/WKhJ3l+Ph5d3IxRLj+XaZGsM1GB8uQrc5GlJ0kLcPTbHTVPmaoosUCrnCma70jTUzssrTQ
EPd42tbtMyTHqn3o7Ko76ov3AAHkeDSld4MOCiIzjmOyc9qChgjs5sPcDq+pjTxaNP5JxEEQsli0
lZOGiY7nDMN3G7b9SBGyT92t44/GAqvA1VHj4DEyc9obCSA47Pe/Bil/Zx4WzJUmhyvh1u6r+tii
ei7mJt6Z4/DaLycnpO0ylAtUYb3V0jlb0AcDfhfUyXuVuyTqtNbrnCJciYob1++8e000yWU2EZFU
We2fO15KxBJMlUIGUEsbjXV65tj7zEuzXWqk3RHE/0l2LvZbgJdbs8+nI2bgYG/1Rkeq7ZydCUl5
VU43X1RmFZdK2vXjPBHUmU6xe3VcYR0ySysAYifOliakd4hEhHSlQ7USjQojMnIkAoBZGnNpQNKo
WdizsJf6SL4xJhHrmjOzrpsU2cpzbA/RfY5PaG8RUbp39GJ+1CqqjPwfzAEdNds8ydIQ5odHfQXk
ZTEYxqkuCzNM7OA6qdo7uHPEcOI5+LFJ2CyO0sovGUvkcN2Uo3UfSN1gOWveoA2qwgQjxb82+cK8
GASASN3TfsV5+gLXS22ZgEVYHrtXF724zEeaDRREPIC+oY4tLfT6T8fPjcM0mveJZTaht0BsSz87
JRYLnX3DzJ/zuk8xnSHw6U2jPQ6WuFlheX83cN76zdxCgNNK8R0lJHBVBHxvE9S+6+cfJGfA2IPW
7GoALCtkcd2sfMXUew1EP54lJ2ioVHaXVoVzKBbQyHrXikBcb/VBhg7DQ1amAXMsxnHCiUkqSpgu
G3OytL3uje8x+QtHqjX3pZHqnIlxvStAWFIOlouVaT3Ova2FHDPUArxwjmbhUpj1M2EmyD7L8SYH
cIPpNmJy5HEZbYqg+9msf+poWAoUCjyiUz53xSDOKy5y3ZSW5uyiqlqKXSid52VTgz/clxWSZUPH
ml7NAgiA/hy0jPJI2vqfDSC4/9yK/usWbwZkuKGXn2dqCJVrDOF6y8Yq/68/1wf02tuVmVuf4sYV
4bqxFnF13pQvsY3BLzFwfq6bv6bMv/f5uNPBosb2Vmsk5lALn0WSlbiRfa+GZuq+kLIAQnW2po2/
+DPzxb6aYG7dOmUzbjXbG88zEUqeUQNpCPwCaCopszu6bpRGfcZ2UyevGFp3bR7mQbza/UyhxtYf
wCNYzCVqcRmMRZo8MV7ESw9Ww/pyBKpDo5R9tW5cZusboaeAFZZd0pV5QBE/oEq5HBXr18lbzqGI
5bquYfL0YUSm+Rec4uzi9PGumQzCjpZxah22YA9R+KBmSCMkuqe81i0UhAJY8TCG5GaNIUIXvMvB
UGFah5SRZSWpS1JuWSIxaJcep5pZLflR698LWD2OuuKMcrHa6VTVtnZJVGcT1GEHAbWwIq7FicnB
3pk4/QnTrg5J1D1jUOWau5wr63Cw3vpv98UuByLOMDquHBedEsGeOMnhitsvQ8+JFTQXeXVDrzAg
hdxHwJvgw5v1eDx6WEXo7rIYM4X9jIWoOehj5t+NaPk6lrlf9GCINAuQ2QMXmfk1ouE8NNoN3lXj
2o1pRwk45n7i2VxvxqWHiieMGnkgUrz5DErzmtJifS7hGlz83ip2+VPiBCPRz3NwW6ExEJbWh1lA
Q9BK6C3ZtMShT8CBnQA73A1NPW1dBZU88l3grsigmr00B9o0RZ9QizWdG4PI5ZK0nntiwUuf2Xup
dkkZU1LOluWK59yieBmg03j6fvQb6NLFMDx4jsMyytCjU+JOB3PWqvuyragSu9Z95DfV1gxo3bQY
9HAy1u9GYIO1aJbROkPsvBoQDXRiKG0tcfgxG9bxTHfGN3d9GQfPRZ/9bvWovq5/UYtnCigYVIos
yLcycOy3sQIsSobFZwdYZ2/ZBuoLs0zfRhu0yXK/V/d0EczEOLtW3r62ZXsUInMeg0F8tFNswnS1
qCk1yj2ZEwIYc3aea91p34goNs51iiK3iyv5JozZ2Y1xRVNoedTPoZ+RcrKxamynsoxhYhXkO2D1
59rs9VP75rn4n/wg+G5skM+uheOnFPkRVWxCKeeQlsP4qACiZ6SnLBtL1iniiTHAuZujlKiF8aW0
FvFA6TzHHTBqlmrpQTrFdN/Rbmft8doozX+1Jpmidc2vNFLAeomEJKPl1pTOJZAIeCStDSSFVn0e
ytyeHpKi1bYmYIHtRPQUXs5esatlsx2LbNr0GcGcZDdGoTczAhXd1J71xDFPsir+lG1H0HpV169B
n9PbSCXFNntGd20hOvN9uz8wb1AEWuTpdx8/BXl/imtLfx39NCTyItlmbtw8e7DYwRf07RYFF/Vk
/RY0s8OHgBibQaFBIydnZH+juiZFMe7dvADslQHEgrkuH9qm7C5rcreVq3Iv1zBNQ3YkADb1K0jd
U0fEwp09Z4i+RuvWDSD8OKb5TOirenZThoYMuvakgMGNnSSlLXtyvak8KUtVN+uZnsI7JA/i4GGQ
VROv4VfjUlc9FlXRXS2zva5/GR6iPU1v6Nx4DZ5kIlWtaE7uToS/2W/eWBzbWZTfQ0CdLeqz+LYv
xo9mrMGA2DSXyTIFru87uCuWzdzPN05GHb2EmMuKxWP8azjIgqxQJP+l2w5pxcZo22GXRu70YDlz
fe4Tum2RBS5AIBapJhraZsTcM+or692kWIlbQt96tZF8+5KpBFxX+trdB7orl+Q26YRRQFRbEFC2
cBv/E/4OnP/Er29oEBH+Xgbuoc4dAPztNP3C973352T+CIIeRRTBAdivrW5X60JigpzUk1pA810z
p7/GON35tef+0TKCAkDlAAZneuaHolZ7BrLkAwFkfCj9pAyHjhizbsIp44xvRhBbL42jpzQQuRCY
iW6+OFHznz/XR+lw0iR1mCoKGTVP8JNv6nGy3+ESzscmipGsLH827fjetwaKO3P4R+Ihv+0T8DJ9
UNxNiAEufoZB1cK3Fzpumd9RtSy3bhvTK00n6iaUd3X3FxwZ5sRFljzb4IuPdEmmU6yT9jQb+tKG
EdhbrXl4ro6OQ8CarvpvQTP5DQt9v0O8U94VMbOkNKgIhCa86FhOefY+pFCq6j57sdPxQ8/JOeH8
8L9M6T80vtn8GVxBayaKgDCJE8Uf0GYyB9JcOwzLoqBE6hA1jYdFhpPnYjWZhxgz0BgfNY/4wRjz
4t4a++EO+f1Hkcbz2Z6lutqzt4NZXL/WjOxlZr/0rjs8lZzzlWWrO4JD4UFNvnHmIAJU4/hk/eo5
KWOyU+Fku86l7tWTaIpnoyHYJLPmT6KGAZX5JusaqdJHqUkiozGFnuK57t94zXveEpGjGk4MLC7u
tvHmaDsp6lsTqcKco7b/BnzA39hym0vLfbfo8OMzGRvduLMaeSwIOADSHeHfBBpnUUpawjfSreMO
9qnqiTvg+ir2msqdfWJSl1lzpOgKs2DsTWiVOVEfojK9p3ayg40UlRsWOdFxtiO8UOVdfKZ6NB+t
wrlmuZ58JDEWiLnQvhNDo0eXjaxdIWTuJkbkX3L8bY8DPdjBqq+WZott1fYGVJjuddQWyo0onZus
k59ta7RPRVzXYbTUN12/db78j1EQziKVYzwPhllcAlUajxUXzw2jacHMlzh0Ai2/strYaXBKNy7w
uf0M9f9smHhOZZZlRzlTmPNFo6BiWT4opoDVmfKLI20RLmJ6PN0glVniTYR3pPslrnYXEE9ha9cM
kfaefnH9WLdWe8Dmbm7/8wsqswCIZD67Jag3P8jll0yzA2pk7egMCZBMsewV3Xpq8tQ66wRk4oSg
j2sYRNP0zkju6qjdGqo/rn85LuB0rinyKkHBCnfGBUZza+d4qfU7n8VvAoMg0vDr72OZkpwkva+f
YPqcqdjWq5LmVikaGU0zv8gR4YXhp/ZH0L9UCVgnd/AnBJVSu1q6XV6miYAhrdbxJ87/d9OKo6d1
f+hk3A8ZwDtWnEwtiEa5aMQkFomRvYBC9S4a8rlNUmXB3QQr/o6zckL8bQgJEKn8MzoY67PEnk+0
qbKnojy3rfTDdnK9MNa1J2nFHIUS23zumvOtqHKIRjDmJdhQ3Ie4z3GPzwczaczNupiWZacuUWHC
pZXBU2FoCGDS9L4rkT2MbiBvGaI8ATRwYFlVL98Q/ZN2JXflvmwGYpResLZ3V4oX/q1UXsm6onde
2yQ5gsObIfUZ9Zmmcb2bG4lLsOK1ijD7kLd7yfXhLUWS8wqtnYyHodqPUVN/LJ3HrzRpyK7JBnc/
yYkZGoGfB75NcbXrgaAO6guhNkzqSBrBLyq8d6pIzYchh6IICCrb1RK6Qec7kL0GmHjKlWFlN/IV
KmyYxiVREMtp0stKbEyiYzDaOd96DVWRJfzwgMS+vNhM7beEuqdkJMmj6inw5lb0Elsj6iJ0rL+i
ZUapwc7HDAEj1t4K/8GyGo90m77/9rmwuF2Q4AXNC+RBRno/90v/PtJ2ujl3LxrEWvBIKZc62HTO
LLCqMv4dkirPbhxpPdkeXRY31eY7U4N+OiDCPsXBGB0Keh+08OVXOdAE6tryH2o0dNVI070ZfGZL
pps+NkRw7go7EycHRMi2shiwZ9cpLjaxnJvOir2zphfiJH3DYN93yMVmbZjJ5QWJbCf2jvyT4s2p
dEosi2lV5VzzXRV861ws9CQun2rgei105Z3du8FdaloK32rSXyainy6lEUOIxD51Z3b0stz+oxQN
wZpRWVxGzzjKQHENS+N3J/YGPnCE6lsjgriW1zSz9oWO4wRcW1/dm5nTbfkI9J8MlkJ8bT6U9QIR
TKFviB/qLDf2fPRiTwHLeCybTH/kBG6JalF0Rm2bhZ/dwlZBKl5WSbvXUpnv3Lk3GFeS6JjUen/k
+oEsavGira60OuUqL9rpHCPAPzLjiOAnmsVer4oWiKxoL60/thfWyreaiyYrUsPLiG2W2AbrzNyk
2lW2SZkvS6wL0yyubvIjUU12P3ZOc9Fz7VokZn7r54XiCmdjUCTQY5OT/QK/sDjapZIXI43Ohl5q
99AIDeC7nMoF1bC3FkBZVnWvKj6k8AhvFflDt5g4jbNykvv1rjI3kNOWxFTVxXRbmzlpwbpHao4i
5MgI3oiwgl/YvPXjcaR08gjThwKw25hHOCFyX+PR8gV1Es84qURwwtTzrrfa6hhrTHVKZwH61p+W
S8c3E86n43bNY1Yz2sP3dr/1Bv6kiOOnfPLMraWw0ZDKmXV9cGgctzqpWI1vCl1SVpF8V5Z2cdY0
Wz7lDgcs7Y+TH8TS3QgnpvRXWniXo+qJvUFRisC/C0oYCIHfqluWu9bnGAPPyMYoOg1zQLBEmsM+
Yp4jgO3gkxTtl0JWjFG1QmLnmfBcRiy/PXsim7rxDePJvMnQU9Bg8sY35iwIKaP2sbMBW9Zx/sAa
otoNVRvsXQHI1KGAsdQO4uu6SfG97pzK6HcBwObWVt7zuskp7U5mC4GiHN+GEjFUk8XZMYVJHccu
IJJB08Mo6YqrjLgc2xUKGGNU+alQiR7m0WDuylLWn1Sq7pUVvWuOdmIt3jO1YijIOpavfucDBfw0
J4a7rCPrx3Z9cSCMzUWQUmjItvriOMFG5Zed8mdFLpsRsBLoG41cA9u4jWqtpGJvs1ZPy2ctyMVF
p1qbxUi3FSnNQa6B5+4kIWUA0S6mBjIyjXU05BAQzwrRXqUM4zpJlplwUxrmJlp2RGTrcEyybhuH
4gFQqrpmfXATu2PCklIgMitpOGuIWjwPbbaqmzLUKXwHkhMt7zEV5imza9Cf+yWV7NEH0UVW3KcE
/P7aCa8OC6YjaERF9DqPTnV4ZZFf4W4pqjsEJvveM4eb5GjoIr6LkyZ/cZJ01xv6cG3MpRtYSuOu
jW3v3PjVO45i4w4dy4WIy+ZswdF48SojrMYmoyHTLDyAEYa7n6Xf4xSq7Dj4ZvQMyWh4NuecZUj+
mz6WumrgNh9YAZf094JoN0bEqZSlEJh9subqDTRedTlYaLM6WhC68raVJJ8uF1O7YfAoToosQiYY
bFyJ211ZI2HO5Ik7eZudmAOhih5HymcCm7o36M5zotQdZsryK4D1gPgLQUobP9XWXGz7LhcfVR3T
wPGcPxZtdrcKaiaiDrN4Jzg2lZ+FAHWNK2Uq/VrSarkix1Ph0GpAk5p9RVnqg7y4ad+oJL2IOHpT
1IRPdPAo97F8p+Z8n7bYmBqrfI6U2T1YgK6dsqJLzzy01Fv9C/Q1ejuNnnFn6Ijb6JqeHcDqyLFL
61WH7HdIJ43yP/kfr6aLXGCcvOJpKA1K9b78Tezei1cj0+m7dGb5KusDTW37QF2PxOaIRKXefyq9
+ppgi6do5RDTRJFsaqdT6jDSbSh6kGSox9bBpKpzN/Z6zJpAvrmSYM31riQB9FOBID45taBmyFWz
SEEvc1nNt6oeqGois7yZTOeXTUlrKzrtrWzmMYy6ZrhP7Xi8NxwCDgIsgHRuOkREdJMzx0f3P+rF
Kyu+W6xKza5NO2x2gQ6PEuHlie67ReUDvnBmNnceEgjlm/F1wK71qKhn4GjUXjB2H2bp2AesadnB
0ixYq116QeBcP7oOJxPJ3jtTsx1KWwVNkYniZEVR9URMG9zmSODjLcSLORecfHN53+BM2dt2wBjr
Gy9umjanOM6ZMBgLAHKqT3TFECO2abQX0RxfC5sc7HWTBm0Q5tVcloxT9VdZau5l3ZDYhBgCXyAl
FzCcyLEpI4jmCbG/8eB1Ij/paQFdMS6I12lZhyKASJm1j779AHsycVv1kC2b5v+wd17bcSNZFv0i
1AIiYAKPk0B6Jj0lki9YElWC9x5fPxupri6Vuqd6zTzPCxaTLg2AMPees0++qTV4PppTA/+mq+ob
xjka9fTNAE3ozbMxbO0Zr3rHaoVSt0xQcWoJmps+3MictEl60cY2U7XlNVMl7uKGTD7cft1h0Cgb
zqM27luy3LcNlVQMPIUCnx2pnRHXT73tqDMlbXV2wyjx22Spt5pdkj2XtuVNrBXLU5s8k2OY+aER
q/1ASuAz0hA28i0wBa0DzQ3i/c6cowX+0VSdrAyxhq3a/IBK/eQSlPlgFV8gnIaXebiKQef+boy5
MQP9RQ59dwlSpFdpLbSjZoSPEH7ICyx7+3nuuN9jjGI/9tWAnhd4JIxiCxq4rnl362F5m1assRXI
ZHd9iEDkxi4XNOKUCDagnKOTmAzzrpJzjbx0IcrMql5l28n7cfw2jkZ/v7QhVoYSNVBPCfbCXhL2
H0HSrDkzdqdu7SvUJcS+BZ8Tcxp26ajrRxH399xodPKFPvjAiwbKFYGzN9ZLNSKBg+7OchqHut0G
w9rAjgPzPF0P0y1VH5CXtFZLsHMOMSEB6Vup0G/zMe78ZixggYy1h9BYvtn1csgXaT/UNsaBsjyW
pbS/mWGIrrhPpkcYxTesDtzDGIM1Sco0eaEd6N7Gq5wcCsvJalhbK9M1HwsACeC3PCqt0SmnHNUA
1HOCBC2krOAZzySiwjP4FtcrJz1ub7NkhFocRsPRoKBycvphI03hPqKbhgqVRubh+hCx1+ADqgnv
F2XcTFWBZm1oyBtQ3CtS0y+omQlVmyqIJnOmX0p90C8ZMNlNnjAlGrC9n6b+LSd48hHKQPtUskTW
QvFW2Lr+QiYrLjmt+MdX1+9pgwIXmcu902nIJzFdPcnMvVBGGd6WmRJXNQ8ImwzwBRM4w01YMmQY
aJAwo/a0EMP5ncIoYYvN9ET+wEgZPcUAYCNY7se8ubNaEW+SbJHe0g7Wi6kQa86l3b3ylmiMxUn5
pe/USxNCyuRW30fWQn1R7+77BfsJbRa27V1gL54VTerr6pIViYNCOwoJCdPRPOkF4h2qccGz2aKd
FhCTnSibbqWO2SyK29U5UGZHTLbNSehGcEp3mTTHmyQbSK3qesLrrARtfGW/Donl7MrO/jY6VH4N
8GiXUiDAApqmPVJChha+gFNDuPg5pDl5Lhb+xchu/Gh3yBNKVwsfGD+R26fY+DLkRtQoaRUALo+e
rgdthogeLq5zEmNe+wvULn8E0gOHkQMBc+2+juSXawU3QmdpaES0VX3/u2CIPNbhfcfodSAhuD8k
1F/ppw9qG9i0maUGJIhOG/JqAxdkXCeo2Y2cZA/8XnWQ09QduoF+VgomxTApbHdOt9cTjfqTqVl7
m97XAXp17aUNbbw6ctkC0Zk8qK940NyHjgIXAfcq39MOaLcMadIrCcQ+G/JsreXh2hzF/xMXfiQz
/QfiAnkmOAT/Z+LCfzXpl4JC1c+8hR9/80fQk/ubbVqYNYVrugLtBECDf/AWXPM34rpc6msmvSxl
udil/2B+2b9ZulpDfaCFWQQg8Vftj4BzKUExGPw28WYEQSncxv+LgHOBe/SvplLD4N/pks23wXiH
9/oX03Yd15A8RG8emeOUJwFQwv9pz1FsfcpMJz72Ig63o21+kKHgtES0GvbRdhsUfbW+7enFHkJ7
flJ2/ta6WcQunFGsxEu13jEvriEvJRPAUS79tBUyttEoZb4KL4CNJnxD+eAngbsuCZ3P4ZzAgdGw
xmCAZqOmQAnJzWw5ywXIdjLttJw1aWaQ2CjoCG3jQHpVanwlMChI9PZGL+KBdGmdYrCTWJvckBT3
Suc7WxD7qSWtYsSwK/okuoP9c0BxibUNtZ5XkdvGflO3iHEkTtYwJ88GbLV15ujeLFzB6AaKMH/H
7hW9VNVin1WtZp8VI3Q/JOS5Kpf7JMbPCP9e99uHyB67GxbLxNI4OVN7mbqHMjvNaz5QjH/pfrE0
L8Yp5JUime6s8s6l67vrEmxBrp4bnjAJgzDzYPKwCvxeWM7vgSOzfd2Ur+5MlzUfi+I8Lud5WYgU
R8nkoRsMNrcG8r9j2Z8qNyAioqE0CmTJFglzSjJ/GnPxxEpP+kUefXYXoofZnuLIzbWC09o1NPe/
B9l01zXBPe0w6Ml6qu/NISKFY2Cea/L8kPaxeV4DxVHluncOnTRmkwqQpSBA3TQ+BygoQX7qAOXT
YBeE8Q56D6ZSa9jltVbuTHfQ9+VoXSxD7VQd7rEInYYSEnK1qjyo5wLybGgzGKnKwRexeqR6Onuh
5T5XuJ83ddM0e2LIoP1XyWEZi3esaI9l2xwdNteNglpU5y6MUc1xNm1H0sPCCvg4U/cUYX1yE8Ii
bZuY4UUv3mvt4NZV+NIme+zkPha5j6TuPAoKj123KRTlOSychAdZ03sEj9bLbMMbc7rKOb2DkcL+
bFdUVGz1qkMw3WUNRqnONb5pdfyCUhPL4XOTqfLkZDnvy3C+mFPyZqqZoPues4u++YszYLQJR1bI
gULJEWuac8AydqGmlwLYD8h7RkZSoagVKb1Lp0PpNtXmm17Fvy8YhkhspEUnK3M3ahUuNy/PsspP
lm7Y4O3GtJqHXwYBsjkN7rUkJJQiR9VNqLzI7f0sOp+iOMjRNiSGIR8OUvud4Ef9sZ2sjyHOzD0F
uUNStN+IZxh9ojgiPlDxAPHrKYsGuf1UJkSkF7zqTa8I8NVRJk69fd+kEm2TZxA/7LMJIGczTWA/
jERzJWXpB9FHSk91Q3me8aOCQSrku5lYyXYIRuqutAWNqvGcNdS6sehOEd26GUGY2CMy2mWw92wi
P0V94uNDx7fEDR2J7FOlm28ULrBUdecwJtWiInBFJ5F2vPCeStrYrPcfE+448udvrFjcBo2TbIRF
gnzhrpEWQ+8jFG72IpU4oLUj5pwHU3O3Zjh6BFslB5r/PfRmg2Z+s6bx5h9ioA0652zInE5t5yx+
DrVo8EMxXkKXSO2cfRpwRHLajSHFh1yM3wmkoVma1W/k11LFp5emwb9QmvneglO4NZvmGLzV9jRG
m4lllJn0VN3QcsQTgFGjs75jZsPEmE2o2h5Vxa4gDWrtyRQnRzjfsgJWbU6I7jbOM26dDr9daOIk
JHXec/XhmAcZsI0G06sbsvyTRCeZFZe5ieyEVa7lxYvzNhbzIxUKluQsmY8V0LKEdJJLohB75HVD
U4YLVA7TJRQdWVkVEc1Avsmii0r0xguCcnsAtCroQNJ8mt5HMoR85A1EXzlfzfgCuedbao2hF6bs
IJ2q8Ms2y3dNBJiXs4asPNvBw7kjqSPb0dMskJ20UPECcCJqzSJrddQMBVqmtfxNoyDGrqfFNzhh
PervwSHNAPJl38rJQdk8lpsyVCilbbywOJKQZgjl1ZkzeFU/sD101bkfw0fRlZrfpviUoJV4OL+H
Ct6CjlpbxnHmxfiHw8pgZUuQ/Ga222w/oVOZgZvnQXuJFCDzhfWprzJ4N5NMNBoFyDJx3XNBR5pn
RHQWszEKd12dfwoofDOZTV4XtTGVplEi7bRtypGJ8MuYZ0AcuhO50L5MkBoPU1EyxepK37pdcTdM
1VscO2qFgt9OdVmTUjy9ghjGoty/al3ResDO8S+tCDMCaTDZ4hW0jNRGeErJLDTPDAYMyiD1vViM
e4g0ZMXRq964xHZN6Z7ii7sdGvjbmbQ+qTL8VNtgw+uByn5i5aFvWEjAEvzSlH4UVML+lqw0uR8B
3vgjguqNCNMvRM29JGUDflsdWvJS8PzFiMlT2vTjoQDZfBCKz6craO7Yw0FRxd2YU31XYDTbWi5Q
sbb2MbNf7FJjRrTjU6Ak2nUOaRWzSQTcMhnup8GOXmJX7UJUVrHt7nVT0jmuhpsmwRRs9CFnlnSM
jZBAoyKGXSdgVgW8w7Pi0WUGGrZj/Qm7aenba9WvWvjFir27N6TYXANxKtL5KS3End3xGjUGElCd
sXaIB5i9Wtdc7LoD9hPMD3Nuv4c19apmGo/4LNyzFY4+xjDEtTpyjYYbucQBigEpQu1h38Rz3t20
FrGEOpvnIoh9yKpfyBfJE3EuAoeaeGV+dyWdYczHRH+1L1HdIFIsGXOpcU8jHqk+dnW/16I7AVzw
YpzbIuTmsyZ5Qf93QIcLG45Vkyr5QOPeJVKJonD3OUeri1gGPiQB8fCopBdMNCINvJtbzZnvrbt+
5sJLjfrd1gnO0dBaGHjFKVwWI2bbasH8SnemTwEFcMGNQd8wtphfm7URlun966CVLTTKag9p2/YX
wp67d1zw+Y0O47pk9XbOcgCI0JrDs5W670ZSYyUV5JQwNT4nmuZ6zjpr92FQH5Wuu6eED9AJUBw6
YYvnMW9fIb/o+8isLg5GeH7zmQCtaKfnv4s6pYowW2STtcdgzL6YiKX8dpWSFyk1B81hsGpRG4Fj
XY6UFR6EcCfPylgJxub8eUaSiz+sA3y51BRgapLeC33CU1QQ/xB24pg0GpdHbwS0F4lMQxEWem6N
rnK04m3SRYgPyuConAX6AC4xD0Gie2QV2G8GdZwkZz0FnuTD2ok2Qy59d4j7m6pdYp9Ofu43kFD9
MHAPPdwSL5fVsDEkiIqU0hf9kF22qFvmpWnrYBVCnGF3XJFcoCQafBb4v5f+eZgG18OaQJECcm2U
ODvgXsizQvFqOXUF9gqfwirhua65Ui2mxKb4qBMKCVOAQDypfPokhpX1h1zZNxUgj+NoMwXOa3do
iVhZNBHVQoMEr8SSMTCr1PSDaqsF0Z07kvmEXZGXVOuPS1YdOjoyUYxIwloMJAYtbhhOQtN2x96Q
n5GDzOR/VRXQjIAmnbRZSoyOrw21AyHWHeiqWHuLLAjf5mR6OY3t7SypREBhA7L9SsubOztJOjbm
zXBxiJ808vprj3bHb4rwa7z0WzGQfWQkQOKntGB2yyaim0KX4qTleLkYvhtt6GzQ55Vbhz4uHnxw
9mYdrcs2k+UmS83AnN6GcpS343dKbF/myMb/LC856BwIHpTLo16+0pY49Gln0vwmxZEaFIMbLPk6
VqcaYG8nNm2TVLuWysNRGCMBV32v+2O0PJIiDnE8b6gWOyUO1uk5Haren8DNbqzOLLbNpCS7jtr1
Gh3dr+2kj23J8G5pydPiDHBLOmoXLp2dHZacLzFG3ILFyjobhqnjevFVgWuT51IcnW/KCVHC98YG
5Dr3SeOnatSPdjacy/zbErnYGobK2dhKwbp09ed5PFoxGiV6wjuwKx+sld5Z6RWIONn0AGIDz0yL
DlRyA1x4202Yq0WIDFiEAQ38kta5ZtkbgWR0sIdyx2Ud5MSG6WxbfCeeb8JZPyZGb196iCneOAYf
iz2Wu5k5pwetuS1QhXttSwVMaWv6e7mRuzQanB1RULk3R9QiMUnfmSZYg4VKY2NB109L7ZxyAx4b
Ke4i0qi8MOk+q4iEl3RI3vMWBCtSj4skUwVFqT1sLKsYyPsczwhUrjqyixa5/XFyOi4PNb7pPeo5
2SyHppLfM4BrQ81QahsXFWVsEd3BXrNXodXqd2G701He7c2gvaFcxjamkUQTCPuIqvMmoEGspYQo
qlp+Ch3AKnU/lns7A7jAHLqwC9s4w9kWd0PIWiLEFy6LyQYYo8dbchL80NI+SFukK4xNvx1M/AM5
xFQu5J0ZBH6jtfs01r4mo0HiloV4OiiZ4SzJmoTNjrHtnYieHm0Vc9uxme/m6KSyEnJuXQ+okrnE
hBER/MJCzEvxU6h2LfQXKTxwDAge0+l3pZzbqMUXuDYtypSsesJT3mJTfEbL2z1hY3/U6dD4uOPo
RZheEtKg48ylcTDuQrbsBcZqUT+aFbt5F9EiA39g+2E1ozyqvhipiDw7Tt2d3bLKSpaC6NXe9KDD
PLvOcIN7rTlgOKX7GQE5buYd4huz15+TRKKBmwo+0qZEUx/RGo2J5MsXYohV/QnCcLaZ8XVsw9j6
qrXWS5UknHbx6lo5udIJnqR1GSUN34qwyI+4qFGylvOuhjcODPCUpoAF+hbsbkSTR9Kx94byrWvB
OZaxPuxwpI5xVJ5LhoIY3sYeb+wTUX/UJ83qmRTFFZyxjRE4s0S419Gd+sPSMeel/oS8dksPPSLU
4aMIo88JjZEbhHqXBTndhvlyMr67WvOOlPekOn1nNktN+N8IghiXFz13Aa+sJ+gGXa5mcQ+T3cMc
khogsEmEInB4FZ4Hx7C9L9L3sZuzGwGRzVvG5NbRx2998V2MLv4rsis2OjQlGGmDZ434MuFeY8PC
L78E4+AvnbMr4ENu8zAZ0MLdOvYYPAToCiJnWs0HstmAdYCQri56jGzNTLQtVXLuUKUeM+yaB9JY
vbxjV6lqne3p3I9ggm2IO91NZ1qYp3tqVG2EfFbpz/QUHOR1y+ecgrEGDzpPGFxKxO9p3olDx4rH
TvCED6PGPBqSE9Ko6hYTMZjrgH2TzIqLYWnmvgMRzHiqf6oG96WR3Gl29wnJ6rKTtvgYy5BvUMmd
zRpFDiuHnjow/btpa9Hoy6scLQZDVAwkQx967s0c9mNUY5ACNjd4SRY+ZUTnshebL8hGWDBV88jl
pAvkefErjZL20YioXSfF+GWxoCok1dGR8hVguXcBI/0UL9HzIhVAxZYBLDYrrxtCPGrYccBYrF9e
D0n+Le1VedTiLjlAgtpWq2XmejCg5dvcc/vro6tJoYa2t1dmcC8g2s25ox+DqHBPIiOqOejhYqIy
4Sbpj20OKCtYXUzWrIgFvn45ZmrfUXvbXzVVTdofrptJ1ZBik4UT5n67HR6iEQRPPX4vJGyVyADq
FIrovnXEpx77ul+pAZwp2ztjwIXSMSJj9763I6v/OuKlxcZDGEdrFWcCpWxP7230KhkmVkmCHK9s
YmCqMz7PsPmwsbLYGnmsCIwY0QxMwwwQWyOHm2OI9G69XTeRm5KL8kQKgbnR9fFeBg6wPxKd2c/2
PsqYo971FIGMmC2dfqCtNj8GWgnevt0OetYh9q4/GIpoH0j7Yqr8RI/h3R7H2zLURr+EOgHQ5VY4
5yY2X0ap0v0SI2yHW0NmLJd2pVDOu2LxdP0dC4DOmxiQAGaKvAQlHjMXh0LnVG9MD2dD704AegBe
J6SKKHrXATxJNB6puW8qw/Uxf9+mnf3mVuK1An1VV1VLNWj4QOtfb8B8xGWue6Zt9PukXmOJBsBi
MmNYWaoAsYifctHq973bXIyZPqRDn4r6LDLPwqg2Vd3eOrMuD1ZWPC3aliXZwwC9f192nUaZdXjN
0b84MkCumufpaRz7YwYmHp3XrkGf+MMcp+ol2IdZiuIBG6IUN/OsgQYYzAqsCa7nqSdJCPNUdRL/
PMCRrkiD4leu38OP1XqanAoPNVx5Gqd82AoFX2815BFDeddyKa36b4G5JX9pc/U1Hqia1G3W+ktW
YMxe7xB7NciauhIMMq2nst4+kdouT4CXiKA9FS7RDdmofBSBr5JcwhMKJGKFWENW8F6X2W9NRDLX
V65Ny7gHFX+gVmIsFEJ4qR2twIxNUaT2cSghiafvpbk8NAlLfmWp6nQ95Cn+Aej2fzw2OFF6YkfH
P2/iGRts9uMlJ+JgUk4/luyMOiywO8ybjZgwGbrAyDfDZDu7JmguYSsSQGFrMYfdZn3s1OfrzSgd
KlqCXCJzfe/XpyAz+o//vj63RJ5zJAIY2wM0rXOmFfn++o4tpy/WEZLP4fq4iMDhOGJ+tGT/1R1W
5RXlk7Hl7Fp9sw+iOs6Za6fxNC0myyn2Yxj4eUVsxsLxZLrdcYzTbg/ahhe5vtLrKHJ9WDZywRjA
vqlZT9T1pdPyf62ZrZhi8Ii5ovd6ezAP9Fu6QxGUW+Uw/EY96lHgQw9dG5i7yVp93lO+GoSnNatc
c7HQ1IX7SKcC6xhqiqgqhz1rMMaE3HXReicLZSlMsHM+aXtpt0iB40Q/62tj22h6dmRTNG6vtj89
7HIMDgSak8wBjSla3Z7X51nChr1Mhmm8N7BuOxo2q9WiWOKfPiDJsnWP4iKijHWFcR1/09VM5hYt
nJTrKST2mkBQVqNrimUAtulHnuX14fWK02Pt+6JP+XYu8K1QWaHArHQSHq63yj8Pwp4ZMCvCQa5e
tL5ScbZJVpeayx9vVNg6P8ycZSwDVEvgiZOe5jn8LOzPx2qGlT1V1u95SNBbnlm3ikrBDkkwxsn1
IAnt3Fodt/zVVymrmlQEB1+ZlyArYept6apnjDZoBeKWpTqbK1hbWbBPpyQ+k1hd+UbHrud6M14P
1Xo9X7+KYq1Z5YSAvZEGYyfDCBn+0xe5rJfGR48INwc3UcpTWE3y1NsvOtCM4/U8iExBCljP/EI1
RwntQxsstoJ2/LUeCchlq7fctGZH8nSYNPtQX14mYTm+FefglZS86OuhjqNdr4l5h/znE3QGeSFn
6h8/M1bBemKTPTqV1g0CTmy0mr5VFRumnIoEDmkqXRnps9dfIOu8PQsb9dj6MwMqamsH30ezY8yo
tb3ZjPNeT4duQzTxAOARGfNecqNtmqrIbwdAgUPmtoeWaqgxNLDdtMCKLrVFDcKaenc7kp92MxE/
QfXqidoCFdyGRZJYX7Te0OOqNEA05CWIS7SGiWsDDzVz+erOPdOj7G86xzyjmz6kC6Eqbkb5AnLW
JZi/l70Rke3XUkOi4Eaq3pweY9RrKrT1XdKxex7H2YRk3AqDCIRaXIamd3woH0gX0+wmStF59LVG
UNiQ7VAQ4tWDBVKHRHT3ZJhoZX5WQYHhsW+C2q8m60F3WwLBpvydPCy0/Hr2itkH3l3FxWCM6iNu
8vt8hZDN7ZDs+5o1NigQVS3byI5xGooKOid4FDFXlm8bLRrcOgrpa85N7OlC5uc/Dw6E2w1ROoZf
EII4OPYuUu4DhVsdPNdcZyieYRz2S8caJBy8fpV6YmiAeCkEwD9NsBTiKzMRWw3zxAEMQH6Wi8p+
HKBZUASyWJz1zu8o4WI/svJt7KL7L/EGgvkAVHz9ql4fXr/68wdRS67DFBTCS+mYetcf6JHJ6q+y
cvTPf/yD63+5/rJpxJ9a6uu7Wtfs02AK+yTKpCVMfv0SFK52QJfsw2gcT43uXb/756EZ8apcHxbN
mqBp5UA2B8kSbXJORQeJRS3rTEKd/BSSi3OadAHdLdcPTTD7GSvCueXiHGtgDkPTfaW4YvIPjNTL
x707BtG5mrlj3EpumQo4LwyPodROOhPnsWJUHVfiRa6Z5N5no+3hzRrPBlZxHAOT32Km9wysraZg
XOu0tNwhUXYRQBofVqRze7ef4y77neqKt0paZFlze8EB6sv2OU7Z46bK/TymKvCQBQFykAfKrf1t
EUTfslXmDEQHc90IsSVstmLlWK01zJNMs3dj1SCO1DGopA02CVGayD5QYtRbyUcG9fjDdeh5q27r
TvI5cV/NmcJ4DC7T68z5hSlbkAmHrmweqXSVxMEqGl8Kl9Sm6dhn59gSS8ipUfwcgSEAQqgsUvwU
RNL8c9YmZBjgTCwkpNyeEc8CY9e24EvQhhfgF+5VG50CKPN02KLnIX+Hgq0Y1+7kjKNV6eimhab7
hLwQZ7/e7CVESRJ30qI6GtjYNhDWj91C4E+CP75xiuoWmQ4+QJu7PhhOSmTdeS3Lrqt+SXo24C+a
X87BRvwuZ5PIE4epFKjuV2aGkUyCu0wDjaMhjS+JAEmiV0KYko2bPXc0TrmwuGPsDYKw58bBfxbE
0A+XkiuAkXLvrmJntg4Ixcj7XfhnA9VFBE98RmvgSVVSMcZr3mz11jw7DIohKU/CKjZLNd+iyqax
/4xPrEHoKe4XBkDu4GDbsMHF7dhRvF10rC7BWweVMQE0Xdb5cQL/VeXxl4pOgJNHuFLq26ykm6Pd
awJ7FX0S280e6sCH7gM1PChuAb1vjNg5RpP7bXCK2zpIaCkM8ReEG9up3/aVHJjRHgIFMhjX2Zbc
Gdz0SHQ0eA/aTHBLVHpj71ON8HuyagxKfmWibUyXVG5T3FAIJCFU6ZcxGPb9yPJT6tBp8hvK56aY
brPvmhgOcctZtZqPqVou5Ej56RieWxF+amzjybBvoC58a+QtWE8KYYIN6UhxjQbysZ7c5Dxr9uRb
tsQmMkjjzN1uoJr844CfRJxnxViaR8k7CqZiMzss2VJzIZNY5J+FFZQbAhLw+Lhg1aE8bDC/jBt6
DjX3eK/vVZs89PUBGHTLlAzEQC+47e3GHdfFGY/b1lkANrPqHklK2qQToIuECmM/mjV7OEbeMUzl
W8SyY3ONl2E758t1n0mtgpPZUS09NetBRCNlqWpOuDtbyIehc9troEckfAzsuis7hX1sbBeKggKL
g+vBcZwH/FyQ8jtKx5t4XczNSlbIq6av9qInXoa9xMNPWJ6gwx9U4MyYS4JVTkACqxmw/r7+cLrD
tpmdqLhWkOI54M1ihZbrQ4eLmQITFhakJ9A2k4R7pYjEvMG4zXRYcA+nRjOdMJ1w4mnQbVA5kFO5
4KVfGQlDZI0wmZYYnMcE3v8a4xCu0JecLc9Jf5frertbtCdV8E4KbZ3yrr/U5DQMIjx90Qp8aNdE
cjZrLbya9cspqYLj1GwNzM/bVoWfxdjxdvK4YbVore94WpkGPR+NZ/aoMrTMkfiiQxZ7os8pxa8r
VOKva2aNkv3Mn48LwyKlIOyIbxjp9v759Mn6Qmjs0elehbJcAHlqKs+uA3vjaqAprt+7fnU9wDy4
AT2M0C3FB8JSxcExEW2DbHmTZtuxcy0+WYMRn5kLDEpwFJnKwqFJV8pgU/T9qw7XCVPc2ixk+Wv3
en+iFNifQge+7xxbNIFWNMf1AH7mZIfaRFoftIjrwYqcrQq05NBd32G7lIUPmmCmEgBpvwvJaoDy
heq9ki+ZxrC4nbJpBJRRNn7VrPbQfgCqGOPWY+/FdiO2w9VPLtbPmW9mrY1Ev3OfrhK0/49H+k9i
PXRshGP+z2q9XVY28bcvfxHr/fibP9R6+m/UbxWWQcuw7DWE8x9aPeX8ZkthW6QCCEP/Icj7Q6tn
/KbrUrngLRCFWSiz/qnVI1DJwpeMSk+3HVvYrvW/0ur9EiFkurYkUMNEpkdGmNTXINCfc0tC7v9F
VWV/sDCZ+TVm7zstKZNzW9V39FYM30Y7so9zLUU8rbMRFZCXSwhKSXVvVkt0Fj2ugo5eKO6f0XOs
prixWJewuo02bl+0x84YLq0Fe6qhC7h3o0H5P33e9z+yKn6OiPklIcbShYli0SCqFCWkLa5RKT8l
WNQ1itthmZC7cqo8Omi7VMsJLwa8simgy4HREpvedb45JQipv39uY40D+ik+48eTu8rSSWIxOSVr
vMZPT97IBFBsbnX7po52aij3dcYw0MzRNmO23dAbvKvsCs4+PaxAkrT7f3h+ThvkVYdrzJRrLs1P
z78YU0r52Oz2uWrvET6nvjGyf1k34LkTalQNjwQL+zBy2q2y6Ib+h+f/5fq5vn/Juze5vJE4qF/e
/4SfJc0sPnzLwuWRNMNjSI2OBBacOuAG1UbKjsA9FX80g8o83KkmAZt7xCZFLteiImCPv39J//4V
kX233lzoZn/5RLopCgJZdWtFCGC/kUwRaSsU2P/+WQzu219OPGZ8g2WoMhGfKOeXp2lDJekoBuS6
LgYmPozmFPrt5FMV0D63u/Ckh0Vwu7Qsl8VgHHq8JfdOg6kAC5yg0w1xMJts+5zEptr//Wv7JdKF
c2KhClZsOg3BJWmun9BP14RVD0JGBs7Htv7mBMhdbS36MKVLJyp4jk1dR8rERuHvn/RfP3ZwJMIV
FgJj02DU+uuTBhFJD0qWVISpexGG6GZepbvl9u+f5d996gLnhKscHf6QXH/+01vTFQVJI015a+Hq
wSADgE6x3W4yadT/4Tr6d5/iz0/1ywmm5x/WIcqEPcpKXNMZ4rs++YaNuNpIx6SsTmRSHM3/IQfp
GhT11wEF0rqjbCAIJPKQzPPXdzhHqa1GKjl74ejQARFcHdxcP3exk++Wat0uunewBPpLVY3PVFmS
7Vwjb6IFs6k0J2XFYsntiESM9oNAruaQT0FIEr1w5aseLj2uD8IeJqi3SB62gRZ/b0gm2GuBoDwz
DZAhwu+tAaBvTu8bVSKTTS3KJ8BHbhBKh92D0WvvZm3Fh78/tdeh6pd3jqHU0Q0bg5/4l8tW4S4S
tAC6fSbIUjGm+AG2DX3PkHdFm/ih0+nyjYO2dQb3uc1MCpDmfD8Wg+NP0CG2dvGE/rre6NAwaeWT
nqTKkQZM0vphDDpt4GIRA8kRLX1ML7PKW7Qzh4pYTeLAfOik8sYSJtEA7Ueco26jC68fglf0eIg5
k/5GE8nnv3/LhvGvc5clEeXLdbBiV/RrulniZna6WFm3L2sn3/aACsc6+X0q53LT0pvHpeQtoG7J
mbGmA6QcudGs76vuWO/iXYW77SYsv0EC0G50/W3VIfo0cN6iAPUn8QcxpSJjZ/cWWcqdTSM8c57d
Pji4+tdEU9FLPiHoHR3mSa0G0ioYzbohn3FSU2PXO9DPbttteo2fmUn+MA3qwS2rF3b8Rkqvv5jr
DfGNF9HpRLiSRzGdkwWti4wcgbSgBpEzPBB+9aKGczqxRS3zHr6a+aTr1ouysqcmsayDa2voGop+
2w1UUkpSRFP2R42pOTsEnNIvxcg8asafYq9RtI9UN5EVE1IDgT/hDHdEUG8y+jIbNY8fcyUqT6sK
1JFhnfPZwWBIT0LdO/5s59oBpcuzqZOjPWoYY8f4nLZmvpuqlzqGoA3CWqJVzf6bsvPqbVsLt+0v
IsC+yFc1SlZxL8kL4RSzk4uLnb/+DioHd5/tHSQ4L4KkOJasQn5lzjHZ5iC5Q+6c4RRQ5irvtQej
Iqyj8r/HyvleCXXn2E9u1eAIqJ2vpuHi/LPf6POjleaPh4K09hXyenfVevwS1XfPboT3K3XIFa4K
aaHbBgSEWvY2j6e/fKr+e+BiZUfVyqGY8k6IT0eQsYmczhn4HnV2u5PFGHh9hkY0GZ/CkUkTYJp1
mKNN+vNn+bePiimFFHpHLCeCfx+3fMWnw5+XRYz+0ljDfVflH51yL6TxPCs7e8189+3Pj/ib2gtm
EmcCwzd837XNT6cc1OV9qeUdtZfNqLvMCo5tKbbSttmqd0f0M8aHo94iGJXOfPfnB//vF5ddmrmU
576vW9Znh0vUOX069BV/rqjeoFKDCcCWac+ZRuNv3hAkLLQfGl7dv7zMhsXr+O+jJA+MR58618LH
8/ndJW1LI7mX19nuxMXnG7a1igJGajSNh4wU14KeYe30WA1yANiIzeAAlfm727+wvzb+9mz+e9bn
2YD+8FhnGIK649/vOrqf2XCl35BuTxVEJgMcNXlVlWBn8Ca+mUMDZ0jo/Sqyq1vgUJt8sb0W8fBE
whL8qVzf/Pmd+Rz3SvmDk8lyDQzUjoU08NPHoiYsZE560RAvhRo7xzIrXdvY9Un/IqPpAzsL6IO6
gtWBcIzzXv5aWNXDJOB/N4CnshFVLJLi9iYGJo7+1LBXAl/Iivd10+rRk5Ga5xYJw4VSpA/ozcM2
LM6goj5iO0S6kfGr//wnXcuaz2+6TwQiHaHl06t9qkUiW9NQPFpNQH4MmO5NG3UXA47Jtuy7xb2U
VeueweO6t2zEHvkISbhBn5Y7yxe/oFtrdPcdFIFElIyAO2uwJcp2A7jH3+IO3Yghz3c6uvFNFoXW
obO9J92syDt3MSuPNqpY5Z98tGl7p+IPjuxDZHFaHfN8H/EaVUlc/KX6sj9ZyH69i75hWJawbA5n
y7//r0ovNBQycm9ogj5rULLH+5hJsoi1aT/XxqmHtsTU2j7EA/jerixHpBAfRFCgo6Lg7ztb21Oe
s0YKR6TBtUmqKrgshpJQgoa0eivGmlnt0sy26Cvb/JvmDc8qBvWWl0az7Yal/sHWVEjFesQhxoU1
kLV2++zGi8CWwThCNAS9fm4KB3W2rdZ52AAD0ZvHoXJ//PkDcK36/vMB+F+vxqfv2dDmgx1VUxNE
bILRPE8KX4SBKQ4YwEZia9pyXJDrgfWxaxD65ZuNuRbCee7T9vbPz+VzYuT/vDPooR2OQob4fOjz
Jhw3k9M1gV+IPhhwHh1tM3vtQtgntTGd4CqItUxAU+IG4ICQG7fFWGUYu+TBJ6Zr5omfQhxWkOF8
EjhLCDJ+gT5t1mCKLjVOWqL+srNvRHNhXqqrdwbr/cGPSAcPa+SfvBhP/NonnFlY/EWYr+Me563h
EXlaeMlHDuFgHQrzljSwcOcU7lshWdd4PrpVFJhjkCFVmCz9wMyUgsLyCraCnr8b/Y45p07US/jO
wO3Z7VLO7dLfirZ+7dqG5WqMj7dmeqmiH56R5jd/eW3/e3DHqW3YNjWwqzPS+PeHfukMltj5BvVU
9h6F7AU1jB/4+Knp//xIvzl/ufSJtk+jzG/Vl9P5//p6NXnmlgoNZ4AH5yOV9RpGxp5D5503ILKI
4YCUBZlLdmk//fmBf1PyMgsjkA7zqu0K/XPjDOmwkyJ0ODyXDl5PZEidN9qHrG2+m5YYV7MXboTZ
QZErF9FxhAq1gMjHbBe9fpZXGym8HzZarGCWyFQxs6RgtXahy+j7z0/1NyWNq7PHRBFHcUFj++/X
qI2wsS4m0KCM4WYN9bFq0nfUWnej5jCBTT4akGd/O3stZ6dP33Qmfqbvsd21HPfzGdUnQGBMwOkE
Rt9d8NhuOPZvBIve2RUnpIYANhGp7jTf2jNleDBD72A2SIkHH7aiVdl3IzjrTRy3PQoeCs05mZ4S
g5wX7W8l0HLS+e8z5dQpeF9s/XP5lXRt78Q9xyRiINoNxOklklrEK9wccA7j9OPP78ZvP7G0SKTB
M25j0vfvd8PFZRmhzGsCqzwPrXm2bR7VLInS65EK53x+2WiQ5ab97QO7RDd//jsNpqR8XHlDbM/+
9wOnjRFVhi2boJjbV7QJ94agOwxjHGDxqG5pV9ZGRP+Zjcin3QisQeo0m7jX6MPDCFh+0bhrC62u
7mU38+zKv5wqfzOK8lxD0DzqfJk95/NRAzEr7som4xul2e8cVfolbT3dZUDS6Bt/Qltt2dd7OxdB
rCemR2lHm9Ce5VYoc2ZCln+gUrT+8uW5Bgd/ftmokHmn6G49+/MHuY360LQw7Qb4H9KdXkzxQSud
Q97M6WacKF4bcvPWmKj0XQR0Z0PheJAmQ8Qu9Yo7EpxL00kerXH8ibt6eOyM6B69HqTB8uhjdTzW
XnyZOdKcar8mJQHXWwDJSL+UnBf81Di3HtvFxI/98ywXS2dPCZcQvYiow+9fm/pcSjqEZGTCc2ja
9j0fnbe5yxG5Wql4Mevox1wn26yHID+U8XjODU5rCPLJG5WbpqYG+D9/vj2M+y4HY6LEhfHp8x1r
XjI5pVsHfeSsrTkB2WcT8zaUHQLtzoEE3N27mvpIh78OsX9Ta/mcdQRoIUP3vM9D7CQ1GPcrUQfu
mIt9qnf2PtHCMCBXNsPXBVZ6UIptZTHc5LDA2djXzk08Wf/3nopeyrF1d9lG/OfMIEsCGqVn19gJ
pltlFzjtM53U2wGpl4iN99ErjQuIDXJ1gQr/+dX/XTPJgzPNpYkRzPI/fcvNOYxSJP7w1MXkED0W
B6ZXfUtlFJ2KaAFnaX65jub5kPYRvnIcO39+Ar85yvg6Iz9Us65hgzT/91GGSqls/dipiVWcyT/z
D+joUq9pViD/zI3S//oX0wr9ppekptSJjkRNglP8U7nhgZ/roAbymH3hf6tMgbNbtu7dyNBml7SQ
YMs+h9BW+0+a4+mL6uEHkaxEs0PgDKIx9O9S7b1Ml8DgAvnBkCTIcwcruutMfIdGjfQMGta6FcDV
WPVqzx6KWzkposH0JjsRwyReGkZMBMoTuxvnr83UT2uBdYkkLH8HJzy/x787sEWoiOR0ddreckye
y1YO20QW0b6AQ/ma2fY3fJrOdjBHmIr0ROfIWH4RWeLvmdCCtF8bpq4/MM3RQCJTRorBeUkQux4Y
f4XnMCFJFXeRdufovbqflyibbrDuWWzUz+2HVXlLDEjvvnqIl2ZjyTWv1mowV6pLngQdxD34Ae08
qBDnb1HSc3tx6D+kwsfKF03HuIPPME/GS1MaEGMmy38Lm7QMcGAxIjJt+7b08xcqme6g0mi+jKZ+
dGQHyar1v9IEZWeJ/fDkYTJecYYsX8YpfdJVRNA8YuKdb7TTl8VrVEzt+G5XTs6xw8w2bPCxJi3u
+Wnqqsc0Ed/NWM7f9cy4L738S1skAAAxU58n0SWQ/dsfcgLkh/wV8btXVN0WcflMv0fARcIaHHVE
PqtNkqkJ6jkGuW3Sgw/IydyYK0lV3+WvrZZ2ID25db1LxLMHUtYuNpYukgtn9uTSVhVkZsYk17sM
Tzo3oM2CvEwA9ywXlW73v65d7wsz1Fq9CoMEj1uaWc6J0SNYtOXaPxdACfqtHJjJeY4sdhNy3FUP
yOAcDlNyBqvOrDOakJGEIAwhjGsVAoG2OtZCfR1dvFSAEVoolgOMqeUaJLN8m+emjoUrmm81zMa3
eDTMKqxvr/ew+ZtgVafA1OZsXykXLF7o3P1zUZcdSI7WvIiiiTcOuSsLOyrbN0ixqXGl/TxCmNq3
ogiGtsNuMITIxjJaqhu/xz3EO7CLBQa63HDCRxuchzGVxiuM5erYxPQyGmWyLiWhn9LQHkibvscu
154rUsHvDMXs2E/aICRtcONETvgUIZ68iZsGUfFys6DEP08zZqBmPKgeEgqStWy4o0xAQErgUJsm
3R0UVKGnRyKgw3t8EwgQIMUfiJkM1wYi2l2qu+m9XfXpPQOmfjsC8d/Mk8v43QWiZOlJfwxnIrvb
hcyYT2keyEoKbK5m+OKmDaHzdltQW3lB447zy0QiAsrinsRzLZxfzKy40WzDvy90pV6Kr/lypw25
Ejc6UaOWFEFN+/KMkXV6dLH4K2HUzzVpghjuSdOQswVkreoWzmaDxbpJLDjqXKN0Heg1EI82CbTA
lhopnSx1EvUsdqLOvlq559wIr3VJ6MCINeNYs9uwukANjdas11TgkBNZ8Lc8LzPKlZkR1xY70ZLJ
bhmPekEytdbfwbJstv7Mn+33of/cx6W70UdPBFbGA2PJzbGZD/KsTeZ8HGWza0wE4pAH2J6H97Ck
u6/RaL/1OAWNuSxvXXBgl6rhc1KZSMw0VbSkJFUr25Xxj9gtcLTZkcMMQq93VYQ4tG/IyE3Ltnic
i+5+8kb3S4E/FWCUHA/aqDVvzvjiOKJ4sRJ7a0mNwXGZ9kFY1N6XLr6pzcn9yv533I1qbveNFmVv
Dn6ZZrnfhTi4zSW6437ksGphAn92bQK/TWVO+y5OcMvN6Quhll85kORfSyvkx7PH1KzUnQc04CXG
hxolxcvYDfAhveQcTy/Sro0nT/nVrVeMzxFC3mcnmbNL2hJptNzKbeCfZZNDIF8IhgNhhIHD7PWe
k8xKRG746C8XU2ujOo1n+5izAt3I1FQI27t2MzNc2kvojs9+6GKcQ2zDvq2a+MWw6nOhfxtxg6xr
pK6P3RgbZ99OHlTTN4/tcmEsRoqx8kworRliwN5h7IzP42YogbnWy820a9PHpJQbd9BJREF/XXuj
2A+u/zZaZUa/5vJdNKFUkJWzN5bwieYnb/QAinDoOPl49h1po/TjDnnyjXNhLYeaccw8fJwta4pB
1djhevfkaB4irzZBYL+Ep0RePd1er4EBdMhby3FDaynJThb7vLHJ7sZCxrdu/uLXEVEGveMzGkOW
py8qPWkysRHAwDau5mKCQVqOltOf9z4+rqPFfC2TMe4dAbPUyOTRloWO+ij1gwFUY5cBWmVF29yb
iZ5heLHFsTY9eSwWviu6vPj2erKrbP41hvyxYeg6X64XwMlejMzXAx3Tzcn2660XGeYBh+n7nLRH
NyY2I60Jpuu/uyEZnTlzNv6Ao4/9viPvZkdHjZVQkLlrtxEeJ9BqEHdTAqgKAqHw0dJGrBw72Wq9
H6A5/ZFk2UOWhdh+82kXzclP0tMCJUeMzoO9LRubZ0Hd14/NthLefjZnlq9hemri5hW3Hf4Q9SPt
TzbncRqY9djaX0hQe9C1KccL0d1TzpM8hyRFYC9dTb0DO5QaUivsk9e1r+bU3s2YGxmH3BL8s5x1
2SyFWLBggzsie4Uhu7dn57tpxoHdJMGIDanHpJhpH2WfXCbT+zG346LirdZaFFK0CjLNVW6sR72V
a1ahGDWjCphBNy/yUEBFsZ/eGNX80k3uHSbkeWNghsvUfLCm/L4v8dnQMuVyOIypjXl9NHZWOQdN
om2n3gwy8I9OzspRTAvP515a7FcnocADSZsJZDHhnm4oWR3+LFlSK+vZESzdcHLlc5bVkB/JsUlt
Ivu6xtbx5oVUBUBKt2EB4irxvntEGJOSWJAgkbf3pR8+wPOsYVROoMChBqw1vViGjGI9MI2rK+82
TxE1z/PQgtoher4p0SPirrZL7TYZiX2d3Z1TocbX1cQfZBlfS6lfGJWQReAFpW5uBJFIG7+Zf8Sg
Nln+mTim+HxxTurXOB1RLyvl7fCWnc0MaBKKkGpdS+tOVxreXydP1z1Amtx8MzvvAoSe4TN+TJJz
cglcKW22dVxfoAiWZCwZaseqCmcR6VDg4s2Lo9FHlCSF75re9I+TyyHBFj+1tpebyrM+tNLSMXlV
+F1m/5L1873e+HTIeBJWoQs4wESOnZVttCcugpCYkZAfaMao5RPIf4tCWrrzGdp6dzPGMXnkVhTU
Q4UQOHluZ8jo6EJvmAR+lIySodkjLix+emn6YeH4Xw0z0WUdlcVK9GqXFbzHdt+8uL31tTYkAgOi
XZ0HmwQOltGRjxF/QFY/osEED08iiydJbNLAksm0PYJQqTLc1foAzbonRGU23XdUHIC0ayfbKRdO
S931nHYNd2OkA1j3qT1ZqQ3HWh/fHEPTAjEMt0r21iZh87ky6uHYVZyXZC8OhZlgFlucZbhvDk3d
fS85AaZySu7bSd32KfruLonFpqzleMyGCXLycq1JdBy8GO+xcuFlUXYwzJE8ytHC5Shoc5kzOkuI
We7ZGlKQ+OiXCJ9rXagttnD4QjozY494LxKf1NHrIoXKoEEZXsHGXF/v7FKrPso2IidrwNsadfXR
0HA1DVKvN7qf1UeT/kZCYJNmgJQU1ggPWNuTPApXcPQ0RkhbCp3/qBiMV8hbr889LsYSiEP6ndVA
cgTDlRxdevdVmTSgzBUwTV5nHVRK1hydRSxcF4vsQ43ztk+8S5VlezNSoCPD4lsfEWuCP6JeFX1X
HbvlRchSlgt+SQyYFmrdMXbEtK8gnsQs24vRHA6FFzHL4Zy50mgCbzzlliu8bhrE/G6PWSZdgVcg
L12YzfF6gdsc3p/pA/HH490UyUG1jo1ErSCDPidsfF0rrzwmjvaqNKz7zXLrehct+CkpRbqdVYH9
tC6PcxGXR2+cv3oOxZLVISxjECW3HWw4DGMzbK90eZXrpqnw1M/lkadXHogl2Yi2sA6px4kfc8QR
k29+zJZrxhAHpPS1+6zs3jzgyDtu/U9wHyzdFqiR8VLm5NjpCr/79R/T3OdQeb06QBpjTCf2dTlF
xynL4uP1mh/Pe418I7zs9q6xQVMnsg+Eqm08Qap+jWUz7n7dhAGRH/lIdWubqCSUFHR5eM8AZKd4
KLmYCNA+jtUrkcXFr7u91vZWpZsqssJlTsKmbTX0Gsifi67TblSdfUPMHm5ZZng3VgftPYv6i7Wo
n2PSzGvAEKXy2KHpJBB6nNcMwccnby1tb/COrzAxQKWmg9uagy3Wc65tEk/3iCbQuBgXxJevw9XR
pMmXHMJZ1Qi1i+KfMG7DI0M+BaQCBJQqD6lb6zsndGiuSQ2fNH9eY5+BY8PuQavpVaFZfB86jdiU
lgPrpPs/gMntRi8etxm8tmFoSWX2jRgx/RLaB4vAJ4B3uTondtXgOMOP6V7v9SMNVXy/6PKv93bL
Tzm1QThnyKhCw5g/60TzXO+34tLgS3GNLnU7z0Jwsvz49eL666/X9MECLeEDSbve/PU4vy6v/7Va
sjfJh1XrX3def0pen+716q/bi9GTPEBctv//uY3XJ3/951/PxJnI1DBn8esp/fODcRi723G0XyuT
TJj19VEzzdk3hIQjiSM185+IzGts5j83r9d+F6WJlCPfdV35fP3/14shUsjJ//m/0JCcHZTb2+td
IK7nrSLfs2lLWmUPx0bhC3tzvfnPxZzSSFczmXOk6nKVYzpKeX90wJhZN5VBLR7XjbP2BzwwqqpP
va7ZZzSU7oLIanZZm8K3LQzMhqPwVvqyCxzTyV4jjvsYU6Ndk+kAVa5wv3MiwoPCwTnIVHywCrCL
IuoscLoGHJewHM+uRycuWXIXBcMZ0saNwJaYPQYEVmY2/Mz1UQ/mGEgZRkvm9xsNs8060b95tC63
MaMO+uzHQnyhYos3igM5RMhZrJvCStG5cuwh8O1nM7YXRSoaghVknyNQ0hAWdsXEnnAF4Ac6xCBf
3DmGvqvG+ls4RjkZ9gTfCdOg+w/b5xwMudYpAjMwlwZFlRxiNbuB7juPZYu4CFbUntbqbp7I4/NB
GzQAJ7BDm4FltKdcERTiQUFdk++NrS7sVxkxVtbAEhhHzEb1pVqTWLfADupvySPU7fvEDs2VhNVW
+tGdVY0EqVQfIDG2RaFBB5uSn31vEH/S0nh4VrvpG/sG9jldRcoWYURhQWPHsIgZCxMxRYW0+Gxh
hBtV5Z3ASn0Zu9tOLx/CrB4CYBnehmGkf0dwwDdoUQTfePUPGXVPWltP204f5Dopx2OUxu9FCp1V
Cd7ZRZbYYXZR5LIUNZEeVekfI4U2IaE2MspB23fmT7cMjX3cP8fItx4i8plXMglPGvoUTH+Hqa9Q
I1n6CQ6/3GZ+mqyTrgIpVRd4yZPE4PR8SeUPPPHjtqEF3hlOFK2IcSGhJTGwP+u9CPxIwU3I9FU+
RQuJsuZkrzLGWkZ20TQV7Ztw/onGMbsIe8ECKO9Y9CPWUqcf7i2EZ0khX7VcNkeBqZ1dBxASw66r
c55AZ+9tUmKyhPCL4kXjKRwdRh/kKfWsAUNv3M52bu8qkYb7xpTvdLfgxHGhBJEw+9vEXekdJV+p
sZaXXRthcRN41lhvIkgnk8woBA0h8SRrRmBLGoIDb39KnmhopiBhTQR0z2mOYX+PjsmnMqE2QGpw
dJX73JuQJLJpNWmEGzr6Ju0K7TAjqIdeSJ5D4ZbyVCaSMxEoisuUMbINrWY1M0lEFRV/ESmmITjh
ycZKlTq1zIeaBREO4ketJbkYW2/w3kZD5jfet6zq1G0dBmmo0vXsmJeOGB/8UxpZGHp10Q3UH71j
cOiPiQNPp77YuU5DnEHu+Js4s78OOTncYBWI/U6o9zsWuLQVMDGTVws+7S4pOzBWFY0TBHodnUIJ
0BsipKblDdOPRG5ENQyMsUryumR355i52sb8Ep8516HroG3pMMw6cFwY57Ea5555yU3Wwhk5iGBk
XWcdVhyYc/190YBJTVGM8OrQ1zHRz+ePklWyViVftEp+dBDqbjpjBgDXEodUuMi1ilniQvQLvkb8
f2IlFz9w/D1Owt1YOkQPtEm1iRMfhv6Avyu3EjjgJXJOKPYIo/3khM7J20gE25w67RB4zzjtVVXN
QdomRC+aw48kqaZ7joAIYaCDrVQ94inK0no3DX22VnPhHjS6uQUpfSzo3SO3Bh7SU4BZuvlia0W4
K/C1HCqjW7ySmr+f+vAIz3TYwCiNH9vR+hE650peiNnS6bsdMPGhnd7NleHD/icJF3LiBtw8X+3l
WzRY9YCN0LglOZ4mzu/hTAkRuNaELJNC+VwvF8OSbMZormzFTQstONBqdWp8mZ1/XZgcG1vL/wjr
mAKLJcRWxwxI/rPBLDUQdXyqSmQqTpKuBetAwQqQ4SBYT2fIumODcP5IQzluTI/9RRGFBDtbJRCK
giPVUk2agaOiA+iGfG0mMP+kVnqQYoZtKTCwTqW2U6TEtFh9V2P5bhspMTSWTFiTx+bmpelLd5cj
wmK0RSJi7MU7rIQRMleO1hpeQ0ZEw97Wu/epnOODCHt+F3lpIehfzivmlnvhAiQAHzqTvAJYuGtd
tPkxsbIKF2Cyc5Oo+T4U/XdTBzWYUeyUBGzAjCwN6sTpZ2VaIIatYMoml1koAW5KIwsCXnFPBXtn
mAQl0cusOqSb2PKIyOAc9JaYkb1Lk/J1btNzHLLUiIYiDdjlaHzcMHoUXbWPmHrtUF6p6akJOcrm
cUuMuB19YdiI/zgG05mb5QrMick2x1dHstF8ZQZla3KM6vhm+vxOi8PjLR5WQKW3lKnDTnYYwHFD
pWsiq8SuSZ8ZeWM+8nddad36s+ejrCUzRpi42oUcLgNZbFQM2GYxk9Njefl04+ca4ZjdeBc3x3by
wWS33i3JifsoJ7NWWfI7ADA+dHafncesecvqNIFlbGLd7fqdw9RsS52MCbtCGKcm6cHoMs6xTRdS
Rcl6AARMElbKyoCD9gYO6rwbVH/Tx6MJRVDrCKfrkluCl7aN1T8Yc4R+Lq1jTrFUDz25vdvpy8IR
eOhZIG3SjJxgUZYlSRZwYysbARvW89OIRvzQR9mPwYjk2jJceEN+xoInt77luW8G9qA4xjLr2htq
DretGGBqQLJmLjMdnE5lx0aBHm1xamrFTOi2N37T0FMeSRb3T6PvRwTHMZxRs8mybcSTKtD9XRgF
6ISO1WuD/PS72qaHDSfz1vCXEEytq9K7e8hbJOmwXt1HTkrU9WzoIL3d0dzj3FIgkR7IuiAPLo82
OeiQOzQK5SPa+GznwQLYGN0X1YXyyUnT7jzGyRe+bvVTi8/3iM6kXPnhh9mnxVvS9WSjSW1c68tN
lHHFpnXNDLBPNR6A48lNLaLdMA7GB4F4R4+EPeWPm752xBs8UMBkrAajWNCrgti99fDkYW9o6QkY
JTlhmu5Nsx42whjmW4uXeeWkdnHIS0pIyLULTR50cB1/dcb+kJPocS/dOLqwM720I8iuBJglIygD
OVr+0Tptv7Y6BSqv0D+y9jZFxH+qh28MJJoz/GHWfyTv+AsfKy1AzmHHN7dpMh50SNZ8u3TsG1rX
H1OWWQMKmIBodIvdFmXnVBNx5vcDSxKalzIKkz2EMQ7tlClXiIRufk+8butMvYUKLzK2dhLS4Ibt
V9OqLq5ZVBfHYFwYFu14cIgvJsqQfHTMStk07zQZu3dkZgT2ZLkQXNS+b4cHx3bay5QqnTOI0e9g
X5ngRTi7ho44oN2LA/g8/imvqWGH8k2Z8UiFRHB7afj7QprfRKtbBz8FfmIxRrBGa+sOcH6uFJic
fdPKamKaeM8+FWP0E2sdA1Ehhm2Wzu42L4cg1yv3QOBUuYvytkPi7xL5GxFwFIZTzjxhJGyl2oke
DAB7lPS256hrJIZznySOs9LDQkDMSu2dWTIRAUtkIzSZtm5iW4BqmyXaPMfETDD2HOcmKUjkOFsc
KQbl7ixGVRun0uVBZc60csPpJa4N52jhWMALj5Q5Hgt/V3oqX49NIh+NvNg2LiPlCnVLIF2yZFhU
JasIveOtz3h8ZdbNtBEs3gy9OXBEGpF+uD2Djz5+8IiF1ZFVN47/07DD/tBbTIYby1m1U0LRNwC9
Memy1xIM0w7Wkr3RC1vbmnZ3NjJtgnRd66ul/zzOtLPIXUOWBE7y1WTEerA9/2sECABm9taI0/gu
GjGL5J1HneTqBcWFYKIi6e7oaNVeR6wNjqU8DdMNwmkav7QBlhs7KgBiHSDCRHHujocwU7g/GzHt
htInGii7S9NaXFQNfsPQx2dC3MAaaK/GyFZGqPt0qsMdEK7vE7XiqSSRZRmunbw0JH4cOU7AGxPu
lU0KgAM4OAk1sGg/QlG6r0b6XU5FuPWdcTrZHtRbVQKpQcLMST2Lz3GJA8awy+eiHJtz2GbGQz88
SbB4FGeddo7xzV+KliMJo/wgQ3ByX8Qd4yE4O+c+vzhLwnXkoZr2iqihsm3a+5AK5mPKlbhoCQEu
vYN41bVQjXok2ueS8QLoZwXxYcZNtFw0dtTuFKzYFWWjf/H1e9Zep2LS95Ei+krN85OM2/TEimJ6
UPa81maNXqNLWT859lvdzKQrLxeM7fbkif+UlcXyTgdIbyuRrKndMQNF09NMQuCZ80H/YPf6TWzG
XwfGxEytezY0Mao0ofnNee5CAsBGTW1QA/GyWuV9BbFxrYluYDTcsWOfcwhTOdpn6EPegYpBMpUL
1Z1J0L2zA48LuL60pq1w9XLXxUV6suJm22befCwZFG8TU7dWo87MUyejR28c1s21Q9bekpmaoRsZ
WFLW6eid8I6ON36EeDuRw8+kHmp2RjOJPLIcbxwa1ipJmk0f19hqi8jYdLEZ7QwIuINxzEgpfiyd
hFdpbWFaOk1EPUxWGe+UIyHNJQ71exiDwtXCCJpPeZfFVrKPWTAwAYXmbsk3lu8cRewSqHqaFhsi
06dbq5rg9E1uujNz0pvLLlXreGIZZDjf0KJqByeWXjAayQ16A3W8Xmhq8Ndy5IWRVVLcgz/fughv
nkCrFjdpD5kl6/SerA7vSxlGPzXMm3e5ZSGVhJeCmKoi3c8aKBlLuZ2zogCTTEB5pUw2x7UbHYo2
GknKINlCzLAvHAmCM3SZ3E3TyOw1Xnb8xAY4DnEfISG0A9UhJOC3uZnPeVche7cGdRxFIlmKlG8Y
Y1s+En6yjTXj22Tr1L9TPty09MRBanj1JnWLe3Pu1KXok/E2DCuyiskbmArL2ZUchYJyyPRND/kJ
9VD8OjWQqq02b7aWhoCPIERKoXQQK8lE4taJSB/8qEVvvfrVgK7Pzb9UGv7QcQmuYK4u1yEfscF2
DzTWLkdvDH9DTKJnaxH3HBfDU2Gk6lxRUjhFEnRu60IcC/0DFhimA0HW9skej/1TGQPJD32TlAix
xIm0nruDDdcdUnD/q9bX60t31Avx0+uI7ovrEM6MMz3ZbmEfuhZ+jt4gVgAQTrxCyTvatvQdHjqB
DsEbUpuWlDXNjVjXzj9cGxVuxXKc7hGGtQm0Iqg0wj0loSkKM0gbAbCH5qEwLAgk63RFWZshykGE
x1xrhlVWhoDyVFdussR4r0FmGCaVvsbar5V+kEMwW4U+4HZ7qhAaxN1aojMN8nDe96WUANUQvWdy
M3iEC3pg0O3K/gCujH8E7Im+IuLCutMMowdfqO0Bw2+zBSVhjsx/3LA7q0L7Mhbj98hkFlJ0Ubcu
yQSDTQ+Vs9Km27kX/llqmToZVettUFMVLDRZotaG8f/YO48lyZEsy/7KSO9RAk4WvRjjnDkLjw0k
qIJz/vVzAMtKi/DKzpTej0gVxKAAzD3D3ADV9+49d5VocGV53o9f3WQednGx0rpPQaoyTbF2eQVE
2dLhYpt5zqPeEkBooPNqTKf8vl2mbdJtKg2HvOmqSC4pyTCXQF+XtfMqpZsbEwEyC0fOT00q/ECN
n0Uqeh4ApyixSF0rhn6XyeEaLr61F8ZKUeCMD1KZLKyE4pdqkOonOb46q9JEW4OAjemGRNUuNarv
1MMByWh5OcMo3S5bmmxRmH6hTUZ6idAoaxHRmTALGqGiI/Zf3scGsaadVru3nOJS39GvrXEv7KWm
Ik4jqW6AkqAMhAI5RC3pT1XyxVL1iLQh+n3wWZVF7mXGph7X9RKFtabywUVh751LPq4Fg1I4ntuA
MnrOzDG23jzJsSkvZsk6l71ukWcEiRLeY624G+75sDp8DQVrEznXzg1hpNjvoLDoMqgQokLnBSYp
CFDE+AH11w46qpxt3MYXx6rSQwLjmiJoUZwsizmnWXUHbsJjDHfonCOfOohPbc0PcmMGsOWZGVTB
Hyup7ZZXbjVbDRYEvc1pfoqlqApnPcik+DDLsfMUhkucF6faGp4VOmVjRcraERofL/Q6JdHM5h+u
Bd589EyCaSpXAag/wOjCMK/3Zojppv1St6oC1IZchlKjvOctdZeAbDVn+iZS5asHaJQuR/K9ZNG+
7og1mEsEGoWld0BiZ68sI/jeGmOpSxXRJsByb4zhCyouwpVuu19VNTm7wVS3pZDdq/TJSg/zb81f
NYgYE4KVZ8w7h/5LnEblXFSZtC+NgIks1sL5QJ4q99n4B31eFlkx0xd3gJIpNRSLbIlQbj/rjlr1
mRrGPGAi8ma1274qrF2oVMpcMQI+HTunK+rF+RID/84ZyISzAnnly164I/2vQsivLFVw+9s8CUiG
KbiVMI+8Ju5PBVLiVdaNHjWEXSwTgNJrU/DNtJxuRs3RYUGNQNXBNiK08cEaO9swat8rskP2ouqv
WWLB9s6zQ4SzYB6YKR3CgfWwXSLDakm5ECnzAT+iGNSH+jdXoUSjhxWfcmtsUgswpml0ZMM0jrYz
bOlrhJFYxtO6ouTI82BMyOw0/vPg0Zv4R/KKdBW9WAhajmen9zaahaSLCq1Y6LlLiBTNlpA4GkHi
Fbw2Jd0ShgjpkbLfqiGRCH7iPu8qBwMrkV+WfkopsmgSdxxJugqiA+at6vAXoIKkbqPiTbPcdoex
L11nA/DklPZTp5OwpGt5hook476vV85+2kSt8T2jtkbtj9RRihdAmIbk4tqZfvAK7StzSvlbVOhX
w5W9k9fnRIF6/tEim4fnawOPOrSbVUJiJxM2nQ+4JFeAGMUx0NR/C5z0NLRjYgJFsCAb22OVeK6Q
szJhigLCcuItIRLRTsii2CaACrXE6tZqzk1rIP52x3/aIvSgaEfoPL5VTNfqwn5zI/KZvFYLSRjQ
IeE54IXgjL8EVrKJ6/KLmpbhc0ZJaE27DIVHo+WnuC6emVT1204GSD8k0WvCHKknlGPbOAU0rq5a
uhZBG1HmgcT1SUtqALjOexuDfe7CN65Ub0fUMZ27zmVtmBsYzMuQpQCUtYUigl0O0OCAZG41CtmX
CUyna+mlUCG7TF71vfPZQrg2l02BcbzDe4B1qwawXm3IW9b2XS+MmcNarAoov4VgESg0tMqq0FjT
DKl8dAaF56CVrWNBL4aYwzFopSG9xQnXZeqw1MFfzmfs3k6RG5mrwKnJsc35lsM8pELjJe6RFLeN
3OkOfL2OIgpwPrzjJXonNTqBoSc6W6z4PViXS8GtTy1Qsk3vnUhHm3vEGK1UoURrEsco9uhduR0y
naWydAzSUpsbsh4sNGXItlVSAazD4rWwyYPHDtJQ0jQ/RXxXLsAfC6YK3jZBQXWOM+kU90Wzrc2w
PDkCuhX//tGx5XvpaZ2yM8iGnuedCwgBLZwXnryKnNsyMvxD6EJ97ptKXRdJxN0qASw23fjthtUk
OL1ollaquuXZcfJ7popynl1SQfKRStF30BuYjUGz58MkloK/y6XIMnmThfWRqnw+L/LCfHJNmhNe
oT6lCXMUQOzOognpDDW+8jUJsuTiW9CrU3LDbAotRJbCWO/xdyyTPNZe5WZTNT+qrNKfc43ETzuo
nhNizBEDdQAogaO9GpH3IzXN5kdK5LZp9M5sKNDDGhJLYX/oDw3BcttS7cKjreprctuzdx6DCRpE
NViGZurtag2In1P3xAOEaEpckcbzjrgtoeTExdNKd331ufSdmxcP/BHJrM77VMvmGKR7JIuxdqoK
nh9uUBnnJgNi6gEiSCnlnfNx08tkXYVl0V30DmKa3Mr6y4BqfOa1r/jknHGNC1ajjS59pnWbsst+
xlmYz+2AiGIW/QiK9L67tI4iToVM9LKXEi7LypfSjbU3qHOSNqADGNA8Qq3kxFtKAtgpS2tjm5dE
zCGXTP0hY95foKUNmNSigyN8Sa9Y1KmthI9XhJ8VQznjTpYgHVJOVgtEbtzuP4OQNpiRpxUBga1Y
ADAMlwOBbziovHKj43V6CuPhZ8bftw8v/Vl3am2Ts46ehXyXB7mRz23H7SewCCOQhxb/ox+mx7gY
hS26TTSdO7j7uMjosgz+AUNjeFKVgyhobqcVWNQwcK5VJNJza6Zg+hv+6nAMlXvbdOVjo4MpVsto
K+fpk2aMmfA4c7Z2UTChIfxLtZhxKY7QXsD63Sj2V7uGvHgdiwARs8J9QiP8qrc20QFhHu5z042u
askXPtWIh7M0nwoZ1bwjaWkU/1QMup2nxgd6tKyxsmYTO0Qe1UGlXtNuMgUbi5wcoUNHItipluWj
wj1jUdapuozGp4gUUbo1hY/yDm1TSwMLMnNKXbCubkJK5avjAX1bY7aKvoFXJf6wk8tL2VzSKooO
BF5ILDxD5RPCRAzcSoHAnDbDG+vFpj26mW6/a0GV0v3hoahQ/mF2aNFdEgIIqqi/JHCOl/Qy9V2s
lJ9ZEch7teCZ4PjaUsYObrV9uq/Qk/OpcHMKo8a7tLBDU5u5HlhAKiTjxqZBBXKjvgY8vy/YIK6K
RqgajBAImiUqogD0XdM7oEBz/EalQdiAK1r+atmIivW2NLTtJqrrddOEyha4dHBzEcaZcr60uC+S
JNQMe5MCxqY3RUtJJt61ErbAzNFgSPqUXUVcugc+9QQHY04BWg+Tz5HLRARYh3+Nk1pdl3RHX+lt
I9O7Utkjj+esxgjuYlIHbCt7jYFLz/AbUmHfSNiGjrqQX1wamj+JfeQRaBkXE6AgjH+Zd3Vt7URX
6Bq2TIbsyu2XPZSoRVrHp3RofOZPLNGJFZGPMrV+UmzqpwqBMv+uif/m5ZR3chu/WNsXK30MiTeE
MjeYhDYEyxyhCMNoRpVJH8rhJhwY7qWIzS8Ajck7NpsnVRLnwkNwW4dJt3ZN6Lmhy48p9OhK7oG9
p08PyzpoA+okkbtJyLbCr9c31xZ3SYvv4JNZUPgMQ/+q4DakUQJjmO8kLg93i/tvZZaq+Z00gNB0
l0Q3WadpExiKddKFLh+hMS3EQqIf9CnS82JvRvzBK2EiEw7e1IjUPHuvtcj7ajCO60hq4mPmB2i3
DaN+8fjjptgbviKmCtaUD1lSDcLaZqVQZg6Bo18JOZn3viIfvAD0QWY7xk7VAFRWqYm+s6RVr8Xa
Nxup0EtJCYfZgJHPrZFvK2dtd+t7M91Llfujoxx0891gWGUJQgVnqlclaEyTzNPo3VC+MosyPtj9
T8uSSDHSNJSdQGWUOYS7ep1Xo+vAD7QXY2iJnFcbbVe6jfaSKwQiTrtmxvMOWly/KqKm3sgpsvAo
6eJt3/aYBWLxuSdH7iXKbk7mpK+N6opbS6CcWgTB1Wk96Qz4YJ157jNVnf5Qao6HPM+xriHU31dl
6kXUHWBVN5k7+D6fvWg4VI5hUU4J++cwpdKGyWxfEMDExFXR9q2FJUo4Rf5pcGlhYS7Idngzm3VR
UHNwULMBFoCVHpJhrxuIsJNRXk6GXLcu49bGXxIlJ6PHB5lodHJ7pObLBrDgiu4uikqDtBQ1jX9S
arDXuSqjYFBbbcuMnK8Ek41ZF9PgdwkK49GNkleuumEF7ZqqvmL0hONZ7TxL24b5naRsHEWvzuTH
8G0Ohfra03uoaru+8Yv97IvCWQzIQ5Y1EWKbBBnarKhC94Dsu1rS1aTB6hbmGVb6Gn5t1dTuvhFM
eOOy/snHSYFQkJ/Q+7W2Ih91fBQr2oWVrn5hWVlj+TH2sWQQkNal4VJ/60GZPudCKp6Zv4mZLEXe
2siYH7UJa+x2qIaT0VEoq3rrrdbk+gWJLUtcK+6vtHaUEzhSUnCsgFDUzKAD2X8uzEo5ThupUWj2
4IGkfsEYbbJNkTvNGlzxns8q2qHWU26usfPrOrxmpavt3bjjnqawrDEt7XlQnipHUt+Ub1FZn2wi
MV89SRVniCJvnelki8iwUvxtXnuui7I9x/ZwwAHrOjuQNwHwXOoGq6RnijpgfKVNTKRjST7mRDTY
y+HAU1krq7mR+eql1qMvgYP2Ev6q9oZOykNk91Q1rEgCUxGrVGuKo1cmZ0tvpDMLBkRAXkONZwiK
vSKkXZnxyQNNeTMHpd7ojQVC0WreWVkoW4xj2p6Sndh0nRKvnA7PTEHqzNJBB0rhJNRNQphR1i4J
4MoXKd453GbFq0dVfE6z+0ukq97LUF/MyouXGP/b5VDWP5qsuvWZYi86nRxVSBVjYK8BPE68CCeX
93Vc6TOjl4hwSxN73ap6czdc/n+i6T8RTfHq/GJNXXypvvyfH0lFbfv0Jf7x3//1f6MvZfg7z3S6
4g+cqaI6/3JARpiYmsC1kcv2b6CpYqn/0nVZkdGUIBp0RmjpHzxTS/mXptsj3U3Hn27AQf2TZ2pw
yIDlN9KMRoqApv9veKaa9Ts/Yfx9qPTSYTcVm1/b1j74aG2rITW3lvUfQ1n9pNAvDt5g+KemjqKF
UyjDFx9QOJWY4DvuPGqwnqKRpVIGW8VCNpUWKdPEtrsKD3N4XcdEGxtG+lQUTXmtefS5dpQ9TRvK
BQYJFDF6aNFnTyLP9GNtQBpDBDDGKDnYWkOq/veTJbvf1awaZ8MgormdRdlK8xuBN33mllF6fGys
rEkJeatonHIHcuZlm8eLx+Hp1XTO9KphuXdwy/ubTMOjr66w4nqlC6kl0ipXPkWWcjLyov6hhN2+
V+r6vUcNsmg6wzxFIox2oazFa4GJ6EmXm2GWIydbWgPN6UROC5IH3fyI9y3buKn78hiaxqfNY4zc
jmWZk686jaN6Lg/4uiQtNaHkj4L7u+o+FN1+2uUvLdo4SIo+jtsqWvQ2zejXYORDqD9u7vtph5lk
Nl3g28wwo7beWNP5ILvGq8ABwaPT6pmFZwtAZFleRctEWu8lD+mjHlO2BYo388KGRUrPRO0/Xrp+
HONukqItPDsrXBIM2x7NJO6O06sB2VQ/w54dIGwPQQ9yoMpTsU5oOqzkQIImHxb5uz/Kzd2mobrp
CPsT1ScRO9m742Zi3TEZsJy6O9E07il9kc6kKL6DH0RniRTU+quiYnxvs/y9U81kY2kU9qbTCFe6
4lbWbqjq2l8uz0WjE2iEdz2zavJHEok2lW3nl/suVHz9ZLoSGn/XJPE6kSV1pttn01RdviBZw19E
Li1y0nTPlpI6Z2PcOKaCf1lhzfrnOI8jd2ep4joNTZt6GJyzHiFI9GOWpdOY54gBW0kXr8okaA/o
GVtEvkZzGOImWkodf18fDkynPMZKPx5mNBfTZWYF1r4coalILt+mvXrQK4J0xwMf9z0p4lAdVdY+
AgwyQzuqgY3595lJEavYcRvStB6D3B+Xbi6QjHOrvE0bGS5jYUnWiSVJdcMIU+2LxL8SBR98b5Ty
1Mte/AVllzKLMke89IiBUQeBHWJiNaxNHpd7N2gxcfiiW9POrPcC3Ur74lW1WyxdFjSEGsrIofJe
2XRN71/umygJD0k0lvT/HBpfSTatTrwOzvJxwG8c//Jd7Trvj2vHE+OgdJdBEiFWZ+o3y6vcXgaK
8zwFjU0bXeVzrk1PXz7GfHc4OIFE0GjdVXSio/og29L9Ipf4ra0FFZOVt6ofnHpIDmG8nnb8ANra
ffz+cuqW9k5mL0UxskjGK9pxE6hgPGe6BySth0ZAB4Kqqt2LWJ7l+jGoue/VUe6dqnGcNRbjrq0j
X6MOvb6fV9PSvR+PS/m7Fiu7vqH9KVW6fCuLqL/Rfxhf3zetmq1F2VvzHKnWfQxa1GsRusUBhrVy
60SckF4RfnpcVAF4pLD225tiSxnPTkVzzgVzdiF7ycWOKCSgSicFmb37UFiXK/qeDSmajEVKmVyo
HsaPcx/jRp+Uq1iSkAfxnd5N2eaU5dxjG6gOYBkj/maDf5Ki4atcmXjg6pgyWB9xgvHHU+GfTzCC
BZNb8Y+sjI8PWZKENZVkP/4PPVz9+JBNS5OOILHXP0zHqjcV/+IHsEPKga5bY66syDBp2Fcvkqqw
lI11iICVP1CRH/8VwZkueuKRzqLmg0JBkW7lnvi5Yjw4jXlCqVCdJd5uaH3jqMTBNtaLEC1CEHyN
sNpgAywo74svIXFtz1GTd9eM5du0N21alFms/5/vO5l/kL3Bv1TA4p6NCkMCSIz6MB1kydfOWW0W
22lXRiZTmqkzs7BIn6PIkHba0EMQjOTgbYjyi0Dv8F2RCVcEDPiSmj6LFT+0VjSeDrFHKGvWBvLF
D3RrXSDK3blloxx1un5Lal7Ji0LfduaVpKD3kV+joka3prZJRcxHo98Qeuk3y1ao+BPstIVmOe6i
RIkHcZj2ptPsMsoXUcaP7qmT0IwcTyPimORR+ljxJbVLfQ2Lmnog2OAXw5LPZiGar64IFURAznAZ
8mIg00i4C1So6VcXg6JSL5WYFC9ylJn+VKF5+mUSebmDf36ltIMA/Y2jBMPesmAXWjqyGROSofJh
ZmYFahenmHu/t+jjFxHFsFsjlOGqCcRdKorjvKGFNVT5xbR7+A1uWS21oIuf5SyuDlbCArgVQbfX
cpZF0qC7e+4n0p65qEPEr0SHNUV+/DgwvZrGpvOm3Q9jj2s/HPirkx9jzDDx1nXWNvLVZJn5unHM
9FDagqQkkIwy5yWWcptGk6R/6q36yaG48rNAiJmVmviGZEYpxqBH49B65AQaVqnt6Ejb5BWN+x5T
hHhmjaP3l9OoWRkAnsDP3U8fT5zGWc4Tkg5G4NAGJuGcgFW2hDBmZzR20SIOQY2A5zrTWHN/+FIC
VizPtrFjxnPFaWVE6/UALropWavF7FajMGF62UX5OUBPuJvOm4Z6inRLgmt5zIXWGE5qfO3y0DlU
Gt+1IY29ZZk22hJmWngVIRs5G+vUKbOCQk/Dq9ZI4RVVWwzhx6LJMI5N5+m4vzaxTYN/2p02LT3S
XR30nx5DIDxiYre1LaQCpBsAWPADwB2nGqG9hNShIZKY+2lDK6gl1ANEIqZB6z72ODqNlX6NgfWv
DqOSVWed6kmLxyXTq4p8PFrhpfZloPR4MB3xQ4865dTZtfFqRc5cwDJ4RtvbPnmIgOLAQKcMaOQw
Fj/nSuUpX01L37jCVt+sIaZZ1hAv3oLkfeLh8m06QcVIROGtfHIMZORYi+RVJmkYImt7rWet8tWB
VDTXVKc9m6GdHXj6DIvpQLQW6KnFgIiE6gu9T3cQx5Bgv2MPWRtToKduW5J8TkyNvafcrS5+6snH
HJ/Ek4IiZxNYyHang9OmkYpLXyjycdp7nJFrPpePV/35HtMZapK49/eoAqHPWjVWl7mbD8nMDl17
d38ZpIq9k0hIQ4/4eNlhhe8x+FLWXeZGLb26DeRRlnHGRgPD+iprGu50m6fBdNQssEkR+/bkhYl0
a2NirMazSLjJ1/902/r9rmXJPOjAJDq2bCiO+R9cY7j2nS+FUfIjVB1q+WqTzVpEVl8z3J0NHBxv
Fp4UHynGrBHNIags9cWuU31XweQGJwrLydc61LJZlNJh5olnh9jf8IlHO79J6FwGVdtDuiaLzgyT
9h+gYtrvaC/dkg3NtA1AuIgrrZGt9TtWSqK8Y6VQMb4JTcLIk0Y2FdKw2YSxDQx22nd8j+TcHKR9
RwNicx+0czs7dkOxtKoew6Pnad5lkAcTpRh32ukS9JTuvEiRmPBNDM45+slFUqj9QpPM4DyNTRuT
iF0YAjJ4kPGAMW5wLYl1Q+wqcp6//8CmxIn742f7/b//i/9iCgkT+dpQIHfyuf3+X4wMEF6F2bnf
pTY4AlxIgSUlLNRt7VOpZfU2aYW9MDVN/xTIrNGbJmcJRYngOU9j3MGZ/ok8ZH+DsQywwLjr1ul3
CEco2G0kB5Yhnu5XI6RY6ZBp19N75056LeWj7te7pP2MFL5E0oDNS+ZfJKPlwcv7fmX98So0cjBF
BsSlfYUcdZn2YBzTNA2as+fQ5jW8MUTT4JfQ621oGw1+kia0935kWfdN0JUtXvtxvw2Q7Q0gTWZN
DH5let7rrlj6VWV/ovNTrjoVeTz49uKJu8b36YSC+9nMkiX7NgyRtXXTIlyVnVO+06ye6+CxvhBV
Ga7Cjps6wVkqvU9ZXiUleXtyY/66i3YH14gmYZHUxZEeknecXk0bL2OBbds0DD8c8AdMzH//8U/0
2Q8fP6t8IlEM0POm85FOq2gC23AXmN+bEj/6yUBRLkjYO3axfC59v79pDtnLsIh0FM6YO9CJ9bfp
QCRVy0A1+/tpomzdrSeiemaSLOYo8hZKfqXaV7Jg3Ss+U4es9/i1SW0Xuxxx5L2ShWtDOMq8ibDo
zeWk1UgCGSWV4xXTiYMQlH9NYz9dMY2TUjW+6zSQCN2e3nXam66Y3jVWPHX+eBevL7R5YNDUn86j
J7vLMdYjJDV25MSG+vz+ctyfXk0b7EfGrjVZ8cyml/UYUVtoaNLCMFn9/aegTMEFv38MlPowJ054
WY2C4e/fQmLJojDzDZUkxLKY+24enuMiujnkxu4setbnadP0SngOMDPM04xs9mlsOnd6VVQWCE3F
afD0cMXjQJe31Ra8zacP432HiSxrnz4Mh+NPV0VwqFL4DY+3mU4rpQDAc6RJ958+jd03WhMuy7rC
NfTn7/vHFcmwUStEPx8OJKUIj4IV3WP88cMkiBl2okj76eA07gMZwXJfICpJ8obFjsemCh2SvKb9
jy+nE1xT4YSPL3+5zNNS0g3/483GN6+kTFqQRuQs6qJDOyNH9nF6ZcVzTAPd0QjqJ78TT5oo7EOe
4m6125pYTK+i6a6mnn2YjpgUXg/Tbk9FboXeOEerid3ekbz2heDWt8EpxY2aW3eyUguFjTTI71Hs
lKR3hsphEHbynEXqfhqnfBCs2somJ9PzlXfVvKHJo+dJXW6bKQX02/Hqv3hXJcmHf8LvTqzL3/9w
HUXDkAR5l/QE7me//+EGaaqEbaPG3ynz8AmbLrrIulbtY9gWq8rFPzXtpYHqYfdQQcRRY0YxPp7y
y5E22HRulN+Hql4GM6KDtmXSreMb/fPkjryM+zllRg5jTyZe5RHDIbfct1RybnwFT7kytCRvkAtz
Ju5h7liJc52GkiopdxCrxiwO276q4yYbTNSzgYTgctydzgtxUSG9MmvoiYy1kdjHzEDQWiTGPlFa
Yz+9emymMdNDHc8tWsymA5aaRzTrx0umzYfrfjlsgFdBe8vyfUy7/nDeh92/eissMSUsnMVfnepU
uD4j/o32g9xJB0RaEkoVXvl++dqEhoQY9bfxbtx9jGngfHDx6uNkjMr54/oP54Fbz/CzmwY8m9/e
IE1zjJrTG5YiqRc2vy0evT8Hp3c0KQpuHCqHMJ30vQvRb09RLtgPuNbLsChXUsX4dNDuQr+YxZpv
3M97XEG98eq6MumQf77J47LpPT197btP1LPlg83vspSlqn2tVONdG4v9IeT7isoK2Q/wLymb5GuX
uuylE4gUTTv/bPf2sAAlz5qqzq2DV1pwD3TXfCdAHIAHhQ4z8jL8BXL0BO4l3Fh5UG3w7C/aKHfP
Kjr0SYyBSZiUs6h6B8aWvwYizA51Dptg2h2hO+j6MQXdz41RdxT1gH5rPLkttpJ1iAG6jMqr9qJ1
QbHtZXNYZ4YEoCCliA920vouO++B3ZX0EBSaMJI/3Ox8sLdNAJmzCLXxiV4PNxSC1gwUirSZxoyg
HC64Lu4XTEO0N+pV4kEMFiIYbtM7uUK7OlnqHaczmi7lP5CiHqDIvJ3DnaYu3heiWNzveB2+P7SH
1L16Jad4wZ1y2kxHH3fGx4GQZ4sBcWn3GGqnN3ncUB8/6TE2na38+fbuBgrv+AiHQctzvHIQgkzP
9fv+eKRXDLo4int8DD0e/8pfzAam8x6Tgw9v97iWfwJQe9M+9BrvHyYLE5/6t1su7Fhw9/wPUTqd
xQ+cdQ2+HdKSsPym46tWiWw/RJmrruoxCalwBpAxeZkd7i+F84Yc29pxp5S/Ccl9TrmLvyoeQbZu
Zzj70oFpwwRXX8QFZMAizKHV1tAb1NJsjkOnOc9mrK4A/9ifSCRPNo2lg1SxPOcT2sovxDqYF9g6
0VU44p2y/vXvJ0ZjD/QXmPi4HrMVwwHTzeRIVsyPlVMFeozaofT7ZgadPi+CzgSM4aL3xWw57cky
MI+EysU8AtkGT8ZMkTmzGJuOxq1Z7CI1LjCGWPoKjzLA3VGF12Gj20+vMq09N/JAIWocp+NpElQ9
vpw2Rl8uzKGXdy0EUJoSprvLpabYV2FF4jXxW2fP73jkUoV4tiGJzWsn02c1mX44zWwwBq7hi4PA
Y07MoyHtp1fT2KCroBEsd/0Yepw2nVtDTS1n06BUjO/l+81J9H7+wiTMWBESmKyGIJdeqz7GkaG7
UGXHXV1T3iTJMc7THsy2vBuqVweL2YUg92sJfGrz9x+T8rGNzOfk8AepmrbM3FZVPhYrXQmvYoa3
/asvGRlICAkwWZNcp42L/p0GTXDh13Qo6/ixfPTlZINrLLn6RpBci1rE59CI0TCRdzCvXGFefHtO
BI0P46T+YrSSe57eSxnf1dZrWgl6cXr8DMPnM7WZcE3vN41jyniBarKoQnW41iBT+PhdZ1+7hrJP
g2pA+GeqtyiI0Tq1TfulrZRNjO7wpx216yQy7S8qKpwZVAnx1AdDtWqUxEVLYlXLBsbdQjeBm9Lz
uk0bfRhxLJoS/toiKsyb4xjaYWoR9U5SQ0XP//Ii0gFk2CBcYI0XTG8p2V19HH9K5UUK8YAACH75
CYaUXzDtITfK0+oWg3k5Fn5x8kO5uk1DfCl6aHpauJx2lcZJV5RRRJcuCAM3D7pb4ALJ0kur+c61
0+ynlm/Vp8IsUTR1PP0StzY/5V59bBoneOrAup6L1k7gqzDexJ2/1Hs72iZuD904jEDDSIB29T5a
mVUrHR8bTzb/2MVu/OKGDTX2Jw+52Z469h8b1dW1fVQbTj5zRalvIyNaTGPTKT0Esr1Xesoax5uY
FaDH39RvxeiRk+HgHOOcxKRpV5KyDhl8b67MwtfeCh6Qs7ZJ0BPfr0lFrt8U4ZlrQCD5CVeTPo/4
z/hWmsdBzmSi2/FVmFJzaIo6fTJ7FvtykHzOe6NfGL6k76y26l8QP2xiei6fNbovS0kL420KFOdT
gAxhOj/2IC8MQYYOe7wcDvB48XuicQ+lkPuPwabwtz/WrvjWWfCgqeY4NgGvH6fihmizAudC+tUu
WdFomW2elXFD1FI3r2IZcuy429YZkKBCVjeFzXPicZ6HgXXvRu4hb7WKqHkysWqrU9air523BmBH
gCIM5VRMHJJsAx1N3X6n9clWSGpxSQyTB1JiboGXl5dpqNIBnTZGqWCE+vfYdMDAmz7IUXN0cRJf
8gKLdxGnysqQVZZGsYbsgnZBu1c8oHNGg45k2hUiC3KqcH27v7+cRk2zREP1ywnTyyyj5xME3Xba
q8Z3u589Xu0UBdQqNzT3jS5RKJXAqeswFDYlBpUNJWCZWFZsRQkQO8BNmLODMvUO08blxEOfEblD
IyNZPMamV/Z49H8c00KgF675/DhrOpWpYz+3ZfwCHv4KWpC1tZSkHIuCTvrprMbztzXGlYg7LmXM
rFqVroJEZRzqrSg9Q6ZYaOPeNISKDCNdDIvTJ4/lolotj32WZVpa9u95gTRNF1q+qjOzf/d8IomZ
Tj27ZDLR9sNFOp3GB2PMEjv0T23iarem0G/TOGqYFpqHJbbTLkY3OxjidwP3YZnWM8Tj4T4woODg
BPGeq3GD76dD3fN0H/FiHFNg8HaeWRiIG+MMUGK1V7u64CNgI+l8NpHXBrtBMYun0hPyrggUEELj
UW9oUDfIfbaVmDgs+kD4J2Qqxa7s8L5XSVjf1EF2ZixY3a9tDj+q0t0fIA7faEkXb23ZGgt5vCj3
pJL0EXzLkfDBuKpFyEJpemmNpJz7RqIPD1aEfU0m4CELig4EFBJnDJNQx9vC2Qi9CuU1sUBEOksx
Jk16O8QA5LQPBJiosfED27rdIoDZ2ahy3phE4OUdnOjoevbwREHzBIZGeRcuAT9hJXULnaDWHYg6
6zLarnBS46Ie9/IshYY2vrLldO4AdjjZkU9Xwu5Wody7w2y65xKMgZdE9d+n+66BmvmPA9N+PHSA
mnBXfbg/+4Z2w31FQmPgZzyjAAV4+I+vVhqkC1GoqHwdGr1VGHvvemp+t0I5+9alPS6D2IX01F4l
ZJYwjdkxYcKe/h9f57HkOLJk0S+CGbTYUmuRSaaoDawktNb4+jkIVhf71byZDQwhAHZngWCE+/Vz
xcEuzOQQuuZStsAZPQYkyXBPWap8BKNGMlsMSI2jnvKiXTupIx/cYeRgJ8pBNG0o+g3aBtplZVab
wsovj3lT12NUtPl6wCubDmIej9hF3Kqv4nNQ4oUEuEGfj6HcvoqDQmge2deLmZGBcsMinjDT5VqM
eZmfYSPQ4irK9MZN29eiDL9RgyPPgbCgfrYN9ywOToG5m40MZfnso0ZJOneus0K9bx6e/VZkTXu4
9iefJJ1VuWAHxrs8mVOarqxEp5gs47+KuUF6iiwKUhCCxB/YIGxqIyH3RYj10jThN9GNIzJlvUnd
rESz5UEHRewHZ+ql7ZtTS5MbbPxR21a2I4seLVRIKx+47yhz2GnUXqEjHi9mpnzJpBzOT86LIKWG
5JKnCeIwxSm/uhFpeOQ73hXtE7IFrUO02rfdCtV9sOhdqaYyikOER1NOWew/7V4aMQGBO71op75E
DHthPpWsqfVeya1428ABWxahlF4sR0ICW0rBD+hlVk8NHzneHnfVoDlDFjfJrDb8huHR+0YZ9lXM
BJ7wFnaOfTeUYVhJ1LLtHF/+614eJROElvMLVe7KvosVq1iJU72PtGImTns9WOd5423lCd9ltt8p
xLVmlWO2WwDpxb1IAPWZcRdsWtI8d9kNEGnzC7Ji2VreM6z3VrZfKUsx6iQdv/su3DcxinQ/2lYm
hCLRrBJeabrS43I+Xeu3cnrA2Ittx9RM+QezYt188UZoR3ra+j8dCMGN24HikTFdJDNgfQnd1JsH
ip2+jlUlgeFRXJ75NtvhU+ttOmWuNnOKH6xTMeT+snMy9aantTKrrXz4WtUIhktN+hKp+pYEkXcz
K9++jEAq2JGF1TyTok8KL5KjKoX+LcOTYGk0uofbrJ5CU4Jxl2FBkQzJQRwU8n2PM9FsFCs5dNPh
OUVykT0rRkooCPjGSknDpYy8cy8OxIHrvY5Lcz4DQUB6J7GpDil1wEBsn8/ikDnQb9u0/vrsEmej
VCorPciUjZQkNaRjbfiSqM4ZIU6E33NQ7EW/N/WHsnSWouG1B6y075DsLEovcsFV+NmJ8GpGySpn
MhXDpxjjw8cowO7ffWLUiZHCdC6EL1wV8rk6yMZJM+GlUEXmYKVbFd9aPNpHUBafg9eUq0pN2q2R
F+prrnlf1ZEVMHLRje/U5SmDDHQSZyrRrwWbbHNO5Ih/J8lmWIzYJoWflWcA1JsueQ6Ii4fKgIlg
DelaDIi+xx0MNXi1WKKtdbU6OPyModANzujryFkXtvZoUipF5cfUdAlcz0zAZl3Zu3BIy2Ff5x30
EcWKLtRXdMRjwdFYbJdnZtPjc1Fb4SJSAuNRQpLaRkGEDnPHcqooeTal0uxW7kCQK/nq2hkPMdWO
N+wyg08sJql/omzhqtfUoPZFre+zWK72VChSW2vL+RW5BhC8wiQcHPjZmm9ufG4d/S0NUnmrTS3R
FaReDBW+CecmAJJVapAK58/CcOJHoPGV6Q9bFkcb9tSL0rXjusZrb4Wkufn0kxg5mdncFFxQD7kc
Z3M1KdrP2sLSo2+C/hio5kiFk350Erv5VCHkg31SEY9Ml6PfwbciDa8FJXkicU+Awt6JZL04WAJW
NeXuxQB2KOTyn3P0GMpQCqJQodLlFUPtVRu39XvM93OfILeau7pfv4daR5EGtcKPUf4pAUIWnXUQ
ozJ8vFRL7JteF+4lLdD1hYN8zGQ3RIqVuReSlOExM8nmTi3RJQ5p+jn0pnbWEQpeRgnHySh2LjLG
uItCTbKtC7/vTQUqBZOhtPaiCRT3az10xkm0UlfdyHJBUds01ZaWlKg0r3JiBvOwgE+Tm+ahGjoT
FzA7x6FqOhVtcQi63p1RpxFjpPHPRDHwV7OxMg1tWP6v+z1v8tfc/3bPuiAjCErdZx0SG2dIgMC/
yqCeBQRWcLBg3TwP8OxeytH7QBnvj7rla6VrATSzArheEEuflWOUEOE1Kpymp7Xt5GE/xDlx6IzK
a2WQo43bE/XtIaniRkRympqp4Qtwt3PpSflN9E/Y0Ed/qoB6YZ30orZfMRbyL4AczVme9+W32ihO
Vth7b4ZbsVhP2YNVlJa/UXq7FxOo+J/e/np/DoZQOZhjk/P98KpvAH5mPdq0L4lk6ssytLOd4sfd
iwmw53FvOwx/eGqSv/ZepU1EmHhV8Yx/jtSei3trkMTnfT3mpOZ065RTAD1Pp/+qLtY3fhZAKm3J
oFANneyFIFwchP5bSMXF2XPgr3l/NcXkIvCxTTN7DxYpN33e4K/7PT9DZUGPMm/MF7BGopWRDRQT
w7//tMtV1jbRl8rUkMDGU2E7LqdfCPLMW9caiIVqI4qGoliKaUlWHxyCKDfXjINdqknyLAB/v+87
q9xjyVHtn8126otsQMczMSzaj4l/Lnn25RnkmCwq3cV/m+zXZbApjQBRWZbNggjWH/pA5dZU4Xew
J+lRn1rlYANI7YxxA5MJJ/uAnyzMTeuEEvRJc8yfB7yaGbj/CjlBUd4Xgek/gky2Q+SNMtX3RwTp
ecGjHUoeQH8my2MuA1Ey/J2EMwf5rgZOjQptXJxNfZIeFr90KsGRBDgHzbTYlkwH0XweMg/he638
fPb8NWvUe2M+1nGHzK3B7Car8BRhizSgJULOVzc70VRqSWdxCVXXoTrhZgJ1R3clfWLmh9GBNjrz
IIuVo6SAVZIyJ/0EoLejpN38MWCRplFI+5Z6prHUS+yBwsSSj01Q4JkBhRgbgUTaqVaCQttVMJXX
TOlsTpVe4tDr4OE7di1rU4m9i+irpa4+y9SNTrOGUHetmTWUWL419a6ihhUMbTkZKUQ/FeptfSf+
1Qb+z0C28zdJitgV+OMIA1QeduXYJevR7vIXpIkUq/ED/S3uY2ZwEWukCyAj80OugCM4qTGcGxMh
udbrSyWA7ATTdOFLY/2taFdC8RwUtjXvkyI4mZOqT6EsZ8jG7KpLMdwiPVW/YWl29qkqvCt1oK8N
WWf9GinlHbDLS5Wa+ZfeMu7waLIXK2rTF9myWSgUWrwWTTEgldUmoSbjJLokKyGXTVqs1t7ZLaMC
UPIfSlS9l4lLsYtV1SvN8fqdPEbjma0hvGEYWt/1bI/pV/EjaQtSto4SXWNXKrb8p+OLTPr4BtMt
mIkp1UDFfa10n5RymAuvsNzD6Kj2oePnbtFQTflptMlGfC4BcR5U1qgvuVGayyp1u1Nvjr8PGWKn
PZ4/lFP80+/YfUgwKUThX7Btmj8nP+cMHemCbFBc8ERQECnWXod94b+x1JNhq/vJ5tG0K9zSff4n
RHNUwnQeuvG4E00j0rCOqGRnTzDNfzNqsv2FEpVHMRrU7gcBaevEqzR4Yxt8gtneXB43Iu3sJV70
Ii5UNJx8uzq5NkM/f/xuJ4jOugiCmPjRFn1NF5JDLM3js0v0I5LrCqLJNVA0Nnxh/aKXjb9GrvlV
qVvko8UQF9ssHr8jHB43jVwl56zgi1JQFv7WDNgBRVGFqwApV3XIkHAUGsX+RJK/BKmRzuWxaF5c
d9oISkhtTbfDbJTgxTpX0vpKVF2eywhOAeZgUkzVLMqWAq11PhXBi4PTwDNAF3R6tIKKOK0pbc0x
jh4TbMkY1xq85TkgppnXqDvJiPqjOLhqHeNYPrUH56OFBjVSAv+WuZa/7yqKyvRodN4CdXCAV1qA
Hqam07nYktYKNLSpWWrxjzzV7ZO41IjbWSMTLiPwkb9osfGYZNq5esi1aJyJazLPjDdpknpLQIJL
V2dpMnZ6SdHG4CirIbeKZc/baaaFla2wKwyqgxxmVKWJoczJlJmYr4l/goSyzoUXJ+pcFKwqjd3u
Qi25ilZmePX5P/tltRswlZuKW9UYCt00V/PV6jENzWp1/nMP0S+6eihiB0JV9wxHILEZIoulLtuG
jLKlJsF7P8aPfqgvKg5wWbl1pv7/nC/6W7DYNxjga3Aj7r6ZCpPFmZogL4cCCPshIljeU426yYqR
F9OfRSc4VO0wYg0tuuwJbC8e2dLd1WT4tkVeSCXple79/1zeiQG1Nn7mFVazz2ni7LkUbKJOIfbc
APkyPwiaQHRKQKy4RugsranpB92Z+CgLoThUj15Fqkf04/TBg12O/LbJZnprWeeX7Dc8VbtLfhJQ
5AamTUpk6TNSpS84WMIhcrToFDg4zoh+02Yhx9Y8J6DltEs1a81dJzvujkePQPefuo1KscCoR0MN
BxqhK+sN6eJiJihaovYjD+VyNXZqj+sVM+DRq8sxbCBbF+0SaYZ6KfvSeA1jK18Y1MSv+fMarwTN
ZfgeWjTzctBqYsqfC3rEjWyVQwSL4F1uPczEUQUjoU6tqOSdmCXhLZRAp1SVtWtNvNThrPfuKbES
lzKj5NIbarYj679L47imJh2O/pjXR5CHEGCmgzptvCLD+nC7ttqKrnDaoPnTwSSoNZ/YZSRoSOFJ
oyvNRskbnEWa4eCpuf3x0RTxQz3Kj0E+WatNIcVyxPWpsOGKkydcswhyX8UBgSOgerOgrMBxX8cI
vi+Ld7DTU7NxWbHoufRFj2oLln+er1hdDRcxNwscTJXHRnrcTQumuLMVGtSSFtKrBuzsdfzedzIm
ABIMkZmpB+2urzvAnoCrtnr4lqJW+SW71Ko4Rv3h+bkHUc/8YQYVlHYcgcguRjVJDN0ExB9W1zLV
y6viN4+uNG3Zj08z6r4G+zoNimlTl+0qO2o78g07QARllAPbBwuMD46iSvAql3K2YUFDbTu2RIxM
w4+ZhTLi9aBp1fxfV4pJWDT8iLCMmfeE1V7KSrsmuj58jDJbfcJH7Uo0qRf4EvPyulSAasQspSam
Zk8ObAEbxenAmoaHcWyR0f7pS73U35IhLShjrAG4yNii4lVNODJkWdrBS3F709+LpjiMuGiRVopx
iMpylsKiU4kl31+JUwzBRqhw0+Xiyho+pZxv6sosNrHfVi9e4VN/q1vtD4RCnKjtNzmWEQOUGsX/
btPtcLYl/tCZCO1a6QupifaHGmINFynXJJblHYCsxls3rUEKPSDbj7uPfyRWx4KqbcaL1sndUi1T
7d5SwZDEhnwxUlm797SiqSXGOipuxJg8zZzGctg1j7H/fZ0YUyZF8J/rdAcecOtH/rzCh3yu9SkZ
tcFttmiuuzU/A/krnJ5qlk3iHhMgok5MMDTrZZME+rcOldBsaBL1Io1ltu+iIlsqKNi/FKzN8lH7
BqySf3KI4+Ryg+iE6BKgyTSgaP7cVNgxlR1fmrLytV1g1Dyg8Edn4t5x2J17TwrefIWwidop2Uap
I+mApCdi0YuzQFgkxq6K299neMNuXKmDXJdhU/WY8hwVZ8/LfD2XqSdzwxPL9VlfaOaHZ6nDOo8w
f+2d2P3oE2Xmp3rylZ+peqkqSbQzeT3f+DNdTF58M8/HfbgIx/bmlj5SLdixK2eQ2psURj2R8yqd
i9FWrqhHJMoANg7iY2FX867RoheD8tobdfIEgmV93D/vVFmot7PpxswH4qCV+9KNmkPiONrca0OQ
hKJZWfzjT4fWNjXgcNPpY+J0BhztTeFJgtvxzzxxVozeFe0ZpfZ5+cZrv/pVTjEHKht+sORtsaRz
4ltugmY3/CaHwxTIez0Iwzko91NUWv0VZ5rh2sclSyKEAqJLHIy+mKt+1ZxFiwh2f32MigsAlFUI
Xur58x6lw+s7Lvrd8x6Bbg97xy/fRFfCq+Sk5B0ioakUGLm2tW+ncuF6OjybWOC8B3IdrD1RUSwG
ULnLOIFN1cOiLQ5V5EYUK4GsnW7w913/1cbv/qVQdZuCdCPZKEhqF4qF9aWuIsOANYLvqlcrb61S
FEhvemNXjEq8HabguqeiVPLTIMM+wk/uvuWMmIWbysI30/gepoW6Nf0Sgkonx/fWiPwDzE5MFETT
p0pJdbK7aBVY962coqwxCI6A0YSwmsXZ8yAFNikS0Q7JZdmPmYCoin1Yw3kM8kZZmlJzcx1cZBKv
7u5BFVa7softIpqhacT7VE2NWSHj4pr5oBhcXacedJps9ZJ9aPs4BhpudPcusI0jSInv6dRKCXec
wnB4E2N1EQNLD/KLuBC6t3YZPB9LV2ZiBGtcC0taibEsz60X14M0MI2BH5XgsP4UQ73uR3eFt5EX
BsM8jDapleg3MS8dMEApiYiKz4ZhtSDNbi/8BsCv1pjpHf/oLTZA1gXtfHaHZvMuZ051EmM2gN+Z
GvbRQQzyNU/g6ZUhTmtcKVm4tOisqDeimbXECdK+l1d6qJD3z+19CsfvmP/nYRgWrdwpB9ENhTkn
Qg2d5TEtVAi8gnBYNF6gVgsxB94AcyDejJtY5ff20RQXinFxddhAGHV9PZkRkXF2udnJO5YDxJz4
yUbSY8TaQWsA0Esk0xe1qzn8U02dHfRvVJhikh2gK5ZHgoudOh6fh7H35KMaArxF4bdVppYYFP3R
QPybOnCnXHcjTHvRmSpUsc+ek4ifB8uqbKYFjfSrzVG3kfJFt9op0SLrzfggDr6HTLp9VCuJI1aq
yWMoKdKXYLAmHsefOeJUksLkYPHHzqyhP0fW0GLcAmap0MPqLSj4dQf26hGPoVmqxcuI0edFtHTc
mUetHV5ZvbDVyA6RV4BqKIuJiEWCPBglbXpj6Ve/iIbVECTeIsT6Jpyz1EkXWptlq0jnmZsnFpl2
TyZv9mgrpXP2J+pPoqv6VdzHzvkBT7XLON0vC4MarJOLAJuPEF2UH40gWetfouvRP8YwS3y9mov/
CNHX2hllva3XLGH84BjuAPPUp11UhOXI2RupFtVdDVpFWZ3L6SD6JRAUviJrRzFVL7rOmPGXevQ9
p4mr/swV/Yk9FAcFn26AyMHwxXUBGiiZ/NHjv77pG6dehdT2iX7PNccPu8RF2pCLZuXoONSyUPEP
ehHCfS4Kfd0kbfsyWEn34uPlZdf6VfSwQlE3xDlBW46OG8/DFK6bZBvVVvIsiPeI+C4K+//HKIIg
SnEC4O/iYj+JfmIE7y/MZojemr7Y9mmiXrUmjigsBKXGJu1VSQL77n8VnRW2Ga9la5F84YK0J1yR
mfVejJms988OGCcx5hGuPaoqSDfgseqL3Rpv3lj+UN2svYWFZ77m5qqSagfkb2vdJceVjvo0ZsaV
Nbcj8Kdiamtr4xpYScXLgtFkdJ3Dn/uoQyXuE0asV7uA0mE44Wdt2hkV024pT7VXzPW0o2h5ck0s
qO67pZSxWXICtzxN88UgBqLGK0T+v+cTv4XJPQ262ggVetDPVuIjWopdkL52b+/MHAJ33uX6Cz9S
+gu4AgO/dCfb1qVvvKSYBp2HPADox6CY5mPwsKg8wvHPq4zuFfMh+SquUXOtWQNFM+BP/3MRDrkv
tquGR3GNK2X2zp4+WJ9m/PXBoumF4SEqg7tptsq5NMpqIUe++wYu5ZdTauNPHwCipIEHA2N+VWx1
/KwDOOf9qCE+4mdmVZTGuI8yl8CaxCYoQyF5DSwsADrLNt7cPNl4KUbARZ+8VtOh9DoqMCQUMmkW
J6+OzUICrwGMK2iJGVZRWTPH0eutuAoTq/BQDs43S7eMjNtmbJmjokGpBReaamDsYiPQrq3dq9vE
as8oImC3l+IYuI53VORPMePRRSEilM3pioIsE8o4ea9MXaLfHNmcpGHRLyaQ4TnTKrYgcVR8jpVW
LgpZGXZVpbnvXXmzEzXHzVB2N11bYxITRAUxyJgSkWiseIVK8rxw8vwlmw66W2PlO/o5vEeamqIQ
8GUb1NjeC8Vt2YtLEBZ1R9bOxJiYlQN6oEyhOBpdq+GkwwG74XbeGZhEib5KibQzMAntbPnWlY2L
unt2FVqjnwLlqlasC/Aw5PIcqThfeDCqSUSByY/RjIyDOEi2Q6hLnGZtwSkufsMiYXc0f06q+ub3
dPK9BivQf5q+12x7MrO4jYffeW/8hNdGxrMfx4Pi4qhVSVn7SsGvRTpfdr+mprVWVE36ZbTOSvLk
4ttgmhObMjFeBz9ylqNkmYdQq5RdAE9pklV7V5ALu9Dw0GkZmFxU1qcfJ+CkQ6NfK1NTInkHJcl4
tzXX2oat4i2ziCR75oOkiEdX22C9jYOCl95VWzMuap+Gt5HsquiuIj/cS34K63ya5WkQH5M20f/f
i7Q8SjGHn8xqCE7niv/N9A11Mdke8G0YvLOX4s5ca/kH+8pPXUZV0+qG8VIU7kF0lwqVxHD/qiVO
eMVHGpm4B/SdSYK5D97IxDyu7lWVMKKVNJfYTnY9yZhPQjEQPNAJreJ88D4B4V3cDk2exGv0TBi/
AKlDP7QbMMoYaxC39PzPAkut0Mg/IAOaLDTGcOFnmKhBPVKW6C0PsksApWXHeGwVFVLplN0uO0JA
Q6uFR5Sz0Y2fF0x5SXOXgd+uRrs21iI5TrXXvCPL81ajet8POY5sYppGLQxVYGV61iF5XEFXfojb
FhkOiiCQkDJNn9LAs3aLzyqGR2WZdbgUmfV2dD/JbHfEPquKN+o4efTx2WMuBQsDdcC2Gr4ZrRzi
JKMNryEOJZuc3CTcUNX2NykVQIfRII8QNfDX5drXKWuo2/pUt5Qw9CH+13arKDx5oi8LjrU3oXdp
GXqLa1ieR1vJHKR9mWdwtLrEuQXFIJ0NJz6IVqTp421inkxDdts1+yxL6ilsQW0NBWuHrCRPHzRU
87m4gvF0Zf5HYjvf89aQfrigK0lWBD4mC9nK7srhO5wR2PBBZ2BKZQaTwKhAmtu3yy7oy9cRJ3dQ
WgXIianZUqd7cWR/MShKTXhbQ62JES+7HM11T7lqt68e0ipe5C9B39HokmIRaUAOxJjk5z0GbAUl
iwz6VcSMSPkROUN0iCgpWPG5JLUirZ7nLfuLsUj0c97IykMEpvbFr1QeEvgBJNVwjWgXQhymtP0q
ZdP/rpRVvtF0A81br5mfZUbItaq+8i3ulzEWeEterb/wVBqoZIeMDsuh1BaVNvAGjgIWQb21EwfK
NxBkilMmcpoNJhYZ0+Hv8X9NfV6v1U37+3rRKS5/DJc18YIiVa92Q9yoz6P2qyUjC7HkbAIT2AVs
CYTa/jlwJP+r6qXqrGh15wbNUmfjGclnwuPK2qF+FAJbWe2lsPJnmmzGuzIx3CvIqXbtOz4r5r52
r6KvoxoC58ZCW7WpTGA4bnkOY/g7aT4W6wbJ88dQwr+FsHQpKWF4TRNt7fOCYLfajPNoNFEi894z
l01PkAgVQ3NwVdwqj0OOjMHxu4UxkIBM0X681IgkNrKvZht0N9KL3/Edylk33TEtsvnWVAm5Nbd8
H/MefwbTiI7G1JQcCWZvFtxB/iAxba0X0V2nPW4IeeIvXNYK7/zGu4jytXYjRgHX/qJI1TmJQdEl
mnXW7XXq3+99340bB8vqpd41yicRsWPTusarmireEW+MW9TbFtjvNpxEDny4qoSrJuudpTo10djB
EXXTiNJMmhQmSDvJJRMO4Cq4a0HunRSfuL5kfKaZ/y4bg3GrqlRdoRXLlhV/gJuGtw7AmNLH+1ky
bpiTlSc9D+9xVzkzte76lVRqh8awmlcQtO1rCqAGgS9+PMOk+oQm5W1HDOFRDzAq5mEHOi9ZAF5F
q8MQcmEmSC7twrkiEoZGm9bmxUcKwHNb9d+VpmB7kSZfcPL0l6ztWd6otnxqckOdixk5VDkpC7/X
RK3mlU0+HoMM5WCVFq6PDtimqrFmnTSesDA6uGWVflih4qMWi5qdobnJR4fDfcfP0L2xzPbU5T45
BP4QH/i74mPO56y1cihnvkd8BOgXjn4KEpes9ZdxwWMeqIApLF2TTiHKTgw1+Jnh+2/cAPjjFF/k
+VWP/XCTaJJ0dDrl90GOixcDJsf22V+jvIz1vsbZDvy7xjP2KY3ZuUHj/MtNIuiwcvw9DYjomSVi
J2oQo1XbsE+Ue7nbQ1OVV7KamC91rmJJBbjlm5WrqxDToV+a5+4GojFfKjUr5/LgOQcDS+WZFJUN
RPOufAu0NNyB5hnmoglC2lyjWSFLN42qMNqXfuIaK/Rp5RuJ22xhKZa9wUGlfDNVAkamXhDcmUZZ
DFHFW/MvIRGceBvRvGZFHl3FnfKGGoSs6m7IdIbboGWT4o0P0NR04+aZeW76/iuCruaXa291ua5+
kgxOZn2k5HeTcpplNejpEaNuDAv8JF1jmusS86emfPCN7Gtklxtq9OpfSWFsOwItX0LfK+cpFjPX
SA0ocZageoN4Ho66HGXgLhr1rk2pWpvSzZ9mM2f9V//iFfAjMSP5DZq6hZgAcw1qoMxtTCnquodj
cDEcFMBqaK2Mir8jMv52J6U3RKNKsC2sutxDq6mIaQ1WSIpEj8q9OIihZ9OEZbuUbbhl/7omjamq
UApH2vDzkZ3K6VChOVngMNguYE5mJ+JLSNjEsFLZ0b9GcNiGwTzNEaNUtdwddhJ1v81sfosfByPz
WB119arosJwRfRhvIMxIK/UTYJa7bUQTDrUNhRDB6nStbIw6eEy3JfkCt52MOGa14nTwlOl0TKt1
5ranx0jRusG+bTHGXYnTf8337TNmmObV0atVQHTkfZS19EhOEUnZ1Axqr9poGi8HxW29d7lRtQVB
k3EjRvmlLmZj1nRHMUpSHXKXJL8aQ1G8Trfsa0V6E7cMmrGeiaa4ZUf2ayGaHsubxy1FE1bC2tAL
a8N3UN5VNdEqQOSkARIZpvOfPnEGQ3vcGV3ZJ48R0fnXnP/Wx4JlUzn1kQyPTmn9vcYs59JrrX1p
PMu+2NRyxWYGwPtPv9736iyJ0UyIGexvcXKbVIk1kVgyVP9cqpb8aVRzsg6bpvQ7XSMpy/s5Wnd+
Yx/L6Qwnu99noo+t0u/Rv+b9t1FECfbjflnsHV1orlGkWru6p54QEhEVsraj69i4TKe6PrLqEKeP
CWIuyTx15ttt9bhU9JXienH6r4tIl1i7XDHqxeBbCYUCUrkJWoS6SVx6lzHxPGo2FJaVJTKdInVI
Pv4ZGCLLO1FMPhfTnv1OBGOW9wVye0LV9kwM17p6RFXc7Z/zpFANdlUwfPSGYWGR58grq5L7nYoz
8K41dFzeRXu08fgN5MzVl89xHZB8wv6aqaLzMf/RVnVPRReICBTq0yyUz6mdjl+9zCyXcpzWOz8I
uldVqT9Ev1vm4KiHHusLP2WZF6ued00qRbqkNgQ1HvZ6UVamxLLD16oNqUcZWl0PdHYES79HZfmY
LS5hcemco/wmGuT+uKozpBUuIdA3p3uKgxajLUbCy1tF9t1Za1dT8HSqkp11VYpLInwQvlmptGu7
iNJUb7i7WlJfc1ktrnEevel5PnxAEIBOuMJ9TL7X99K12rtg4td3nCHbu8Dl/z43NcCTiTeeKdO2
J2coddVpucr+CmwSkqWfpdZYBzyW+1tQotD0ZXZPQej2N5a63qZhBb4Qo1KVxcdqdL6JwbjQFJZI
e3QJcTMPxnKlaN5ZG1oUjXrhHMUhaUhyA4gf6nUrOSFu0lP7OS7OrAJkvx6rO6jrcrOucQNd5CnR
VSfM273REquYua7U7EXbmjrF2V99dqwCvyIyyUJMA6ih6uh9bC041K3lnRu7+30wLHDBfTgWq78G
KBiA+lTY8uw5QHzPOyd6Gh55XuZ/9Yt7un72OkCu2IpWb6odWTUCyVNtkKjxGZUu2xp6Rq3WP2U/
ot9gk0Yp2rOQiDlbjXnPrseZTfXQ83aiT9zzz1zR9dfdVd/bK2aBIUw/RhLVzKArDLfZOFES5lQi
NANpui7Ltq0dTae0xVkKKXWmxcFB9XPePparnQBa6SddHT2IOsNCaaX8ZA4YA+O/myqLUApTRPfT
qM76oWudWTXyoKBV5v+uHIL3QeUxSvU2WYpm6mI9Bsqk2KIbDt81JfypTtImMRgZL3xLrDtz3AsJ
xkuhSME7WkZnZ7bgDMUkry9KXleFirqB+/O1jufoIau9mIwHyLEkHX21TZN8Gs+E6K4SowRLawaP
/yhVZy8nfXlIH/L0s4jM6CIkDaxRqis9VPDEl6fSAQ36Xz2Z8hlGbXRBLFw99BL/930en1MZH897
dD3FYpQr75p0QFNAoNnfYww9mHME9EjDpgOVjfUiHTErxhqyoVxRasJDQsHqQZzVonMcTTbnau2z
c5smifGgUuvf8x+zxAVRQkYd8BfS3L9uIoYfF4WWHx2aHU5J9j5ymmrdNs6NAK+EvVpvlEdxGnSp
R4UVnQNfSF4aFDWg9rNaNHYUOvIcBC7RkNCV9gHRkVmWnnrnR2274WIKI+YzkXQUmcj/npQUQwgC
ir2YKWn+qu7KdKc7PbgQClQLdVKTluzPH1CyR/vPcCV3Unf60+wDONUzQSpToAFVizjq511hRPte
CWtv/eSa1drw+ACcVpzu9Kf5uAM8nx54TNJR1Dlis/NpGoZ2FYfSVJtjqPvI7X3eXq1fSdvAwsmq
TRvtmlaxjk+uR8WI5MrzZ5/DO3hRRRaJ1+lWYiCzSozcVDKMzz5ZNj8cXBX34k6in/fqokI/ThkR
V2pKFl4kq3x8nugqbT0lPdu8iGtCi4Lbtla3AXssivfz/+HsPJYcVaJ1/URE4M1U3paksl09Iaq7
q/GexD39/Uj17tp3nzM6kwzSgEASkLnWb4aT0fK86nyvY4ZaxYscwQ7cRvQ+plRri2TXPGD08Zkp
4+EQzDuWcpDc9AMSj1rsYhQ8z91kUf/d+mqTE72vqtz6T9t/ql9DmqRpFwC6xGbAIr6ewDcEIqgv
PnBm1Ibnwu6vwWgNB8FrHjfJuQ1zkVcisOZe1pykri+5oVUXx6t+DVYFqvpvkxwx6gYueCj67kYL
KeKkK5UzKqs48obd+JZO0CkH4bePQ59hWF4q/tlrO21najj96Qg4nxp3CrZG0dZXxcSkOM6i7GWa
KhbNneW+pmLojopQwUeRIHGBaVLgeZedyuqo5ZF3wpOGTqSC/3TKEbo+xiecNhYqC2M1teJrMScW
4yh2Hly7W8uaLBSeAofUaH91Y5DES6eN+m3pVQ2MBd9eNXZqHpoAsnkQhcrWHCf3uVNqFq25fmwt
MIWktK9e9OBYVoIYIkUye6C0SPdmrtNeZO3eHngH1oLKiQTENHPtmu++HVkHOUJN0/TmIr68IHVt
7UwHE8QlBA0gCU0dbr+OrmYIgfY5ifOvtqJJlfVkYCoqDyMPKCoxbkmrc0XzSVlzMeRJuy/DsFjc
T8FTDeYGtvZsNtMYLG2UKc5h222/zlnYRo5h14Pc/X4V89X1w4iATAZofj5tORwd9vvVfTX9vcKv
M4hNl5RIHNi7+0fmLDcAqjB9+PrM2HHQzMzJwH19aof3zBoq3J8rlAesIwxG5RXev60odJH6na/u
fmzdCpjvcHVf5y2vsEFG7Osk+/kKs/b++92/lh7r1joZ/lyd3FvFkEUJXFBR8/co9y6y/Hus19bh
6/AOaUfMSZV4BQyvegJ3NPNdVTyxbOE+kip7anTHe4d8g+IcBkmHXPOrt0LLl6Wt4L2le+bam7AS
aHFD5MFkPeU6Eblw8nnKRAlZT8xjTopmfMhOWVSAMQzLG+/j6w7SfEsAdCPzoX0cipNbJr++xnsa
8UPe+Uw4XXUlDIW5XjXLtGcYSDWxqz2GQaE/oih1cocWN8e5NlZOfwhjvlrZKYfZPpL1zLZDVCEZ
4rchchQuksfzMWSht+Wwzjqn/FebnzQbz3aay/1Txrgh5u/rC/kxcq/WjHAFscvsIKuDNjY4Nvb3
mtxraJEzquwKcc6/5xvq+CBPmnuVTTGCDzvEJIrl1/miGf4bz+fmKEekbRyeHb25n6lsQtudOOiQ
hGT7uCDZZrwnQSfuXwlg/3KrxhkwfuP74J0NP88fcPqGwDoG0UVuWWkGdaqvy52sOlaKknulg0CI
zDZe/We0l6jDvobt+HUAOUIWfIKfj38+4avZTsoYMv4/n/DVkVbiz6cUkFDQj2c+pHZoJKv4DAFl
JrTNpGOjW4oBpT5I9kznEbPGRfJI1tkl3V5XD56HVcKghi3eq7jPk8+xn5XQDZadkQ/frKYPF9pg
jD/ioj3Xbuf/9iZyNXmI3brSkVVmahYsUlcHPqWGP3HI/mydQPmGNaSLXpbIX3R4PasMtdEb1CWW
poahYgqbaVs77Jyjo3Tu3svdej8o/HNxPpc2LMy8NP8nN9d4AqpVikUjS40pf2t02V72DIY3M45y
cskLvcvG073VMbzFwItgDaIi5ydo+ZXzZdS0xPsVLd0IjenJssrnZLV2wzXZfKzQH9pGTbmPai0i
ZuoFF9UDDwK+WEGOscMCU8/a89TY6mOsNi+y3Q0SYxVP2BjydNfgVBrYtDnKO3hWbJR13yaRzO5D
fy50gQRtb4Z7bg1tLZtZIR77alCf45s1he5s5pfi6u558Cw3TBMJQpLxTY/9YKbHpilbOMrzJu5S
/ta1tEOvBQXxxXCFc2W5nsY8e/Fs0mdiwBzBdez0pVSwVbAL8B2y2gkoV3Gh/pa1SWldFNK9s9wT
zRfrEZX0JUrBvIvnws13IEvaZ1npk3KLcnt7k/tm8fRiBpH6IGtcCbq8fhhjPs1+aQ8IUBCq3xM+
UJ4z1p97boVSXZhlExGrp8DaNVqqTm6spwg7Sdk2ZfC5ULhuAApbhP1kYzzo/3TPA20xlQcfm8d/
tZfWHGjo1IQH6fSa4LYCrLpK3zpl1JH/580vq0ZJzNOIzeAQANJ6Yw7wqlpVfIWuPr0KayUHabmX
Xoyy43/MEVw9hs9ka8wE5l2w9iWdr/igBObeUePh2DuTe5a9E/lvcEjBywi66mYZ7UON0fGbqbnR
ccJ4lHA8OxXdVGxsMBYbuZNVYpA6iojFAw4rR9T7/U0wMyZlEUtfHi/ChyedLXtkowGWkOgoUjBT
UNdPMWGtMRH6TSRGjfZwlKwLvuGN7OxH17+QZ7zXZFMt+mCZpyO30Ly7R0r7qLUWGa+hJAGJLOiL
IgIs4eYjEQj29jHkAhDMvzWr+YGyA7CfaKaJ40R8TczK2to+7uWNNyACqPDKxq+vmZnV3gJp7/Kj
caBPaXMaXROYRQFd+mn7VblIskJ9KUObVIup6wSyTW/XoxC195RpxpOU0Rpl1eKlSVma8afsfxJf
W92PVOXJvuw78yMxYSrYEMOfREvUq02j7GyoBZm7ZAh2ker4l9AxipWrJdlbZCu/MsexPtPhdj8O
plc3/MzVd2H1LeCrTrl5qD6s/GnCpWlIXyZsrZ4j/CCeuwYnqMTJH2VT3JjTAtYGyOq5sxJZtSkI
p69lL8/G5NSZPRDRubdEXfi5PX4di3zcHNVK2pPsd7wM20mHP5nynnuiex67bFUhZ/wmLFcDfhEZ
C1k1SsvZ2KGoELJumzdWYlg5JQP0iXmwkfkbEh/dk+Zn9SPUqnvzYGfhMS9mdPQ8Ki2456CPYJit
CuvYK226MC2lP8/6FCu1CfulaU/DWbbJAijCcE7nYopbe4WlE0PmPXqEbEewq/TIuq4iWPrVLdtk
L3JwoKdy+6g2abwU/eQ/NHbgnNvCGZajMbkfhOAOAUbMr+WEgUPhN9UWTmb0LTAnvCVS90OB0LzK
9ck8RZ0WX3PSN9B6decjj8c3DfOJgMzGIvTzHlxjH12/Cqf1zw0TnSNkxspdJK6X7CfFDhdySBo5
fwYHERrEppqfMRXFwtMmVLeorLbh/pd1VhebKuPriax8vDYImh1wg++gFc08gjH9WU8oK0nmQEsN
SE+ImhOsgtGLfqq2iB4kO2Dua+eR/4f95FFMa9i7Wh1d1AmqgNKQiPetBHdnq/ce3Qb4iGvfZMuo
EvRBJqddyT7ZZrvtZvDa6SJrqZUku6ZHuSzEBA67Xr+5Ilo7nOP5YIWvu5sJF6lIt+zHEI8VRO8z
FiZGaz/qxeTeUgeYC32ypbEtZe3DZ1+lRYNqY5zEawMCyFkDle3WdbyM46R+1Yr8z5Zsg2Ylnsah
XIKhiL57/W/DxuzVKe1870BwW8tmP4iOniNMkr08rbCOQcog66Pv8aT+hLLf3cJEFA+jMToLOb7J
DaQi8O188Aw1u/m6+SnbLa/0mQdUNrI13GeeW51kO89WzN+HTOxjKwu+xSbJ+fl0lF5JtykSbFtZ
5eysv2fX9+6wLuazQGHmWAnnz9l1TKWWve5vGqRU4qovPitHuxCRLb5NcWGt7GRQz37rVceqQOyx
76PkZeqAKBCnKT5hgy+TdjAvwtCzlTANH6lL7Cnl1leRCWXc2l1y8mzh/6tTjjVV8zUw3fCl68yj
ltr6N3+o0CHLk/BcaQJ6vOoXaz3znbdBTy9+5Gq/YqN4BBWXvRkBl9XXhXKMjak/o04Bc9QMm3ew
8vuAufcvzS+/Y81lvqi1km/ckuC7EbXqQx9MeE7rif89UfBSn4cihxQBoC+b5wL296YzRXBQobJf
UI8alro2chOPOGKLevRBtU2mszdib8cCI1nOYkFvU163i34a0+9WGf0oMU3+QSThoUCg47PSp7XK
Yz9ceN0Z0ZMiXggb+RsYIwuoHxuzyOpPL1SvmKmJH0YXfU5daO0U2+s3Ks4jTz7gvaJ8Qi6ieOrq
igXo6Gsb2dZNZn2BOLbDere4j0CuMFh6qUkYA4e5sYgewzz2LmVkgWKet2DiNyuRFtG6dZETWYco
jPELeMdaJynN65V1o1Ulj/deHJibVey20TpxEC8i3S04zj+73Nv4Vu+7yOOHWqGt4yFqN6nbKYtY
SZWL7/b6MR0ByiVBUX908Sv4Y+dHWgsM3dEJPvMr2GcT2eFlPXeI8WcGD/kjtvt4HdSsA+wRiEqp
9sirJbHzYzJLGBki/Fb2SbeJ3FjdK6WFY0eMT64cMXT2swEH8yXKzWCHPqgLeM+uX0SmPckBSBJl
C0T9gJw1Tb3VlUjnKyBfBBQTeF3zzQGTvVPSrNzUGME4WOW+on+v71PT69fuoFrf7VGscMke3/x6
MHeujm+IbK/VH+0Qpe8CO7etAH601bzI/p5mmfXdcIkoDKnqbCvRp+9j+kP2JXCcNyyrcXU3oult
NJqVbNcsFqpxk+nEvIbwlYDyTn4E8R1nFSnR1rBTZVlbIVZnrCWOcqucq19tssMM6/8xpDc9Ez6F
MFf/2XcAaX9A1R1HSyT+ZFHH4JSrqDT+1ZZnfXHhJOItmQK8iP4OTucO1PpdVKetX/9p11sot2HQ
nv/T7gdFfhYg/rvEHpcNrOVl3/dvudXUt2omJ7po+Bz/NsF6b26Y09ybyLLVBJFgxSosa0Nz1FYl
jnq3oLCMdWsOCJ50nrcpDbM8e6z0drBih6Pa8nuSFvf3ge2Vx6wIu12DyufZ8lHUaZOSDIaCi1+C
FvI1jBs0Afw6eMq0DoXYmMlorKsPwACKS20b6sbWOn+R55bPwvr+XajjDo0EVqa2nV9km9zyU886
wAx6kDXDiwOkjLKwOjckpKK0zy/3trjOsBDM1HQVjqP6BBk8OLRTDYDVN8eKtV64BADd32SvlbbV
yomwB5VVI3H7UzkWP4o6U58a2PcPiC2e0sBHtVfHod4KrWQnq6ap9Yu8jP17b9RPW9NL/Eeyp8Fz
q4uVHOVOzF9qk3m8ClsR4BdaM6OFeXjU+/EprM32NTLrZTIayDE7RAonsxNrWRVt8gtu/Hh1sy65
5aw9rTYFJOqZxrq0qxbdS3bKcKsqyJjg9Y2/q2NbzWPtEgU20+gsZrXbpLWic8fLX/bJIujbei30
sF7btjalAKHF1bRsdRuAINnnkZ9dZKGZVbJSKxtDO6PI721RO2WwlYIQF1AbOOM8WLbJLRic9U4V
JDi/2nwFL3rUXrQFyMNyWnfpQG5k1uDJPJEdYkhN25T6lf2Qs+uE4AHlvXi64f+O0gMvDPczrvzf
uhjU16zGMhlkWXhpi8bdoY8eobVomw+9Bn+3NMrqVYvLiPxG1X2C5bUMw/tt1PFz/JzXqskbarTv
RZs5KNR12a1KCixN///2bu78TxuxDQtm0iK1wt+VFTT6gweeGUqGOq1NgAXnYjI0sJHxJ5ZEI6ou
43iUW1+FY2nZVksELGrs3by5CJmHwHqcN2Ojfu50MsRfRm+yXVfg6cu2++C/42Tv1+Ch1qp1qpr+
ToGNtsVsdQRtZEdvuqYoaAeq1j5ugugtTLKPyPaaCy/u6M2cs+Bp8xr4zkBoOHuSu0xVox9IGfZL
OShlBQvyC7YHUVjeKSOvjamHWWQNjvFix6a2ypKxuaSanu40tcrALxj2qYrTdBPWg/boQBJb9tBJ
3vvJeSTIPgP5mX6RtFr4MNkjn2lIaBr1Erpj+2g2vEGySlNPGlq1h9xVgt1UqdOlDPNxNWJk+tr3
rJLLbzxzspNplaQA4qZfEOBSkxXw1vQUzDQpT0CFXMi6LIDkxSAcxIRHY/JPjzyGHC7H3PeRdV1B
sbXv3sfGzG7hLH2tDX1xGvLqIpviuQkEgnWO+3Yrm2TRm7q4ECtYyH2+2uWWPmti39sYcR/69/hI
g23vB1Qz4nRZ0lzcMC9Ocrw6RcrGt6YGIJbhbS0CW8epiqtDW/QeIXgRnt3GMDbg25IrTlbuioXL
+FSMVkvC2Kjmd26JVZERrFwB78xMTO2IYgsiBtmsFqLVbbKRjbGWu9V90w1QaPaJpo1HddSBoGms
p4tANE9dn4IEN32C1ZmabVXRI4w4lOZ+zOpqn8+RyRhFxs3k1em1VGQoWw+eTbXIlrbaVN/wEQ7R
CSW02CFMCpszZ6o8bv15EbUAWLju+gqpMb9wto47LqwZ8NFVSnRgAY7f21x1QuEv4EsopzjNute/
w4QDutAdYMwUofFnmN/YPqZlDPM4mmyXR7PnYeBa/j2MWYgNTmBKT0nb1lsldUnuJ6P+FNl2fQt5
gmP4blVLX4cU0KFIcKi9VH9y7FzfFYEFk38e7GL18pRD7ZmHmmVWLDWwbjs5VFPb9CAU4Nqyajot
hpdepe96h5QQskHqUxairGl5VvJaBqx6xKTb39qYyTA/v/aRTEhJhK32S8k75lwpQtvEKhYuYa54
EdRblhk5Gj1Rvm6SrLopSmMuGwHVvI47NJpERuiQJMAHJPJzEQriFrG7C+rC/U1+7sUf4uq9zKxy
6SiV+WiAktu06Kie7Tgx9mLMjB2mad2DPCJSPzmiXD6q2d0QftQFs1PeXXPs+H7EKgO9Mx/R7Lxy
Oc4ihSawqL1c4/xvq6D/tJERqw5hRmh7snYhJMW4MIccv5kxW2foD6HSrRhldovasnipRPVS9Ib+
MPpd/sJZFoAbLSIyc+ekFEjduUZ9kL2OaGL0O61uJ3vJelSoO/k2/pzsSxjW2jTEuodGPIChqcC/
G+m7G6kna/YgsR2WJ4HvfctNe5YbjcSDFzcAMzvNZ3neQghLqm7RGE77OW38QCk/6zQdAIggiaWW
/TvUDu/kK/WfohXNuE6L1Fj8p+M/VbtuWG1BjpTtU1SgHeJhIZhNpncKW8LQiK+zaI0tVvhVNPxi
RoYg89D/RvnwFUPx8JuXoRMMr6i/xOlg7Rp4OXBd3PKSkRBeIbNtb21z9Ja83vja50JAMDjamouO
3GBgLy4bC1xRMZYeEzLTls/7a4oWkRmYp75p/Gc/6OcbRW8xZqSadV69roWF5cU8GJcAezsZJnIb
czUUHjrOmCHfD+WUnngIFfEid51YFT8ieLR05qF2K/olU59ok7KegBcZTMmqTFl4FoYyGG8i4/HT
rFg3DOECSPKA80OE6IC1KpOx/1RL7Skny/jhd3az0B3be8XPa1ziuZs9qUKN1ghPH73MQScwHNFs
jadiP4DEQflEU4plW3cHphoueHZ6NcdMt4rlpqsi8fOnbC5GMgtkGm6yRfWDk+dMe5Wucxja3lnX
CmvCtxv6tGr72QqIUK+uZH89EhEuOvSKG+GfY+Lyy8oc3EUeqs+JA/vKRpJhO5J+2th+Xi+lspAU
DopnAmxblLN1PLBWdWpwREz1V8fk8txEv8iaSggd5PUznqrNVUNz+FAXeb0Kcsd6H7vil5NZ2a30
GuUBeWiS3lbPfYTPwxyNvJFNbn5kofhl8Z2983IReF8CC4gNES1RbL7iNt8/FJCY1pHrgiT2HCwz
tb7Z1wF0ax+9yRHvHOx21OnE3fJdm3hA4gOC/1vbBRvbA2GJ3lv0y+OHMWpF2yVarOwIAP4Ya4TN
MxMB8go99D9cFhQic7103szR9LdYneRbuyrFLbTLc+qPOqZcBkv/Ovuptii7EHQOr05c3XoljPfD
ENlHRLxRhJwLK70E5UdRhW2wCHr4okXU/e71jWqo2yGqvG9h4ffr1lDro8sC4hJwistYMMkyUHDY
4LptXupJBMueWCRsoSpGKdoLk0UrEgfap3oxNDF9aLPFKuIpaIo6Zck/atwUqvsWorX7w3UjlFV6
CGe8UOKtXaOM4qtW/+bZwLVqM+x+Bta4rYOKxJ0wnrvc9GDpKbfAznetidjC6CA6Mib6sm0xme6z
0N0maJIfi6EZdrarHPypyNfa6B2ntOkWKkEPAjFi2HSRYW8KX3wLnbzF4d2NFk0+Rj/QZbq6VuV8
ltw8SDnjAYsM+sZT2vaA9OvBg9/8wIDZzByGwkM+gktPgIEMQRjfZIFAmXZUElTp56ZEUZAVy1xr
TW5HO/fOqJ3Vvvw2uOW1snOi8UX9DH08vSDsrL4UivaKSqHzoMdlcx6t+trHQHnKLI6PkfcZqyI/
qYhOePEw7gMHdRXg/YV5Uh58AVMxtLP3HlTGFmw60kxzVRntyxzZerT1rn8QdgtxXQHUZipxtKpV
ER51T5y1Vrho1s+IwxmYGHpsMUX4lZQhGKkR+QLZLgvIWODp5RBZ98LmO5P+fNX548uAt9ClSuOX
ViuaBwKt3ElTT4avb7pX1c3jBSSLbFtH3S+XTMgNm2DjPAwO1EYzjJbMNooTWzfZiWh8f8MXAbjy
lPwgrM+IXrPGvRcl5eJej3RnWIyNngKqy7t1ObjVa2XEYo0pZLmVVduwef14GvqywQT/zSvHZd9C
AyXKZuTH+6bDqvXomzD9ljOo4pgE5iOpYGUZ9pgQht4hb8ZrNcbWxc1Atfbt2vSMX6zrqoUatz96
0+quU5uRdiqQ+ayj96nmPowVfTmKuPndm0+966Dyk4TeqSLNtECFqlsNCeQZEWNFHinC32EUR8CJ
2/maoeR5zect0tDXTE8rSJw0yc6ugCjV9zwrZVXVzexB0eofCaieAt+v5zpRO95ByELJqhMF03l0
CZbxnnsG89k/ZqJYQoOwn8tCzRYRMAES58O/vdWmuZomBm/d0P7436zV5AjZ4fF62Bsjn/7Xwc1B
KXuM0t+VX7qHoUL70RX428C6yXaRCcMKfibM5BptMpbc48YojeoyubUD2VIVxHCCq9dWxa5gqn7M
XfJyIbf/jncIybkCKQUED6cLoszF2o8i9VFMiYPLUK8+l+mtrpmAzna9t66L411n4ggfB157GaM5
+eKl9bvu52e14k5P0gG3deBMRLmMpe0Y2dUQlrkT/qTuwErjZF7o6VqznGqv2RwNcPf8yugrMtPM
S2Etr3W1tj/dMnvSRmyCmkJVsa1R1r0Vl79Z5T2EPAvfg44z7MOkQKIpErt6bB9cbqVtorv9drDc
8ao6brBCA1p/U0lQ6nYW/87tM5ksoOPczFd7aJ13J0TntOq05pEEk9hUaVuAdanBRhPGYs7VXIvG
FMu8cZIfVTEsw6JOP9WwxgQhj9IXG2jgpkP65DhNBiotFlje0Os1cvrjWW9N99n1PI1H9oYoV/UR
hRb0TletDr7ZO+AJ+08tSHhQug5QfKuxAcKL+IgUcbwmcjM+ZJ5dLjrL+hFrZfAMFXHcaQinbhE9
9V5YoyMVmQc/kbEAQJhn4+OYmT20n1rd1Hkn3tBFPcgRkd2CGK+Iz+l9U2zF0OxUJ0j3aELYe438
w4nfMiH119oXpCe8VYSQ/1oMBN1HPRpPOWHfxRB5/rNlmoSD6uEwY096A4XgagAtOLTpOQKoB6Om
bte1hU11wHe5svG/3PNyUV5FPIULt3NJf8+9jXBxnLHMZ1WdtUj9gklRy4u0BlJhmF2/F4Lo9eRq
+buXOp89SNNr5cXmtTDCX5i15xCgvUUJjnoJjw+FBU+195hIjduhS/LHQJ8j14VoftqIZ2WR0D5Z
5XxWauS8VEg/rTUteXfHulyR9/Su2VyAWUZJldzRzrcVXUHfo9FWUw1mKfRr7yoHep4NND8mif3V
ViqDTfSXB8t8FDksJa50de/Hvh8stTHXEZeh6wk2K0G4dosyPytBgwHBlCL81BnpCdTFdwfA5Dky
rHURNk9IUEdLfdJPU+MdzYw4ruO52rnE1H05jaG2stp22Hlpo+/xIRkv5VxEu3wk5ALKINqVgRet
TFvob/aInn49DL8hw01hz4odWauXmnj7omm9Yt0jkMTjMg2mAxmEZWgqFkZRpbFTR0BsaWVrxGoC
Z+cnSr7kL8/9qqXfQk9HBsbFBMZQy/E0QVZdZgbp6Ng2hlVvJUTo1dGBUidEt0ha8YRYULaTbV8F
rLB/hjSu3q97pzcWzEbOJqmCN7fpCcM4ZvQ6q1GuuswyrokXepsQcrafWVsyUtMJglG+Cywcb3q9
QvEnas99bWRPKCowr8ZlD+yVOexlm5YBfUFdFjio4l5ZCjifmk4YaprtyNzHwGCWjNvEh6oo4yE0
i+kAHptvxyeDEUHqPwmwR0wEk29KQ9qhh4S77hBg3mXV4N5U7D1VR+9Y9OA0D++VWGnEGieMxDIN
sugEZjjfRxMBCxeYx6pyJn1lhJ6PuEv/GBAN9yybFP4UK/a5BaHow1e7KUVQ3JhLz2xnbCMmm1lT
AHr3xcYIADvykEle2tYvuHwRRE/MZ/4/NhidJQrv+dUVs6+weHEgI1+JfGb3oiIvvapQCFuP8yjZ
EVeN/9CWP2UFo1N1TcI0WTlOPV1RmPIWhtYOZFmM6XpvUy17q6euCf6VIbKD1YJ5sYBIzi1lHydL
1cLAvVVEfRo8pzoJkf7ZSpFaQKEbGUZErwEpyzH3TZ5E/K9StdukvAnPtYW7r6Ja5TbTPB9WJQV/
A28vWof4fT6drdrmBZDFt7ZSEm5/HovMYB2cXlHoxtgECkltOTfZ1roFgcYG2dLY1VkmNT5JOqK6
oP62k5rnq6IaHwRyQFcVZYOl4YfBLeSst4TmUrKFPar5wXR1AROduOmaXluhK2jymvbNo1fq2baN
zfcu7JJz2P0iCF4/pGIsN57roxYT4UDU+Ihuyi00lZHJkZtfRes8DNUwEjrFfmSwVRujCQe9aiV9
99E4+W5hb7GwTKV95XmvLdvYD54qt8apLa79i63yp4gSRHui5GgLvHl1YfFqmauy6BH1gAXpFUOx
kF36QNw671dKn+pXo3mMpDiTaqfY8/AF37WbVMJxe1hhpC8mSCWsevU51IeBmxRYkkUVakwLQlts
tEA17gJOdSswIx109IVmCSc5rsfXCr1o+5QU6AiUcZCuhKOZhzaCr+8B5nrWQrt5ZDm9UIeseEb5
cQ1MUrnNE3VfNNqbkXrVqc4i/161yixbxmMfbxBwwWMl7wZljXmpsk2B6T42ZvET6gQYsbzvD9xr
0aInU3WzigS8nJdOW8vzAVzVymuIt9VjP2ZLU9TNczCO9XORudcSMeGHMlDqZ8/orWU3joInLFXX
1fwtKYp45bf+g1WU/bkrR/8hx2wdfc74Lcjieh+pYQlxI0je7ITYJHHIaCd7E3jUYORJlcleX8G4
Kk+UJ9U11UfeHzvZPDhdfkrDAmQTC00AklOIeAMZTMto0hV8CPvFShMEvHW0w2FU2S9ZQ+wboJm6
cueqNaratix4vSuJY71ksJSAhGrpWu6re12wReFbrO/7CpDDvO0NFH4ZzAyv2RSTH6CTxqGSbogQ
bYf/Jas6JpVrlPnVjRyc92DSTWRH771qkOSEbsJye993GPwVgj/qVg42IFOs6tD1772p3YiVA81+
JwerUQ/oqZvTsPJzp1BZmm2bbMGN7izH6y5dMDqbLJrKk5scCyJ0z7h9dZraP89MmuesHl7Jz3nn
AmWBHQoPqOsbQ38RbbqH0u4dHUNBjUW2tdpHNcHMujd1Rp88mCAVfLXUI6RLc/NIduTg9rhNy/F5
HaUr1s8R9uW4mzh5zxQvIk+sxim2deQuMm34mZdW91GWoY5NuGFd4KXHuwjdqJZ02FVYyYtQsQqz
vVw/EFPvlrE3BG81oeONgc7BRvZqDbYfbZV6B9lbmED6mqK7BpFrvIqPpsqCnR4WiJb3hO3izK5X
jVLVW5DLvLfcYBoPHjYV1jq2nH8203nT1LJKX/5rwL82zUwrN8nM9gqsR3/sg1eby4O0PK4UZIBe
Df5tNz/FiGiuKVZvXuJgfJS1eMqLhwp0nqyBsbJOBg49i2iWV59qRJ7cYUDvfD4qBp3GZlbXWsW2
YlxGX/1TmMreUaAcfjUz4S8PqQ+Ych701Z6aaC6GY2Qv/9NRBLG6qPxs3H4NlkOIR7DWsdGa//tx
fseC0ao17QVjgg387vHdnWx/NbVefxq1XD2rOuEuoQMcjFkjhyNiE9HsIySLarYVklupYc06GBjD
Tg6OQrJN+7uVFnOSucOe9j8dcrDsRbUX04/5yHI3PH8DdBQQslhPgKjvR22ILQN7IiklFiCZV8k4
5Yeiif4U/4+181qSmlmi9RMpQt7ctp/ucTCDvVEAm1/eez39+ZQNaJgD28Q5XFRUmiqJnm6pKitz
LWoD8zOR7/wsvdWw+q2GV37/hcs6PelmAN7L/Os4EVef9Ur/hcurqdaxf73Lv15tvYPV5dX0TaD8
vP2/XmmdZnV5Nc3q8r99Hn+d5t9fSYbJ56H1E/yOYfRWVOttrOJfL/FXl9Xw6iP/36da/xuvpvrT
nb5y+dPVXun+P97pX6f693fqBmHN6tAoIO2dWNpFy89Qmn8jvzAlTcionDPC66ir3JlJ8VK+Dngx
7I9XEKVMdZ3lP/mvV13vWh1godmvlpcz/af5/tP12cyw9R7MmNX5esXrrK8/h5fa/9frXq/48n8i
V2+n+dGqhv6w/m/Xu3qlW8XXN/rXIWJ4cevrFGJJlz/5K50Y/gvdf+Hyv0/lejXQubXxZVKs6NIp
/YKQSLLZJf3ViCWZpuqsG4+iFo30Ghmw+tp+HV/EXHOAdOOl0LIZQ/C2MDpzGzQWtVWtpbwpohQA
tXZ8ZhcMkO0ipSWVhD35LYtdxsyRaZ85ff9H7KL3wYk6zDWIWKKTphlBy7BNksBawPZvgYt+ANQj
fahcJb0ZXA/C54E6X9dOrg0IleldmYNAungZSQKTnFgjRyGdLVBvrzox64n5vSeBishZB7SMTFWG
I3XOpa7ur44+qJK7xopccJIt6kuKGYoddvbkYUKmeggTuFxd8G4s6ueH6sEkaMC5fUx1zyJOkVM9
VFpaPWhaZxwDsyJ1XUb3RjOd/IrMhhejndEjMTnvPgEuyIwysLFLaIms9s06l0wdDkZDUDO4XOeL
sqq7jfMUWN6flxS3fBzGO52FxdXNnNmiOfrJU+uRImb4goKF3f5KVg88MiXqL4jrO5X6q3kajhZ/
twtJucFt2Cxc9r7FIFHK8NVckSfiKZ55zoaOrAq3rCg6zUH6KJybsnLCq+BpkUc2zKIvSccF4Irg
1XWEKNdhijMnWw492v2LMVfPZqr3Q5rll9cDZ20Kb7pYefNqLhGtwr4j0m3daI0FV30K0dqsDsF9
1GXBvfRI9grgba2Do0/KLOfaWFeD+A3enNzNVJYuruvI60RG/9Z1k5S4aWSepZkJnZ1hRjbP0oMw
bbrJlGwjxuyXm4i+aQY5BSeMKCiOhmxW2fSeSnoZbGMhwGNdpd/3iqLdi7aHTG5PTq2xFcPVurhL
b5hVQt56cCu+qwcnTvZBKYH0IF/jh+9qTbTwCZIhnYDtb0ZjLsyTqbtfVr1NPqEOnlZecMrjq0ex
rBfz4DAkq24AwmS561/3dRVzSvUoNXT3chOWE+h8InUGwpbrn6WxigLG+mu7aofERltQE0K0cPHN
yGyB+HqC+W5OB+XFBGZVEjBIh1S5Tngd9GLCegTrVQGhYaeDjH4xlyaOy+4iovTW5pWOOj1gY9mI
bVfD/zTBOux6DX30DgXQdjkbn3q8zdgiwoCsZ4+hGuaPsZWzu4ohlBAD8bYEDmpIahdySnBp3TOl
AJBTikzu6Q+lY4XPEC2oB9GTPead1xGrby3EljKNjF19XollMFKN4bU3s5p8Urqck4zSAsnNjJOn
iAS1G9chaKDyDftQ9cZJPCjg8thze+Gjs6Sx5wXVdaWd1qRUOUD4L+kk/ZJO0k0k9ZRzaXP0uHRF
2S4W6a0+MqQZD84IfdPqKuo/iZGkqKwzpep87/ft9Gb2rEezzYbnig33uTT1ej/Vaf4lMC2OlEiw
InQ2AfK2HEGpif+xskhcTSrg1+K29TdKO91IsrFkIUvTNq6/tSwv2686SVvOqarbZ+RvbcVwTU/2
PT8+Gi5f/RdJz0HbJzcgL369OnZUcTcRiLkQXPlnr/K8MztXM99IVxqw2C1SCBo47a/amjLtsdKt
g7F6AnbqQ8O5+HBuBE3s0shwt2ojEiwJC5R2M4IYmgOors5BC21O1NzXJbjP0pOmnDKqbXOTrA6/
+WFIfvXSgCQHkJzNozirhgEddBKCido6zcOYp+9j33MAH05JOVVS2LB+6WKOsh7EEC69v+mzMX+f
/poj6Z8JW5a3rVcmd2D/J3dd7ewaj9AnoF4/VGKcq2Emn6TRyhtAaG/V2Z2Gjfg0AxnUnHvCDJ97
CfWBy1xZ3zbRUbppZ313I704vtDJpeJ/SnDBb6WvEDIdRyMD6M70ztnSjLYGIuUqSw+eYHhJ7Ob0
Wq/03vlPutEK/bMC6ROc7ovPdVbRiixjpOknSk+2YqmqST1xqtxbtvZommH5viXeHKoksttpaL4j
6tHaXfk+CHIVBvWBvH61eK9BIf9gDfaTjIhLN72rSxaNpUm01u540JiUXF/CPPQv0suG8vMUuPZB
pGGq/EvQkJLMy/2nS/yrt+oG0kxhw/Fhn1isq+E6WOaRGV9drqVaZ5e32YKJ/9u41fnH2EiFhcKJ
DmoYFcdqNoM3ilqDQl956Ueid5+s0dT+gVzbs0yOft0gfkqdpP3k9QlHOnEfvg1jl2emFSsXu7XT
y6t5OkC/LuFQg3fDl/hWUxvnZlBK4k/ADmxayHNuI+glprsOVMBDH5N6SS6CXX+IE8Xbp6B1bRwC
5RyYZske3LHutlsaDuteNqtOXDRV2ye1q9ysehmwiuImurw07NOceHC1/TalVc4vr7CON2KOI9os
e/Qti0KoFHIHB1Tyo4ipWmb3Xpbek2CblNsuh80iCGHbCo0WnK8RBi7NiMYNoFoDB+e/NQV8vfC9
WmB7b8QUDxo41tItgwwW2Iqw2gulXxX23hhisty8pjtEWqItJQfhkzSdCYAEXPdvRAoqAHBWj2Fx
G/CInPmnB6sm8h816L21Km92HDsGd7WAJFVtyrLdL8a9KIHODO8mAURKFydR/t1nHbP6NAvskhji
2AhOKrl6IAiVxjuwQhJfK9/1DUx0P4WflkqplENOdRTFMMtzzwiKfQyUw1Yeg+tTsZhAxg0Xw6q7
PkcXgzn5BNKXx6o061SrYR22TrU6FxA2Ea/Ncp7r7fxErf+4cTlxP88JfDF65gSctVJSlDp+V20b
sErCTn87LkaAMdxtp5GZLb6jYluXqFn4bgujrzhWiS5urUcPYo1K/iJ5Boy5iA4n8/dmMC5EQupT
Pe176mMaMulIWVjozt3C2PmdHd7kEF3cZg4oXOyJymQnXYDFp2bjFmR2UoZaH9opH5tNZag/XK/2
daj0hmjBYJjYq4hIlJ1qppEkvEQp3rpUG9/7raE9Txx6bo3EMW/ImtKew9pxQbsPfBinS6DCVHPY
2svpqwXl641lVN+qWXXZri46choDksC6+mZezmGlMQPNvIna9ptI3XJmK74RpTt/9F3mXIdLT+bV
CqW+AaUrvYzJUFG/znpK43N4MGsSZkTXa1Rrtp7vHeeqUO5L6nT3U9vDNjcG5XZsMu08S5M2JDgV
C53gRhQvTIu9AOvjHGT9j564vPA2kuhjXqj1ieyd+qyrAEv+YhsUykERi6i4cCwSXkTVCithk3F0
Zqv5AsH/k59QnGubyjll1Ek9hrLwxYhRKy+W7QSX6wRiWWeZc+Cud79uY+obDsrnIN1aUfmdo9Ty
iROo6klR0s+c9fe35iJpqjWeSJmEymrxKCu9eiqibgf0+fwo/lo1Q0Q8UiIlRsWymzd6S+h+GS6D
fD/VSDiC6/t6ATfN7rLcorbfKMvtQKhkYydecRFnsgjmG32iUkiuD0OEejO5HEsCXO30xoeuqY07
RyE9VkQnAFR5bqnKEbHynGajmolzlweK+uHHmL7XjDslA2fcrzzjwzqGRWz8qOuw/YVgWkZO+jUj
B+ehWBqOMLWHUM+s/biwl646MWRmAU9CAsuPiNKIS2hGTyPZiedVJT1qRkeb4Mw6D2eH7tnPgfz9
dbmrp06tuT965LoutyDN6JggqOfhcfCV9mKx9yxBG9Dbiz7WJ3sIppOrtS3wtKhS3TaoWhFZuqK9
jpHhdsMhIqm4VbMPZ/Kfu7b4w4BCpeYziZST1rGFkCbtA5+sq0VuVEW/Kil3+WFeHV/p5mVEZ3fe
j8FiNo1UP2rk5b+e2ko9N4Pb87dpS0pfTsYEfiO4IOkugXHmo9Z5A29aE5JOOyg+au47QJGd9wCd
1XdNDGWgM6b5x9yfyr0bUF7OFhug51rdOIWq7bwlMx8q6PxiLZmb0hPdTCI6acWLRZriV09EYNIw
e1YKLM+wvHiL4UZlzXwLLnX3qIVZ/6hrlr8bBhhvVp2tVsFdU/pHUQ0UXYIyu0C6GpM73ohSmhhg
iKNNQseCc909ro39FLd+8Uh2psNW0aKIs2hqj4R7LljFtnqXWWSzUWK6i4HXPJWcVr/vGj6hJrag
HF6YmKn/pbra79qLuYhDSwYrFcL+rVhtN/wyTN50L0PJgH3Iar16FJtrlsfOtNO3YouUdkMGTvqs
eZr3boB+GIQXz1aeI5DyHknYbC6FT0bqImVAG1x7nZdCQqD1zY0YRiuoH73a7U4gabEeWZxXQxcq
N6pmdhBe4Ca+5LEFhy4gMWX1ldkhkauSMLyOvtrCmnQMxdD2ShD4B28IwSFIg+JBGtWCGmpuIdAV
EULjH4ambICmUdXgsDrnixXKiWEXJiXQc79mSUateAhC3dsPXQlB0C+DjLAGonax4gDGZCoHG6Tt
G65j3+QarDELOKW6UO1BywVXsMBarvJqhrgQwEuRp7atTo1J8XKYzMeC839QnoL+0Td0vm9Lz0ju
YjgAHzhT/qGJ/WJYoj78gcRhMfRlW1PBQDIp0eK9r6TU6cceOIEA0N4MXus8TktDVS4swDXRsVSL
nMcws5xHS/OdYzsmzmbVmZqi3VLhdBGVDBVfYGw2ba6H5Cgymxi1IIiul1l162W8norjHmyaixc6
/Q2F2RSnp+X8wWbJvcvMjnjkIrqgUVG2b74Ze6V5SkznGKj6TK5JH1xSMky3kYimk+zTLmhOYo2q
8UvsL0f1ZOe8q/j2ihfYKgDfsyGEtIKpq0bLD8ByREcR57gii1ILvTsRtZqMTyX/kBthd8+bKr0O
gp8F5GGQGvbiVRqWsqlr8vlFzB0AO3UIt82Kr61dFjAtAAd005ROfuShazxx2MCTHCCBf0U28NsA
4n8FI3DcOlB9P7zyNcEJgIsF3zyF5Z3l447iXW/XqrNx6ZdGetJEUFFdnCr0KzDQsSikW216I2kB
3ERM6uat4bXxhyFpvfi5zLv2Q6l237UuOrhOVb0pB1V/piyd9Mi6YaUYhcbzSLbHLrAG/yjWyGS/
D2uJQQIGzhPM35fEJ00qWZxrYoiPlICfxSjj4+pb6rIbEk1Yxp+CWgHhevFWSoD9Z4DlVctSdyk/
tbfSUHylWuHbwerLtxRzzsSSVMAuZz9Jt27KdjU3TYBRf/m3fXE0Qsu61x39u59BSDYOWvowFDwp
WU6Cjk824kO3NGIY89y+CcbsXWtXP1XLgDx3y7vajrdX/84OznE433UCUbqAz0tvbdo/6KbM+k9+
67A45vtfKO24M9MgIVfaB3FnMqkYXmpO9SbUQQyikV5fck6yEfmVmVzQ6BRG/q3orzPIkFd+q+6F
TwlWx4Hfw3dNrXQWGVz4xZXWIdJ7fTe5SWxoZFm3+aujzLjOLX5GqFj7iqcKSN1wBGwHF1RpvrVJ
ebAWbGmRgTaJSB4moXHVDaMBh9ELeRnYiVLGrE3tOvG5LAflDYmD1lPf5N+UwhpuRSLkqh/Ym1m7
nu/NE8Qhpygpxtu8czVYcqjUmOxYh9801x9EJ02fW4BcunqxF7FUZnJ3q36+IWbL97+rw/dkQ0dU
qGkdXIFFfjC9qbtLksajTiUKzsqC/MqkBK5JEArnOiAHPQgfpGfpvG0KrQMd+XcDLGNEj33rg+jt
OYuBoVhctPSfZuAgSebICjcEHGLUecwpNgyy1IZeJxbfeuLAwP+WQkxyydq0uDhj/CYyrewY/1KJ
vrLrsNy87o5UtKPlg76OFvsLp1+zie7vU5a+93P2tgyOJDm5e23w8rsmjXqAFqg0KKkx2UR2H37P
SfOkiOgf/jIfDbCxPsxa0e58zU0figIkQcD99NNkV9qDzRptZ/dduaV03+PwoZ1vQ5P07EMdUkrk
NM64e6GUrjRGQIJ63xo+6VrkbJPbrc+3q3kC4r7bdD4fE7zJX1ZDBDwsHGtwXqpZ8Za3LY9j4EhF
olLCvDTF/EkkaYbSXL40Q73Xm6l4Kzo1Agimnl1+3Kh8SLM5qo32YjMXFfAn+nFWjG676rKsdTdT
T7L6OtGYfPU1uMuvs1IOdqZMLt7IHKLLPbBl/XSMD6JjcRRtKz1qT+CMPBTlBMUHNEtve88e78DN
vIsXiTL56u0ECv8B0LR5J6I0xPC/kygfE53ELW0s78HnxFsGiaql2voIskG/rQGGpk54nMgk86Fm
HEv9ISU73izn6L5dJNHroW1eWDucRXLV2SRLUZ+qowPl1kaU16ZR9QdfhyrM6ECaE104qMa9OcWb
Jqvjve0p1X1UWpzOAs17Sh3NuOf/7ZLw7GjvepsDFLU3w39NpbbNAEOhmLs3z7kZFV/CisJVF1Qq
wI4UZZ/MlXNrglBy9hrVPDoERR576iF3QLCoH6wi+soJV/2PEx9h1AgOPGfqo0P13GPn6fa2qAJ0
dtd5m4K1+W3Xemex2koC4n068RWHa9Q+qeRC3qRQ3OwMvbZvKZv/DqRCSAGFBqX3olqbVWeD0X4q
1I56czxEr4xT2YNl/XMYtZv/L9P96aqiW+6QfZe+D8iUr5fjy3ZpuuXkVRqKjXYxCb+3q0o8An3S
Dp2u8gddfEUn40WkEPQt+e7WjUjrvFTJ5GCBHAvKpc4daeULzXL2XPUpxaLOZ6DsvYeGE7apyatT
oavRfT60VP9ahv2GaBDMU54PuBI8pBtoMazPo9U9DQnfYGVsttbAGSe7/MsVX/UF1Kp0Jy/T93Vl
UiqzIKvqhkUjvaURl3lBZ+2WqHU0Z//Mejk98EQD5noM+68Uq5wryio/BIAbHakv709V5MfQ2Khf
Lb5jp9x1gN8pnOL9SAHS0XPnaS9iM7b9HqKm/CiiPw/xTrWM+EZET1/AryC6uEw8Kt8HIFlRbgT0
VqWqyh38z+Q158CvVaqrvxu1/IdYL/FWEb3E84Ei639YRcweS3M/Ber3fp49kF9tFdah1CTXt80T
sqMHdjC2BmMJ/5ldpvTqnUjSZGG2AFno3+PByLP96NzoNoF+wgYG5TCqce0ti3UKY6qBQyAKzcRg
QuVwtfJTMylRWrzT2tL3pT6APfvL7FWWUe5kxuu0VNZuptxX9i1UMds+7YuzlWTwBEIXu5vJP/+q
WoAw6N5nZR6s/ayF0bmr3fzJSIyvkHhmxzIIyNPpguJOGtcf29vBfRBhaqqq261GQwm0rVVDsTR2
1XAC0PC9n1cUE3q1vvF0R7lvF8IQTgOChzwFbcnSjBf6ssoDczO4gE9GbUfcADcZBQJtfzP3MF1y
fBF/6nQwKm3L/dIOAS+6pAQnvqcuoxvaHsyIwvsCTNAXrezrJ9OYkjNLJW0PxPPwJWF5nBreF5NI
HSe1pUourK69NWf3u4xjH8Drm7KTNyMVj5xHdCbv3ci6QpKp45Op2dpnKkrh7iRF5Ea2jtJkbIVC
p+Q1tewmpYkqyj7VtoIgPHdckIbL2bkrPXsnm1A3Xuja8mCr+a360CSx+lA0PlSbgXYjkjRijBN/
M1Abd7fqDV03b7vSmCuoKtXGe2/Pxnxn+9G06VVIBWdA5vaePrpHETPFetfrxRY2VjgxFtgaU4tD
PjU9vJVeModZs5FuELhJs1lNqtuyaak1MsMZ8sLxRxfav43Z2h5ojvN4Gy9NQBQm39XG8NEp7O4o
Bti3fKhPouKDbeZUHJZ12PC3Hsgekm64wO7EC6nF8sK5vTYLks9Vvjp1HLlpcH0BiLXkTEtWdAOe
m8b2M3TgGAWXWiFUDJ/rrJ9avzfeNaTL81aPjVOb6fo7tfd/WIG+i8/TADMc6wR3Qy1d8HV2kmMd
m+Y/IOzfNHFHkA+QBraP/o3dOMWjBPJTvZo3apCHFxEDLQz3lQo0mZs475pxhh8pmT/bvlse0nYk
+Og59cdFX1T69JmSWWBZ+QpzvLOtyJA6F+oYfTTdBDBjr3nuJlAgs6j/Lmo3G8JjaYwbKzvZ7NHO
IHeD1Lz0zN/FSRmHhb4Q87V7dQ9Jt4I6HPDcX2NezXP11qAXyDfrnIHnvHGogzjWuTPcKkExQHgP
lZU1aA8dXOYmZL7oxJqo43ArTVHnz8oYOMekiW3/TnRAg5BDo5f1RkaQZBIRnl5mrfI5OWmc/5SQ
v8L1TU1SmQ6H5FcxF39AZ96I1YriT0Wjdqe51XSqGpYRUdhyElTaEVV6vxylCgxIH5sEsy9sY5ME
aMueBU3JIqRuOcQ4KnViH0rwzEC71jV1FwTtP2VJKF9JK3gCqXuhsuIn2Tv/V2jfu+GHQQjgr7oF
IeOVwc0dil/XacRbWOKvxPG/z/+naVbdlT7+14jcAlmF3y53Ey13Ey300OK93qsV6m8DMzc2mtJU
O2IMxSMMY/mjs/TIL6CAyX4QjTRzCItcPdjOC1cvbSf2Q6frkF8zjNWU8Rjzu72MlKlNV+3vJ2JZ
ojKzPoTxwjIJI0dhfJhjK/A2Gu/Vu9Id9pqIMi4r04LjTNU8qAFl45T59d1tREboemdydep9HR74
c39cDV7b9ZeGoOP1Nkx1IQFTdhA5O28ywk6dR6BUtyr3Tdp45h15L2exqYuqGByAOoyJ1dEiiqEt
u2Ffa56302PW4Vt2cP6mwb6wQTtXH/6oDzbgPbcyC0+F7g1sNqud3L/2BlSXO8dNTm7UWfetVaS8
XzOOQLVGJUUHZIP7eDate+m5QW3cBG37dPWTIcGQ/iv38/mU8c8g8M0Ih5/EqW2MaGMvs4rfOtWS
Fzo5ZXG+XlIDKyOiKms3LKeNQ98FlOCV5UlEuM4hArYoRRLRzYD6qLsnCAPcC/wSzrV5JYpBdL0X
R4dyCmOQB8n9M+Ih3cBvU7+BY65+E8WceZmlTsXXMNV8zDTUmbzUiTNvwXaXDqB1iCh+MraNWXuY
BJivY1/N1zRheywbarE1WM8vZtH/aLzOuQwsGiiBB2mJYqqfhoWyvIIIAThOK26K+gB2OZgTwAxW
WhXsZIYXXZlWvMXigyDCDw1qpFmFPAryTSgxywxO+Db2bimZJsg2WLCll0Om7q4yVaju7dVr8gIQ
LOzw6wuLJYOKZTyo52y/qRNkGZ6yXjFrX7nMVBWyvqKxklKBhplTPwB9dO2cjGV0G1HnCvq8cY6z
9BAQ4zzFDmVVc1lZZ85s7VNgDm8VY6DKGlTkjTH37YEN1PQ5IYpA/en0UQ/AROAb0h7qtL/qc7ue
r/oh01/oxX8mneTqb6adcgerIpAsI/BJQ1Xd1wu7bpqwPW7LKTrPC/fu4EAtoEGgd2gWsl2DjcuJ
X1S4E2sANOutbye8oJaxVT7Zj6oSnbrFF+oD9+wG/nsgTOc3jd0bm6YGtQcsuA2I3cYXQ+ugxwj6
CDhzkxJXvdE3aewl931Upk8wLj1UoIl/Is0qP9hBowCw5pWfPCqZiR+VFPvB0c6BP6yJ2R0lmvUd
0NUQCFWQAA1ufVUFdghAESf59Z1WK8TSMtKzxVl8xCCiNKVDHbsfwMgThAvmy+ooPWWBdC6Gb+v0
opZJVt0QRp8751M6FvOhNppAO1SzTdGiwnZtBxFpteU52rCMWkxWnFS3Y2fwFM+8OD0QQMo2/9co
cqnis+EZu+skMt/VyUz6D5pi1KfYiKP7tbELsqiHabtqgEeK7sGxhCthjqxnQpLBjehWF+k1pTtv
fU1TdqtBm1yGETUNjlafUXe4XOyqlG5Rk9kBetPOSM2Xd2E4hOK6svvi1slwDvypP3uq86MRnYhi
WMUXLnGlpJsX8q9plNk3tz60WluxroP/OpezXFhpy/AEZ/MN0B7zMRqdcFMvEFotyP5AAbjlrlQ8
45KHHtBbArWVABp1l3C+s52siGCvX08qLJeMUQv+KNOsX8QF+IEIZCUImIKgtE5j6jisHmvl0zBo
N1TOgcathiOHXwt2+aKv5uq7kYDUEcWhfl+25rkJu8Og9Oe4sYqvYeY2vCUN5V0Um9VubJTh0Vat
6OiArXFxoZ7YdulUQm2nA37ftl+yxonfGaXiPBYUEufAvb3zOY95LoKzmKQB+oGUZrWBNxBv1hVv
msbcwLn7rYIr+DmB3BbmCmUrkgWZ0bMz8iNzk243sdbeOcbGVqLkKQi7/ikZs3jnZn57TDO7f1KL
Ir7jCfhejNKMgf/ZZbV4KxJwHM6xMandjFXCQlsmc5fJPCf8MdncpN2RQPDd1LUc+M0Fa5gFxKcH
IZuck0UE+WTvtPqxSkEDiiJl4CX8k4lHiHG0tAHY2SK/dDVUTfkFmhcHiGWiAEoWcso0Jo+SaUWW
4UPVZsmjJGEttmaRxBbE8UOjpupmall1OFZbclyYqBty9cu3TmEWb1lLUyyRz/lRRDEYBXXCcezc
i6qx+vpWb53nq/8yKFAWutSATU869XG6Hcz2a+wF3UVcOMlwH9rZ3q4DNLXdqjwkbxvN3CQOi+Ck
jHoLqODUv/Ey5SGuA4XNEomf91CW9ffZ0HD+r6YUrfhAeR4Nh5oFOIrqo+9rBh+i32wrK+SIbHmZ
pnoCtnEM7c8iSSPGYvFY3f69buph4RsbinsTZV/YLuiE7Kld4Eb2U5y5l3EMqwc4SqotLK3Zt//s
kTHH+PscnVbBSWIUwalK0vapmZSPPvd4WyxSnXfhaR5GbasoZvNkFGP7lKQfdTNN3orGgmMEJkNr
OIgtmjzn3hzBSQqa9k0a66Q1V+Y9e1OYubO+/zrwyg4tJf7YOp5xaDwjuikS1b7veBjYg+tfal5z
NeW6dMfZU/ZuSQIkrO8ucJgzZEtzq7+bgF66inpv6++63ndeiKtVnP80Nif2dwLzNpv19lYaTwX5
gJduAZTjT5301A7EC0LBPqcg+ZLgOWXQ6qogS+6uym7JJo0755TZxnyeS9CxBZS9gwGJd5Lz3Guz
cpr6jlT9XI8+qZWxBfQz/EriJOlgkftOd2IoEktycJIeYFcjurcGRb9PQJChuImfyW0WlPur0Y5b
58YO1A8hJQ0c9fjvi4ZHhGfP3bGHwGZXeLPxXIVmc+H4o9+IqAMO/hg1CSQ9tdJtDeODppfdk9hq
ABYSpQrvRdLKqdy693PEo/wRDBz3MiVKsiUBAHqRyZ7u+mo2ttAthV8dwzmwUrI+9G0JqogOQpY9
KeH7ciEEWxxkZLIQk9QjiE4ykqV19HWurEM+OdaHYRjKY5/swwDo75mM4fpfUQXP4dRqynu7H77W
Vp08iKTq75uuVd+RUte94XDtLk0LmL87n5NMPQ22Iur5kB1JBbb35Ol9zKiPv6lqO5/JslfmU0nW
tZ4SGlKXxgpHMKd+9cYMpAw2A8NBDNJoZWpf/RwAPy6Ahm3X8WnDIQr0R10DAoQfHpwcFq3R7dgZ
11Ny73WqzhMz1d6C1Dxsk7Jx+dDnYNM4tQkclzFuSzcoLnZXVe61m/llcdFcixC0U4LIqHzrDNC5
CbgVUA2NpIFPvKUKY4AWp2uHJ91fOMMzM/6W+v6W0GP3Txb3jyZgVJ/miR+MaVTlY+sl5akfbGKE
WqbfG3Gl7kKNA3swu7/IoMm9KUEh+u5YQ7YJ1bx+l/cQrdeO32/qAAZwzgd7EEX5zTWTWZ/axO6e
iUksXGPktou1LsKAQx7zmxidIvCe+GDEJA105+/h7/buRDLsxt0a7kDG2TI10MV/nEuMlTK7v88V
QXhiGpp3Zy6DZa5Yfw7SzNxJ2K23uhR2o6j9Ea97Ifej4m6zDsShZllbtzrYHzN4MCewIqznVIud
Q9Xnyb5d1tp9XAN9q/AE7hdRHY35nqg1575IilbqT2PyRgbKZI5V3sDgMfDOww5BUEW1VuZdZC7V
GP98peBdGUS8eozAvzaB3lqkjoZJdOj6ptuIxeurH2YRrz5q1mg35HncrIPjkp1FAH7QRpsMHqM1
OW4X3YbbjDRWzgJTnq+Lyl9gz9VQmyJomehevbOI5FpFi88zEHmqq32y1JA047bzD0NQTJ+NGeyp
n+quAmlX1KrzR/Vv3jJJvsT0fvMWdRjH//IKsI1H1e1P7JysYwIa/bM5Bd96u56+ARLyVgGA6L2p
xxbFVZZK5WbN9qeb5414ALN4GHqPak4/LElo7z4YsTZuDU7g71hNgryqKm1xJ3JH3viw4EJ5wzeW
1tB2FeY/eVDewyvjfhr0Grajiqi2Qzz1WIOzc3aaTrnte0/fz8XQPANsPoAr14zfitpYHjzmPwSG
jqAOb7rcm597ElvAJ1HJ8Vo+Nasm3eMPejjU7lqzVJ8DFyzYwbJ++EcQRa3+q37x7xd/38Ff5pcP
9Hf/9boB87zyl/v53f8P88v918v9O1OxHzlAeTY863todMO3DhToOUnhh3E3VNJFAP5b+YmQgf4N
/vR/jbHpnAG57VlwWtYJ9KD44Lv+9Bm8NqDYauWDo4N5XC16yIunzyDybM1f+pxCu6t+8Z9dsz8R
PWk3GYQrl8ZM6nqTZop9qQbDgcCj13dikUYMqyi9ujEY8spcxN25C8fxtOonbbCIlIXqE7TO4DJl
if6p7Jt3Lqeq/4C3mykOeGPdPJxGOGq2IzAsh7T0aqD9aODTqm9FlJ40ysBxeWC2DUgovJIUSrTK
ub2TJim99i5aGhF9a7S2QLy0u1VXmx1xbJEDZY4PhhnMGxknQ8QwlaDKUtNZA+/vqJ/62YDqrQ7e
Fa4V3faDo131UwzEyZja0GmqMJKwNzDv+wH4lyTNzpXTwaKeks119PL/Q9h5LMmNZGv6Vdp6fWEX
cOix6VmEVhkRKZmZGxhVQWuNp58PHlVMkt1WvQHhx90RzBCA+zm/wLgb7XblRKIX3pwNFXnSZ/27
bHocQrY3bs52yx4fcQeZHh28C6CUdpgvzjFoNyPGriw4QguanyWukNvGx2ZwkcAFloHysVuVS39w
YBQk4ix7rXDmWYESW2t6MD22CHHNu2EWk81SV3X3NQrGTxq6hH8k8dVGydBfWBb4iGnmCSKrv24T
1i0iB3bQqe27gOHWb3GeC85IQM1bTL3HyhclrmGn2gHIAA1hN7UsDrI1kBq5yLPyUnflcDtXeMau
TJHwng0AgeDwwxpKfajnJczEuyorhnxbdSNLZgT1lhQnhzsT2laGFhRKP3r3xavz5VCMBnq3hbL2
1TQ8xFo/PdRmhOQswnK7QTXdtdME9cYZcIzVFH94aeJZ8LHJgr2I2uFldCJtwQYww4eB3qmMeaJg
gGek4YBLSckT48cBE8g/m+yPooPilujRowV0hgbVPdd2u2QtQtUk0rhtxD6eOHMTnj2id122igad
P0m3Z3XNHCwxKfi1VdTitVBmD/E6di8U3KqjAboEbyilgy8ZBBsu3izKBnZE5jjiXh5Y3F90VUPK
0Ee77BZHdsBQimsNcvs+TyCmhGJCdvuvKUZY9uQNg9eP0IRI507VSWh/XIY6KcY2PBlvU2uEKZfJ
1GYrzcMIuQKMcxdPQv+EFH/pq82n3BT+2UHMcyHDaixw0DCsVw1VS+r9zgYLdnBTMQnFlSJmuLKa
7au4cpVVG1XskfLM2Eydll6c2M9uhxSrE4yhkcC2gKKcc5CVW1XHh82s2/GS+p0F+0az35Fo3hSG
n3/P++Y1r7ThxbDVfq2IqD7h8Naf8iYvV71om6euTL0VJfJwV2vh9EJ+ARiNX0G+6LXxJXDadwWs
CTRBWqpvsr5J+0cja4wnFewUH+/0kuHMcw0m90EOKuevDJwHbWGHKC2LrN0q6hBvSgP9Prgvw7Pe
uSeF5+5ny0EHUx8A54QhrpNQMtGlG/rmczlCocvtxLkfUBY79ho4gBGk9ueS5Jvu2sUnlPeTnW/7
4bZuzOZtLhnJAbj0ooE7Zt2h6oR4FGH50pJ33frkAnbVLPzauJr2NCOONnFlhwdMfyFBIma1xOxL
fBmUP0qhjN8AlHL3gy/+ELh2uNOLUN85tafeNz7a3giPTd/ADyGgpXytfCcBd1OLq29jW113Npaz
QB2yvI6O7qwgLQ/eOKknsD/pZpyhFR+x25mDyLTT8IW69ZjzwEDjLbZ1g6D94zq8NxZGqNirlUU2
HPzJJrX4+6lsy4MwjOGgQiP590Fqo6iUnf1+OJhRyVUAMAZghJBKUAGZ6aHWnf0qNO+Lauiukfs5
MnRs1ZM0yE7+6D3IPtttzPug6NRdlYFJ7aEURMvYDIx1l1saNay57aMyu+TWnCP7xnDXQOOxcLZp
icrfWAhtN1WUpCGz26yDNSo+9QT+GwPLrr3WdQjsX+3PsoXgbXstLIcMcxaLtYzJw6yngFeBdsbI
hEvJWOOJ11RTmsNthPkqUv9AhmJCS7SDu5WDtcA7ZsY/lsK+p3ofXRLVxWQmcO5TvbTvs9RsDnhq
hwvZ9O1BXHBTJIXXOdPnWusPgwDporjxtGsUw9iw6FDfACAif6rs60G5J/PU3Q92GR8cU7gL3/P/
MIp4XvLNHtbmo1WyNmmomy0GFJSfRRwlq9ora14/wQgAlOCdXbNgsW0o62paOcc2UGsqtnl38Wa7
AiRix8e2BSU4Gkr66vvYNts2QnWWhboAPO/7wqvjL7j4+YsuNTD26JFUi51aYAYRAc2wu/QJuVi8
sNrIvm9J/K3HAfghtHFt05Q1bAyABzsrE/qxY9G79zveRked7xGq1eyMqY/voH9zK7KG+ILVIo9F
dgH342xmUvrF9Ii9mUp6BEO2wXZMtFcG7RX/hBjGIT9qGyHbJrDLb4Y67otsFuH3TBjD7YTFQRqM
C6vT7OfJwh43bCs21X4FQ1rEK7f2q1cQSDhD6Dniw7pdvRbJgr2Q/zqqVn5CSiRZylGJDedbTxxs
R+ZJSL6snCRDFlXU3dmsvYrftFVhhVoqL07gQop0yU7kons0fWWpjqfAPHdJEeJZM2QHgYXSV73I
vpmqGb2pGvDFMHLwldUs6q5JMgGUtZC6SP3qLO16BKL9tuWUhb5Q+7q7ODONTDJpJeMWLGaHHH73
4Mx0XBnqYx91lqQTB9dJiscJ7uIBk+luUVZxtxvAxG2wR1IvcROG6FdoZ9kCKQswZT6gXNhsY/SJ
eUL6RrQu9V4slCK1HpBjEYtxsLz3ri0vuEA4/oJHrTUL2vKqd2EWwxwps3CT6TlPyl6PFcBRCZ6u
IrIhZjT2HWkqfVr5EK5YJ7anW7PsPLFpTASZHMrSfAxRtHFiTVUPalzjs4XM6CIRXnknD+lcvKl4
54dbMM52qNcYJ9mppgbqI+TI1qWJmUfigAppDD86J3q6sRSk70dwYPyMc+Mada5+DfKuPEMwRNX1
r1A9nzUoTHrDaB8/4kOsGEur7oqNFsY+OtEYdu5ul+OOCHZnNG+XkhfGcrQ91VX/h1ZPaOsPQf49
Pde903xXYrNdGE45PjrV5PKXGv2Bna276pv8CysACxcNSsidmgVUwqDYyeZHx61J8Sp26+zut/hg
tOoqQld7JYd9HPKcFIaRXWXEcNLCWQ2j1i6F4WbrwTuowu8e5CFweGs90al72USpXEPxFyWeoe4e
FL6FD8hcZlvfcXCXn2fJGGqasNe1yD3IcX0D8SWevM1twjwsF0G2qSdvXMlZfWV0D1WlvmBJmp9k
aHDwmu3q6Cwngd3LcRsJdgUVirPWk4gbNZwr9aonGYssP3dP8ab4qb8xLN0/kFbWHrQJeVc5YrDr
L2S31Mdadap9Zdb9xmvwClbzaF/nhalj8iK8c9nA929d84QqCRKueAmsTGMWqcKacIUMbLUnb+m8
WjxcwsI2XoJQi049GLRl4VnOqx7U3ArVKmKXnZsvpof9SeoEyyYHMa9pTryvU107gU8Lt1EU9Ze8
aYo1aqPqA9l6a2nUdfRSlqGGvkyKLr01visYQnytu2hfxLrOs80Zt6E3efBKOLQBN2c3GwW7G7Lx
loewfjK+eWbiLJvJnY5l3NnPYWKtg2Iijv7KVpvQTTUzfXjLBFnpDllXj0wELuQ6JZB5+pgDCwuK
obi0xVTde0H/WU4vHGGtUhNZdkH1Og7TO5LN+t51gZq3xdCdddvO1gFuu09mqZlQWLPwc23hHi23
PFW/D7ve+gORg2fTivO3MM/LpVpr4iEbRn8jr9iz9bhd0Ua39aykPeZTg5U/lcNgAu3Xws9m0N2J
WLCJ4ooZqIpvGhWv8evsPaOLwHmzQp3Po7f0k54GxmPQA8PoE/ut14GyKKgP7A1UpB9VP2EXiUDB
VKgZhl7ZDUXnZ0Z75M7RLiWKDlRruxyzL55ThhhQec6y0iqx812afZcgltT3uCaTrwFD3RjbUMEi
XPYOMTu0AEj2UvbqJaR2G2oh3n7mUXGFs0Kz2P+SBGse/tqXstUaTLtS9WSGdXIZFSObqWrD04ww
K3Kxr2prfGavXxx8EQVrCSz7NR7OcQlE+zVesF74T3E5XhmKiopkau7UJPI3qasFWNDr0XPQ6cq2
jdE/sL0ofu6FUhwsgfml7M21RGHfMfJEmntdV+CmPiR3kzYXcZr6i4R7GEqXHPoemYIP9IeMUe+k
HP8D/aEMRnKQMQkQkR21SV2gBhxq6wgduzi03TmTThlZicRb6XBnr4WF5Unx1uB4/VLNAvokAVE4
m4cm38140+agGmWmwBhb4yzPxHyGoP9lUKbkIEMf8Tyzmm3/Y5bsoCD+51SvMX+aJYLpWzXVxk5o
WnRp09he5dB9VmaByrqMyYMPtWEnChdXK0g8l7rqWha4cP/geRnLboo7/sIfU3AH27pl6xxv4+S1
PA/SZDMTV34KKqpnrewJvENr1qGy6oy82lUI3S4Stw4w3JxfIeYV5LXldW6z51cwis5epZ5G3klv
3Xtr0mDaaUP1zdW/F3k0fDGLTF/yNqQXSsvmIcAgbCOw270EWmzikVbbayV12VlqXfZiqR3snFK0
u2FuZmaF9HLsVAfZi5hDB5Qp6E+jGmYvZpu+u1FvneF0Zy9GxFaeX9WhCfjaqAmvWk9q8QaGD3mj
wIjOkeKmjzCHLjJuOnkOQgPS8ISj0pvdF6vRtbIXbN+NY9GHf073UiTGQlTUz7qV/MfpPqCWN2vK
b9MRYTeOvu2KpZ3qoDH00FvGLtmeWB/ZCzht9KluX11EjZ6bqlaufkIhPXWiT60eOAdSPA2eNkX8
aWDXulHtGrQUn8nCVax6K0YPhzm9Cs5Dgzv7gD70rh6xSFL8sVs1QWG+TKH1R5HgTlEm91CTWWLP
JAz4GovIys+Obgwn6bQr/XjnEN937DjMvyx6f4SqEs/CPo08IKxVu6+S8iFCnVrdwglofmriHdPu
sYp6KFs1PwdxBcPQc9OVbhgoIM6HNG3fE+RS9mNXYhw4NlF60VAcX0a23W5kU45T5450FBQRKz27
XaAaqpWrJ6DwOn18GjyyCJFev+JAWFIhH80VaKQ5oYDgNprcyd3AQ+3FbJJFbMbNq6Fb6sEbHGUp
Z/m+aJepiU207FVfR+T9Xkm0hKc0wUkNjnfD6j1KV2PtFYc6VK0Vac1g0yU8wdEY6Cx4jOzAbON2
miPUXQPIPYEfIkvSUf2Pgzrd67NMzoq1t7No+ornOxplS7KP0bPTxCCz8Er9ntYg9TzrWwQMgbSx
PT3qGTa0w2D4R8OEz4ZURLhWbDj3ZpXjVzSRbqaajj6i+aXnLkxp0EfaEtuE7eAV9h7utnWuQ7dc
uWMiXithXuQLGWGwi+FCYg3Hg7RQJ6AGuRdd5JlVl98UJbApBP4SL6vGxcAed/GU1OduUNhwdqrZ
nTqr7k/yrM2iP8/s3lSOaghUnAEf4d+G4o7e33rbbtZVsQoSkzFls7gN0p2LldWtbNbzAd2VInqV
ncUMF8nDxZg4yZMsftmK8ZmlUnYnu/APyFYCf4ut7GQJktyuVYauckgHyslBLPwrJnbmCqMmoE0h
bHYZ8+Yz8u5rRRWUi3EpvMVLT9S7jurtQo74mJCESEu59lCC0vzrImHKf8UJEfmZX0bG5ay4c4yV
G2NHLjt+ujovaFzCSC3u2Uq0z3Xm3IVjBxJkbjla+qyooXuWLbvOv3nprMkxpt2zjaM7XpPFdDLn
ZgGeeVEaTg90gpkqojVL4bvdoa2n7jnugnGZ4pO3l3PJeGMtGRnTTs4dVG7YYx8Y29v/QUNhxOtw
TZBzHYpcm1ZXk43s7WPPBPo4++uVWHBWqYWFYtcXL54V7SZV2O+WoVirBPAD5KGgeII/eL3FUeVY
xeznT+qQNQ+OIT7LuLxOONaoc7rNdLUyuNddMznvQ2to3G2b6hKEsXu2hGmRhtDQEGzSYVUP2EqW
TtBfYWH2V2Wm51c8JifVBXL2I24KM1hRuDRZoTFCdvimhllFhgLLHPILVXERdh0vGWYlRxlLjTha
cMc0V+W+iQB/a6zi16Urxn1MYfOpz6f7purxCWrIBY523T1ZNmREHAJO/dy6hQLUTCo0Z2Urgq+G
l3nSH2Vz9KJs7SfBuPFiMIhO21qbTDJ31MBrF8V8inn8xqi6YF7CEGtndo8GrrdYNVEACGfG4WpT
vE3d6ZAVtvLWcEs1U1bkbK13iIzy7QIR+dak7g4TtfyZh0R9RCF2dtgljkbQ1xHXG1V7NPssD1bj
NShL7RiyzD7q8GSclgy54Ka9MPuhesiUzN0FYzRshygZn1IxfCX1b32NLO4j6CV8ygsj2TggLw4k
08MrErjIyVix9dXJHix1aL80Aotf27OSs6sBCqhrUK+KnRpHtBHqhce6h9scTXnw4t44zokZ4P5z
8KdTV0b1tkw31IfRfJz7G1OLl+681WR5v8SQwDuRvzacVW+r4SpUFHvVpo19xsG7Zc8T8WsJinLX
6boNvoYO36wBjHbmAEmRm/VOBqloObduMwggm7hWtxhQ6lq1Gnonqm5ND3jnmtvZWAoLr7FJuRsP
3zF3qbBpiKYH32XDicjKWbbkBKqH6mqYt6qqUrQpC9t2WSZ1dZVDPJ5h+ynXrIWOGvCDOR98gfiG
n8XuXjb1zk/OgbqD8XyFck9av3oxUV/wFxDnH1T+y2+BH8fYJYX5owp3Za2mWAwUqLLsbW8K9uyW
/HPihvghkXt5DPxSWfDDb967MvnzioIayF9XrNHN2rpTpq6xChU7Q4vRtKgq7xUh5u+VpVfXACYB
do/uiwyPukp6JZ3crTOPKmx9a4pQe2K3PWH6Lkw+a+Id+rirASz3AWeq+jVLV/LfMDn1g6Wz5YVO
Z+cFXOxk+LmJu6WyoAhlLdNxwmipN6pTpEA43YzzaTdbAclDrZU23iGMKRBAaRYy+DFGR7l3axap
ugwz0o7SGVgT4y5rKFRF/CYXJhjN59FOBHWgCR6wn/vrvmqcl8aav0H5J4zF3LPfh3/cWoA2dzWr
vVVgtPmnsUwbbq1etvc9JVw5ntdtlBLctXBx6ko7nlRe3235yuavGaIn7Zy4NaDArOIixv4TIdp7
07fjBdZm0+cWJClPsDS5F3GcUD71YSv+kGqUZ1Jw8abKeOtho80q19t8jOuiPl2GVqovM7z5+jbr
r+N8SEqHPLpffG9TNEBkS8Z1P4RFWo6sRdFfvg1zk6q8FOarHPURbkYWOKbI091HR1mQwIpsAIzy
avL1arXTwLvqWfy56P21wa3hnNQDPlftGD5kYHmWwgKFOlYAGPogL981rXnB9DL8nulUQ0XLXdfV
tlmrFWwBDf8gnBpTKcX8ro+B/uqWY0AGJx2eRB8Pq6wojWuHBMxG1FF91woYJaI3ZkJn360+8PJd
MLRLp3Ch6FEwo8LSB/Wd7K7hg+IM03+v2SBuS9LBSPHkMTZx+f3UWvjoaMC4MqUg9x4LzN8wmuTT
DptDCx7vFWaeHB6RZ9nHXR0sq7rPd9ylkF2sI2MVzDdceWiaqAhu7dissmqh1zDJ//mP//1///fr
8H/87/mVVIqfZ//I2vSah1lT/+uflvPPfxS38P7bv/5p2BqrTerDrq66wjY1Q6X/6+eHENDhv/6p
/Y/Dyrj3cLT9kmisboaM+5M8mA7SikKp935eDXeKqRv9Ssu14U7Lo3PtZs3+Y6yMq4V45otK7t7x
+FzMUoV4NthPeKIkOwrIyUo2W80UxwrzHd5yekEmeBfdi06y1dee/QTtHbzRrVdnZYnk5UV25GKA
WlXm6Jo5CHUZXbJuG7149Z3Q2TtT0qxkE63BbFk5aXQajKJ4bVcgqtPXWKcYlExaspSD1LjrVi6p
0L2Rhc+Zk52nZqiumuEVO9fPu4Wm59DHZTArHehqgXeSLVKq1bXSlHGd1W68csq0uuZ29/nvPxf5
vv/+uTjIfDqOoQnHtsWvn8tYoIZCarb50qCcA6Yuvy/GqrvvlfxZmsLrGZiibDKtjbSYjzr1RY5i
N5GwmWZH4GvZ92LmzMiD2Wktnj7xd6B51T0fOfEobg8/RplzpuRHSPUtA1VetV0WfjS8JOhWTB7l
AtkCGwwZJXwJmqR9yCYHMi9jfMWrz5FpkBW5/pc3Q//9S6rrQtUMV1N1Q4OHZ/z6ZgyVlzZ+b5uf
B89b67MatjYf2D+1LN44M5Eo8kAY/BUsnSFYVRQ5forJ0S01/mOcKwac8Xm2bMuzYEAcWJ1SUoiT
jkBU027IYSQsBKz4XAVJcjt0Qxahei4DkGNVFTkFRsm2X7lgw/3uKOfI+G0IheBnVEl8dBFqTV3k
ZgYrQceu9O/fJ8v+/X1ir+YI4eqOJjRHV+cf+08/ZgE4dOrYUn+ZqrrZaEabbgzW0HvSvclz1OcX
x4jUz5mTUohqzZC8fxBdAjdRFrKjcIxnNIi9R2jZ0aFL3XEdDyV2hFXziEkr1p5TEjx0TZTsb81g
LrHIOotK4nrbKhEGPUHSwlX90SNrMSO693GPpdtHZUaeCUW37z7mylkfF/1pMPPl68oRH3FvAPaL
xCL3BSAvxyIb/aMNIz+/tQMdu0/era3steYhH+MQEgxuM1w546M7idLMWva68P/L3VaI+Xb668/a
1W1NN4U9Jxkc3fr1E6pVrUb3HRJ8p4Tlpk9VF5cldJIcF+Ip6Rj271jInSOv6k5F4yJm0OXNq12L
8KgnXXYfmlF2ryW4pCa9a+xl7HboYMj4QYFx6zxOxhABTsnxdO1WNtvRyu77Qjgkm5NmM8oX97yC
4ndedmuoMx5yIdC5Y0PPmsVQKehX6zGnJcwDUslOvYxtrTi5SQFf6KfTBmHmXTR5V0+tYQVEGe94
n5g77mHWaRrKeDv0enjJo0Ssgdf29xF3jhWGlfGT35HKI5vhvShFDxVvmJS3JAi+KCogfUU4J3S5
pyc4aw+VoTW7CQAZ6eA2vgpywld5BqfoGxdAwfJHKG8Qg4ya9MVwp8G5TShKHwZrCn72Y37TQb/0
SFeGCnetfBbGm6y8jD+TfoLAbSNG5aulvTTMHj9kYUKPns9ie0LSXp7WU+jegrIJIN84NH+YMTVy
fwmmPZ7TpsnabQKg3vLgxzvDGZU9ReAYpW+l1peaE2CVgNjACasA75QoTXckL49QAC0Zt/yKvcZP
p4C/16jWT4ePMbnL4nYl25awvkSGX2+9vNmHahE8B2pbrExqFKd8MpyzSx19qc9FgTadjTcT85VH
cb6hymrsMS6njuy11HUra7zRGSSDYfB8rAwdKK8z4WHsXPLRNbAs2QlIObr0FboIpjcVS6NKx8Wo
RtiEzYP1xqUcnYXvtm43p8nt1TOo0j8PWYZRDzkBe8t+fhKLukvVc6QBX0TefiPHWdp3dWyCi93E
zt2YYWE/eFbw7vawY+LRZFvW1ebVHtC7c3M9fK+6HIKW5yTgiAzlkXLc2eg875ncVbdwowO1tPGs
eJXqrzs8Nin/Ardzy+KiK/ArkO7FYjydyqOMZWBe0QTVigsZnee+QGOjYqfur9kKkwADA7sbEXP2
14XJ4lbJwI/IeXKKPHODCMJRwl/zca3JQTg/4ceyToKENzYCg7c2Ji9Y2Wwr1lojWOGgrn+GDZIf
Ta+yLrUtrMsYgTr8+yeHXE78cl/SLVt3HdNyXE0Yjlwm/vTkMMsId2PFKj4rRpQtbbJC27ws8BYF
yPTWmSjYoWv3kjtOeySfjH7BHHcilBLVwpwuyaR4V980vvWFNeJTy/6F5UR9MMWgforKYiHjgaeH
O7KhxUY2tQyLUBAcT2Tt9JMRDNXtsqVWsCBv1PQ8mUG6SYTWY7yQhBvh+A73lNj+1CNvFM+g2N/i
qb80ijZ/98fYWfcYA+0TdBc/hWp+AxhHaJXe4riZt58S8skS6Pvb+Iy4BAy7oRKh43AMKyd/nOuS
qyILjY1sKmOTX2Cl7mLyXQXCywKGd9Dl+6jNi0cMsqmwNPX3cVS09d9/Ws6/Ped5htgUwkw+L1NQ
xvj1KVKVte5QxQw+d0GLE7SWf5qs2ruP0tI+93nVLxqz7d+GNgA/4LsWbGVHe0YjZ4Mldv9mdkOy
dVoRbk0jbdZ1ANJFB19y1OaDQ2XtKJvyTMYCU1Crse1DJOLsynMcSReVBVeJF/IVsUDsYgd+NH2p
FidPG/tTgVnGczOal6CKpguiRPmzK8zv1DuaO9kK5iRlUwT1UTbTNuyXlWv3+2qeWfps1fxJt7ey
NwQ3vtbTqt74rkgPwQw5AwPZnrqZT2TN2vHtsqn7+gRqD6iljMi+j1FlL5ARd9gtZDVKU23Uf+Nm
Zs31vVRY1MfIbT5wfy52cVSTTElUUhixylA97uahdePvbA9yZu2O9p2NlNu0MI3cvssr41zl5rgv
5w7ZK+NaY9n/5YOXH+zPP1NBjtLUVFtXDTZr2u8LvB4p6q53ff19FH61yq0CRK2p9LdDzBceNRL3
Ja8ia8OWIrqzSse6TyeEd20EFmWLOnhyMTsDOChb4NlUqlvnnhEushpczdgjZSYPaEVlZ8fmnuY3
hsIiC89xB9UpUi3DuWOpt//7L7Xx+yJfmLrK11lXYcLquq79tjSKDbN0dC3S3m3N+1RDar5ruMv8
dBh61PngO2osUCZ7kSIufQdqpF8Zmedey1Tkm5jtPUZKaJCaWe4dSie0DioQml2XTNOd1w3VpsCa
+Qr9rF/0+tgci1AjF28U9Q7QNSihZFo7XurtDfB7B3lWqFF3O8t+nP2n3o/YxzgKa/F/uVX/249f
mK4lHM1wdNOdN++/bYZYmEzs2cfqPUrT71l2IT3v3Q1RZJ3DGcsj8TmmSOMVikfm6iMmz+LWEScN
g63bhBKNmoU8jaYZRKyX40ZeQA6WHSjZzNkP7zhStB7/hHp3KAyUwRigteL0dzf4tzxVh3qWahqT
dU8OFNwBhFEBoAdumKgvttQxmWN22Gp3tyGgvm5NfR7io7myQGt2RAa2zq5VnT4JxzQO0mwIJ+Ls
6qtmszMR0YWARVMe5Ng8jW9jU/D+zsIsg3bnK8Omj0QN3ddptUU7lHcg5Z33QE2wp3cA45EhsdnE
mq9G47vvVm83S5gLqItovXOtEsRYxdyB2BDp4DzILiBr/EsxeYhuzh3ZyNql8UbMwM0gv2sHdU4P
0RFNxScDQOTf/0xs+Tv45R5gsRt2AbbatgMIUf89M4BkZaKhZftuDSDHyzok+YW7wDpSevulNLx+
Zda1tQvmptKD4Vb1JruTvTy6ce8lKzwWpvmUsXSS4dECO8XD7QtqoPZLq4H/cHJDXcpOV2DD4vFT
4TD3Ovl90PdPuBOVZ7M07TvTD8WyRVn5CzB3GFX6+DrVBag/XFP2WegXT5VSfZIDOiWrF1Y7NvfI
PcbHwJ+SdeINyucmXMgBucjcVeEG49ErMhefeI9H/3xp/PSeWN9aT6xi9N2gK7iRSeKlk1qk/fye
zxeZo62qRfX9OB+g//wZqzKjupcHpFJ+jsnBH3OVqKtv4z5iIkIpiTXFL9f6/fqlDSqIbZKgev5o
2+o5gBPylujYC8XlkO3zWrFf+wjd+Np+6xo4dEmnVqg1edabXWIHDmWRhWkHrgSDEUTOiEOvhJpQ
Z9a1ywY0rxOooa5b7ruCwh9CIQk/E93HLhq6fwR9rhr7IwuPPnhx8+bREWBfRF6/uBAE7iajcR6B
s+nr3kXcLcSN+HH0qw6bO3yPIqQrlixcQJgP7UWOHSYcvJJK8WCtMtbXKIZV+ZQsZO/tkDdLw42m
+4QN0ckcNH0rfgilSL2T3+RPPkRWMNKetlgxXz9CcsJv839r/na5FkbfqjSFtZBzpczKx/VSLMcO
aoGlUW43667P9atZaA0FDl5Wn8+GOSZ71cIVt7O/H5ejGb5xVWps3oxxtyTcXZ76ufest5Zx6yA3
rZ1ciZCXvc48Wp4Vgw84hXExNaJJhwQxsRYDRa1G9/KQew1iBl6YLmc0zS3WmMa0t7MZLjyPa+eD
2rTwW2Jx+Zga2a1yFlO77KNRrFE3ejYcd7y31alean1Xb2VTHoZMaxd956T7rimmexnTUuDBCqQn
2ZLxYnT3uVOMdx+h1ozQz2+ja6abzdXMvnsapeI6wdGIVOv4iq3Xd+qN/tVVNONh0IJzM9rDq1la
Omga1JtwSPl5VB9zp4FaeR7TAlw+jMFlNOppuUz8s4e02YOrKsNj7UfsoikZbv1uGh5FOeqnmX/o
uF1Wkp/EAwqcC0hBxna54kBG4eGkxY+CZwS6/OM928DiUR3Sdm1pvVjL5ujG4X02lkvZuo0YS21p
+ELZwlgmdeazR0bYy642umfox1B0rP76bIdNpL0zDauv97JDHpIe2OfGNfVZy6qvFnK07Gls9S5I
ivJBcxHPLhuzv4ttRzt7LYAkQKTllwQBshRZx095mmbbDD3FnanmxTPWX/dywHsofPsQ2LUSokYH
r8NtjLvBcQZyKuNwgQKbniEDLG4jNFYyRyU2Th8j5DC/yHBRsxqQyYbqsFiuHHbHAdbkgznM71lS
HTUfEfkgpZlYjbfPsl5fo9ZQoqxJosIevPSLjoBOGVvDN4yKABZjqfnQTT7yOGlj7bxIHbn3OvZt
SMJvzrXsrxZFZcmuuGZZOu55HqcoVnxqYXph0jcgAFjnfx7cufkRK1KDj3EmWm5AuLmLgFruK1Z9
S6kckFY2unsqQMyozO1LoP5/zs6rOW4szbZ/ZaLe0QN3YCKm5wFIb2lFUS8IGRLee/z6uwCqSiWq
Q3VjujoyYDOpNMA537f32tyWF2LANCZ3Zlqqp6LnXZ6KHuIz1MZPkzVblhRpuKQypSqdMBFVZ5KK
8tstGqX8hG8I9VFg53hp2vYZa66RZOWnCZH/1qunYrusJuqhGDzkYcNY7qZRrzfLySAh3Ryf21Mv
SeCdvHhcL9uDOtw1kSIei0nuDkmvi9XyNEplXuSEMpiX9aADWriTiTB03ILe8KwTY+yU5hJQNI23
BLl/WrYrPtpt9N1LsMHwMR6OwXy42kjyziawb70cVcjiqtcGLV8U0GfNKCSInf3wPIoGBEDpxOSt
uX1siUdDbk1naOrpY+PXMWlP4fhZRD6+9Ur9pkXZjjaJjwhTes3xRkYUKq4lM/bAoc296fO0eon9
9FYaOu128sMMx7QYbjJk8y6GCW8Tx+rM9pVabzeqTc5YbwjqtRclTgU/8WoLKfMcTcEhWPGWbuLM
h5IfPauBbDPDKivp7PWKdB5MOGCxWh6XTT+2L0ty7/X8oxhwvtuhB5q0nnixbTUYJHRN8dVKQrA9
uuQ9jpmWoGi2pRs7L/xbZjiWo2HhoBPLNsPvs4tQg1talKdI1vqjNij6VW58cSUvJJ6xbOtl0/KQ
IrQhpmVoD7Qiqcy2DBlsWQke+xjBLdKXGBVJGz5C6jCvcVdyvWKn4cXDva+95GUYPhayWq2sMSXz
yB6a8zA/FGoE3iGrdrKXNWfZMnmYl5ady2GlrhWuwMS3Xra9O65MBmIvjQdMO8qpUuXp2NtpSYBO
HT1MA21wH/HFS0huRqN7L50IQscDPUW/1Z/WPoqxt5Mw8JWbKFEcgVT6aKqAYxUcaR3ASq3bSXpz
87YKVV4/jTV0GMdc6/jtHpuMAIOq4GcSibR6LDEKrgkGC7aWb5SPmQbOkqu6SVoMq2qpEyRq5UAv
59XQNM1dAEvaXVattisPDDCjt1WIivYRXyL6o/ngdDLks1r43xL1wYsn+TNS8K8REs3noS49x6+E
+ZBUar3KLSO4xf2Xb6J+kM+DVA4Ur0f5kIx8SIlRgFghz8c1ZLW9wWEb72T+tzeUsblgyhMrvxoV
JtndN0UJ+ld+GlKVJK8RIzsnJhrhQxmOwboqkAi/WpmarmIj4RcgR4Z96kt1R8wiP4BCNz5kZaYd
Cm8cb+a1sil4p/wge0QFnDiSok1ATOX00fR1JNG+VB2WvbaSwVyEa48knr1qN/RQ7uxps6zSNY62
PQW99TRm6SM8Kt1JWyk+2XkdXFVVeeVi2D2FQZrvCnw2awMw5ZOf2wplv0KGysJeuwtOatDkd03G
FUT4gG3mzWapV0fczMsFtXtq4N2ui6GWt8tevixQ7pMqQZ/FU/b9qkKm9EEHo3c1e/1vr4spMF0v
52jtsFGJZzTkrr4jcSxHmlwS2RUb4cUHtbiyqrR+Apf+hDOJ72fUu3S87S/W5CHUmk8SeE+2QyCI
Cp9PCiyUWhqxxk9TkLydZFi9a1WF9cXvUwAVZlTf+fMrpWrw91dCBFc/ZZX/ZEi+9JKW3d9eCVfv
bpIMh2upQCU6N+OXFv3yUKXN5h8meXOtI1+a9W9dedpDqi4bFM4QIP1a52kzrwgkGT+FGQUa4M82
PqpVpn5I1eh58qP6CvhP/RBoMQrWunoYSoY+/eitloPwYhNrjNT67ZSgGQ+RjqpoWZ0Fk1sodBof
HE9hDVK/gk2i7ZZnBBGJyqKIaT7Ne8cwusZE0NwozMoPVH/CS5572S5IyFlgtAb4Q0zhybeT3Aki
ppR5OOAuTQeSsRLjYTnCH55gvnX3y/6A2BFeu7ksa6HCrSgd5eQw2sEHq7YNgCkas3HZ2HqVJs1C
QuuEtxR70LxaS1m0i+MoQm/Eqp2UA3hN29wtq3pj4AwtGvUYWOM9F+IPqmVkd2bcZXcxUw6UmFTo
u4LfgutH/HjDLD0ue1GMtOfff4KK9ks5iw6fbcuCWo2BS0i8K2dFJleTsrZ6ZnjDuKVAOGl0JScu
jF4KHKshTDs6t0LWj0aV8aXi34rRzqOBaozixsu+qLIV3RVVHt+VhFjvrVg0tMcijOU2LFEZMPG2
lkNpPeZF91HuuDG3qdZc/dqCtlJM+0RSu49T10+7SSDjDIDDfSw1yBsTJbCLoZOQgz787XTsIc3e
qvnp9POzFS0OWdsyynNPPMmHEXn2cnpdTPmhoDtMABeHlbOcItPT6pSiPn2yvr+mbdfx0bIz3V2O
8gVAP4Wr43F5DphINOvGlWRFgztQCbxRIczdFIQv+FzeLj822QJNjDYAbVu2LQ8eUTwbHbru26ng
nJWTXhpPMiG6J598xV2upfDe5qUf2/7T0u+PMyP7+/PZfy29e5Y4tMUW6TQ9RPm27iRvGwVh6DJB
m+ZZ2nSrpEGyEW2Xr35s85V2WnWtoq2X05Ydna6Wrp6a3fbHNlNYANNGtdyIfvqGDhw8Zq0Ifnm+
vBcaZaxJ9JCq69C6g/+eu0YWtM9qJx7QjwWIcKQ1GzAwyVZ50cqu/vT77/cvjWxNY46AIMPAhU7Z
dtn/t4ZRZjDJCdUmeAZUE8YHw9zVWvaAwat5Max2K8Za+ST7lnAD1dSuJUz9fRVMxhazf37Kod87
OcJBB4UVX/L5QQLrvzJilKDLqlo3l9//ydr7rolm2sLUKG4amqVbunhXODMU2Q8DulKfpnFYRfZU
I33gQU8KMp9Ns9kxTY6dXva+b5MHk4hv8uwcNdW7ZzOrj1j7kJsrWKxoI2CeStP+2Uev76Qilc89
zLB7aUyvRir3z0XFB6QSKbNLgxW26cLP1PPYVJQ2B5187TzhJm/YlkJsInuWpeVhOZAOfE9uVZj/
gwRBs95dmPiHW6YBRNkwdfQ0KFR+bh7hokdhkM3xAwYXTJGU+Yn+jD8HebNozg+p6ucnr8BzTgF7
/277sroc8ePYZVsiclitiU7W3/wk7477sfrj3NzGuIOrKYIJq/d3GnDzYyDsZ4wD1EBqfSSgwfTF
xtJr9s6H4AR1B5zzN8sm1FrDnivpBJuWncuT9DIxTrUV6jtwdMOdXJQ9MI0bEeU8pdTx3fSrFmrL
fMLyJJJXBg6yAP+4PAkOs/ESEx237BR1G6+9oteXRskxoUbIkJP2fDw/LEtNrecOmOV2/W5HlsJq
d5YDDX4qrqoAkq3awgSnF09uoIXdg5kY44U35K5NO+he80M5POOYiu/f9huURhkk16dlH+IMNcua
U56QeWOUDSxXP1DIbNDkU6KU35eWbctDPO99d/CybdlbN7q5Fz50mn7yi6NstxQfxuRWKEVBXfzP
h2XnZAG83+T6WByX9R+75QikMU2DgSatTd6uNEkbbb7zKvODjC4jUtr0Ys33YeQh8Xlqsmv/dhtG
JL8hrLWl/z7vndN8QHBmdBJRCyxP0pWpfCvazbJvOSpMp2oPdXVkoDLfy//TqyrduA89/furRukg
u9YgkCKk0wRBl4DGBOTec42SBVdaYV8xblrXZbVXR+lZ7aniawAYTt2gZtc0az6TL6xdoMrrl2XJ
8HRmgKRkGGWhM02cEJcsOyLm+cRI1OV6Wf3xsJxRwXX9sUmm+eC0SgwmpemlMwIXYGxqZm0C2ZDO
y7YfD4HhB65fhMmB6nF8hOFFAuC8tDzUkjfmzrJI1yrZwEa9Rm2QnCI/g4BlFdna4mNYVVFRrVMw
G1Al4EFT5BowvrWvfpnDz+i77L5uqFv3oyqv31brtr21iQ1SNd3LXZFVlF7KoiOPjoMDu28vWTSd
KP4kZ58eHthTYTleo2tPw6Aa61bU03ZZzQkHdPRpjK9lUPsfKkYsip3oT8k0dhiWfzrL6G5STDIM
N5uIuoBaf+HXfBgRrT15Rl5t857pT54HBUTL8G45ANLb6JiBZ9wMod0dRZGDEB7s4gtq0PkJrEKy
VhmCoCNgIfWmHfXJWXYggbqlUtI8dp5fQJcBKBtnqNdDSz0sB4gSJrVE0aWzyFMt3Dj19O6ht5m0
ejDamDlXm9mE83lYAU5EPBRjYGPIrO28UNU/6DWSo3l3ZMWouQ3mK2lfGWsrEMNhFhfj+wI9JwXS
sVyIc4O8ykzgWYsxwy/ifVAXKb5cuzkOuf/dsKEO3Tf6CcUtGWjjpSpL2lNIMJ9rfVorYSNd4S2M
d6NNXalAQ7qLM3W4U6Es3rb6adm3bKkUs0B1Exjuskrt4lbXdeNApmKwr0NN28Sykn8cs3qzvBfG
0HZu0Ez1JU1KWnijEG9vLyDmVZbl2bOi8aMmlUfeD8FQ3gsCn5YzMyUGgVYIPAk1AhxJ9+21PYzB
J7wabx+E6gHZ6y0YnRpZHVc5KTPXqAAjSB3Iy0yHbVqX+OQwt5b228K4LJAk9Lbw165R/r8c8+tL
8DxZ3VbzsODHS0i+Kv7htqz+elcmmUqTEW/qpmbY7+/KQviNnRrt8Kjrk3WNk/ZKfEf5rLTkY3Yw
WrbLaga2w6hUCmYVnUG3bylBjv3Ky32pi3l7zMLNAOJhEpQiJPF/Lkm6aTPKGKPtsvS2tzT+oTUJ
puTnaes8sqItaZgE5CIh0t7PeZg71GWBhvpBr3rAm1B35UpTdqYOjHNZ+rHN/g/bluPs/EpqqDNK
KV0pmDHJPqQ4feimkspjYnuHTi32YzZF2lYZPHMzttx53tZJp9nAM4aJMiTPXdskK62uzENpAxQV
9X1kSgmjMiPbh0GYcnlmNRq7b6QvKjdYmTRMf+G35SgqAOlas0gyW1Yr78FE0vJUIBfcdLVVGZdk
yEpYc2HxpLaMP+qgIf9xXg2LfOVrXvXgp5N+y++PMd8s0BlNkpdym8TNgJmeFXvJNoDkdO3p8p5M
b9gsa2Pc2tdlqWotGcoYeXqxCX7aWTZKRvoMQcvb/zh4OZ8q1UaeT307djk3abkbLxu7gdTx0Ndw
yWqKt/VDuWSs0hdPlIBNlABFclj+JZFt39G51Cneht1j12RUePkXGeQVuHjKB4hbmSmeizT8HERT
+jWcome9ynWG/YPHF9RC2Ug45MN8QMh94jEUJZe63kZsPQ+X3haXMZQ6xnyyytjWrq7xR/wYWFVK
W3juj6EUhFIyF3DHbadWTzdWOJV7xuPWA23iW00Ltc+F8GKIib520bSguPhlzU1o3tEG06Xgh/Vo
y5m/N8Oq25Q9F5w6+rrsp/UcrKeESHq9kedsBq9fawz/L0nCuKJX7OKzakdPuLw6sH6qONDIlVbL
dt51NyIe+OPMUt32rVlvzcKWPgbAa5YDEvKj1mqvVQf46tFDFlKgmZ9Q9vXKtcbJOuMe1q510dGS
mXe0Hg1fSFbSrerV3nFK03JlpMK+iXocLnBJP9RVXoMvK/xHwdyg8JXxqTPN4jRWOvykMRufsHmE
mybUMhT57A0LwKoS0U+XZW+F58nUsycoS8OlIjaBKQlHxeE0bUdfAobUhtNTE7WxKxN/c1xOMm1/
3YJue5DqXroxM5JklxfG97I37aBbLScRupisGs8y9iDN6nMVwWaZxglhRz3PmsJIe/yxSk7U99Wy
8KojpaW/ry57w4qSw3JuM6crhaVPSTel92jrNP5F4B1CvxPfF7n1dXM+dekdFGzc0vqXfcsZkifW
WmzIaEL2ceZ54mM51BXIDoBzCDAp2cc0aDrV2Cf5jKbzCplcKTM6FqMn7uPJunvbntgGVTcUslYz
eLeMpl+W7TVDEjetAQJgWkpu0qZonGCWmkgjcS1pYOlXYyr7C/pP8iAisLpdi7AGOO/azBrz8LZI
Xo15WNY9mjFbYjdh5HCTBYajn7MRjGVdEtXztq0sjXMoT9Lhb+KaeZuv3I5ItT0uFgxfUbl1Ufil
6v07M/LCl64vtyQV54FTpF9SAsIjp2ivzIxF4ORxBNHCn17q0bsaldV/IX3n21TlyrM66QNUMAB3
A2VvB0o8mF3PNEEKJswgMLDZ3IdkD55mZ1HkmheXg5alWmvIirKs1F22SRWWGUcKeI50eQ46COEW
fufrsvvHeVZP9FgQTPm689LBscGc4zWN/bVklPqFOa6Mm1VR9pkdtWd0W2DiRFDfSwFjZWuquk+Q
4q6ej1rRkVZ+1nVv7qZwNjUtzqbFxeT7qXIMJpQ/s/+pGYmmMLQ0d7pqMBGg8UCxD/tDQWad7UcM
RDCzqjz9DQS17uAH9UdlzmdbHuzZSdz66ZmAeOm4bFoONQKgkB6c09WPY82A5EFFBLskqsRKVUf/
qqbNRHqVMZJMl+jnJpK7tWrn2QO5WCreW83/og1IYGrG0E4XF6sYrM/XfIhnAp+iP9oh8MPlmSpf
+f5M+RzQqhmSujWkSpwpbeUiDM7WvJIwDD2n/ZQAduvLcFOb0pyLwB4z0SN8iORzuighqZpEzY6F
9DTMS5FSpie/qJpdTgLh21Lw17Z3e3O/7tcyVn7UAfLBpjaKq2ReDAxZPkiCh2V1eRCalRnrt4Mg
GwqVoA0OtWJDcXOlCG860JuJpSVPSH7Ug6W39Uo1sDrDy4AMFlAdwK6W3liJRg7rvAMeWrHq7dY6
lH5gf6iS1k0MfSAjBel/1nfjZllF97UnSU48kO0T0S7GAJZA327Jc+WtZvSdh7X3idD20E3zGVAm
adUmS8LsBJYXLTPY3W05+d2tYk+jGwS41+WE5oM2V5j8udbU9KG+t7Lq6cemZckqe30VzmmGMoE/
SpxaJxLJLSb9+OYgzQlXnVeXbcvDVDBycfAcEhFpAeeDGHRbUQBzFfphgHQLUArL+jSvD7WPimlZ
5y7+57qfVk+6nMH8yuSPMvrhtJKzVyaIQDszwXwJoUEQ68YdWmFjE1hFeDTM1D+31txwkprqsc0z
6BeQfV/aL0kS56+Zioa0qlTrUeKyh3Agac5+X6mH3EzjbVK25R2zThAfaZl86QjcXM5SuuLqj1yt
EO55LpfW7e8rf6r42XZDl1C3TVWmLGwLocl8nX6ueVGjDDpLLryvIp/xB5PmH1NqfXg7XtXar7+k
8bT+KFow1xEB624cnkeVaDylxlYsCSW8tuqwJwmJyL/S0xiR5Zcwqup9a680swi3aZEHd0F2l8TN
Ndd8/SBLQjtQLSDQJS8SN+xaFDA6ZgNmTfoql0eoX0Mic+ng6XDQwvjctE+KLumrZoTfRt2u2WKr
oJysVVhFmoBYC+VgzOIbU8YVBFD6o6oA18q0j9ELylntZsofCaOzUfpAMFbpb5IcZWUnWfGUbVq1
j5I9EVTk08DEay92dFNTF2OldDSje4oeUL3Vvr6KkSQur8NmE0KRPkqyScsdQqqTkdO6SVGmrnqP
fCorSFxPKPkGC5e86b1E20zia6ur2b6j1LI2qY+7ApDphgr44JpVwdhbtHtvCpMdXly0MhO6oVjk
DoheDJ1kqEkhf3Kd0+OJBQzntHQGOZzue6DRkUR64xhwz8feC1NEjc01OiZpjfCu2IyapTpx0NO6
j5tyJQNkI/kBlozUq5/jHGRfZ2TlOvO9zJGkMl2lvlrcRagBkRSoZyDW6rnB4xQrYUsiQ+BCuBkO
CI7tIwmGgM9rDFL0DIP7GNOkmwwqJUdy3RAhltUeDt8KHibN/KjZT3DsgTUUjjFQMYim9msql9oJ
+cwXP9C2ZsCYySjzKHO8biwPVMP9xk9PqaZ/GCJDO/iNbK5iAb6XUYvvRordkB1p1PRYHpjVpSfM
/Omp5CI9BkBfWxwZVeQV94FePAjRpAcR0qr29CPl6ytYLOMj1959YBHuTu64FWTnXDOip0pKtorZ
94RahbWb04681RHTdZXuJIGJ+qEICIAjQQ+nbOR0XdecW+MwIYNYzzTPDaG+5zaxpnOQI1CRTLri
WLNOhUfKrIwja2MOujgUZfQhT73+7I0UZWOYGZZSebt2VG8t5qMOl2RrD7YUKLQ63CtR1V6WB9WE
nDiUGRF8QYXoqpS1ozbWSOU081TQjb32KFFWoxGA7zeJoUVs6/be5DTy2S8t8QH7oWMFwbGkin2Q
UmnYj3b3nOIfP+vqgDZa42PUELi6qkawMDN6xI3oJ1ddBSDBmyx1OzCSXaWq6YaS9lXuy7Uaqtxe
xmE4y1l60+DJI50efS0mefAYo9as4qwlCD0N1hQs7G3im/kKiPLKGPzPhqp1/3BZU36ebnNVE4ow
BXZPqgZEwLxXAkMiy0y7srNvyI7Up3xET0V2jNlJGHIaU2LShWkZhtS68CKs9Z0oXsnNMLcBdzRy
UmLi0+P4ENNlb8NuxDXMb/sfrrw/N7L5E02dagByZUWlE2Hq75wqiqwmVVoW0ctAMhRIbzIHezm/
LRMlJ7N27HeqSYpKQR3ILZg7bhKldrQepdWCES4mqBzRCFRcSzaaYtQbGi5MW8Imvc3lzF7LU6Bu
pvlam8V96NpGoq31VJABlAdPzSj/0zv+c5VmeccRXisC+T2mkF/sm9Qy7TzG2fYtBWh2gLloHFHs
rMiRjwhlSuBhEdbiORl+V4dyrUfyeUKkuWrhPBSW+/s311Z+Krcsfw257CBybVuh2fzeuz8g8lc7
LijfbGYhcE/aigDv/KWzgtm0NDarSbdjx4ggtViD9apJ8de2aYZT29vTPtetbSmbzFkoG+4YGw4H
TwoQnDWhuVGCEq78BE2y7YKPaMDkSz0Fl7g2FcQdXXhOWzXZtiRxiPVS/iCq8knKQ89Ri+ghbMt7
7mL22i/6lESzRGwrWXsKE4IeIx1qm27EUOPmBkPU2i1vFxCitjTkteJ3+zStVTcQcueOvlKR1WVi
I5pXK8NI1nVvHn2sX+Q+pE46kAYJqPPVbsJgK8LmWc0m0IpFfpdbun1QfeXQh9I9bLDoQ8yv1lEs
+0uaAwvUxlY+osvRd5nPDSSXkmgrPLU68kupZl1z276KUb9yPcAFVyXrsYcfW3lxe1LlpkFTaxPa
IBfHpmybc5ISx2z4eevCK46dWLZC6kTKDeEJEv2bkKTSepxef//5K7+Mavgm0sIT/PJ11TStd6Oa
HFKqWQo/+5aZ8nDTVXZBvJan9y59nfs6UJkWFVTV1fnbWZR5cCu4Fvz+b1B/+Q7OvV80KnwRNVqq
7/vAimTWA3bW6ZuSJ19JdWtOqDcS6HKpj0oVUszSnFbj6ozQY8sMzN8HozKsKWkjf+5zaxMK9QvB
BO15ICwXNMwoHROYAtGYyau+79TT1BML+vs/W3lXqlwuTMQM6LalKvbcC30nz1BippPomsxvYcWX
T47FZ7vt1RXBg0BCPL/cZ6aBRGZqPohgTfF+Dzxd+5Rbw55bN2ZVcggZhBT9ReoKh+qrfajNMXEi
i2wCwgxchc+MobClPISlIq/HIN/Bh5JXTe0fFQv2hEeEoVGnK/JTjP3gT/WKyqm17S1qfX2TwFlJ
yQslnGnGfCdPnjRkG7OHxhzQqz6WyEfXpedBYvHD7mQaI/0c2shYcYkkbfOodspo/JLp9DYDHJFu
LI3tevQHc5MLK2AemnerOupK3JCjvfFbbRPkorrV+ibFO5+Y64Hcro2n6xEjEpvRqvB7qntTg99N
K1eV7jeuVzBwtaPPGAODuvwi6bo4c2UXK0kivlexCA4tsak7ZhSO1MK8B6xy9r7Xw9eWcR+upWXs
PIx7ELzFrqgb1MRUXbaMGJQDDN0QaPBXWSPWF0CIVnXkauVNsDfmXpvOdJv0y5CEyUDf170/rHsQ
ZtwCRHZvQ2Xf2V37IkAppgxqVGWnYIi7KWpGqlcESMzvZHSzB2882WoR74KyV5yx08OJaknmijJx
R6LPbzRTIla2hGXZy3aQOXQupNsw+5jpCBhIolDSI3mbjA0zZeX3r8DG0/s6142d3tWT21CCloVy
A+B+jjnCTZhPTf0Pt4F3hqC3r7IO9sGk/G6D3XtnCGtlz+Z3aXrfjCoMGE11mRObkr2JUSBtFDls
aTp33cUwRHfRfYV8z8g/5gnWdgYPm0Hv7rs5cBDn4kPKh/L7X9qvFwhGALawERwohmr+ApjR1H6a
4qGPX/qwvSIbVu4VG7l7hcLY9bhur8a2Sm4aaGjoJDpXUUccaYqluI1gCCNppHrXtZJ/GqwWBW1s
aoggo+7e7B/s3Poy+mPx4NPz/yexiP3+3spYRVPpxGiaZev88n6eMRpKWKc1kQUvkg/4ZgKp2Ofm
Y5NE3LjAl26MQR2cQPLyPZ4d2kPIYu+hDd+YiX3IFEPsl8lUJ2tnqR7Q62V7tSctK2+Z7yjkUzg+
6kqz6euzphT7iMLhVrH8GcSBsQZimn2o+kl2NK/eEg30dUQp9qzFFsKVpjpHqVdtqQ3HD2lXUTbj
6tO0w9PvP7l3Crble2XpTN4sWahoXe13epkpbSECDHH0YqVqvbZjw+d+4mH7rq1bLSziozEoxhqv
1MsoERTVDgdprMUxHao17iUAxH1w1ga5Ook0KOBbKx9NgutvNEvak1jYSY3+AbMvaZCYNVaoF0On
rJPOpagC0yPyy8uUeZ9aueWi5jGpwuf66OHrOVYtLPLf/1v5/vzyeaP/4RaqWnxJDcV49yOq+lTU
lp9lL4kQ8golbX/BDWwTtN355j5k0HNNw3iFTiY725N/rzfBq1dOqhvLqtgkuu2fl4fcprQLuQeI
gUBZid0qatv4lkuVty+s+pkI5uEkUe61mnQdStWFQOUBAAPlUdyNF52/7UYHOBTy3drZuk+mfSLp
NwPtvkucPYfmnkiNhDRLchzg4WS25ojCwu4qa4+l0a49evRarCtHQsnR8jedDGmXlLAW3UyGPb4w
uZdQ99p5fhS4LaEhTu1nc/ODKdZ0J9LMGXVDItQkBQGCQecKziA7NTP1yE/tkgh7gOBoafjDRCt9
kMakXNGiuKJfzC/q8NA0U7hjyulTpzcwdadZQcpwl7gIwVV30h4ZoCDxrPuX1miPdlmR5cPVGhi4
Q1MxviYM6pwJQes6IvHESWcOvyEqoorL7MII0j5aRh4eaWLlThPrYqcE3nAYrfF1CFuVrkOmHLw5
0dVTs5egLUE4UMd0CA0YTgUpHV5JLmUD22/gUrgRDFOwyFHwkIHWzKVQXcwVuK4zHaJnjkNXARWL
kg+GXpFpOSfwqhY1NzRDeGOUYx2M9VnvXmnQN9eE0YMDHmMP663f6l4Vf0Dof/AqasT5+MVKJP/E
pKfcDD5U7wppnRONUIeojctHMT/gkHZIaC1Ovld8gb3zUuED3ym5uAB21u/0th12JjTVHi7tVQ2R
VA4i/Zq11Vk3oNI3ln/Tk7N1AyzVrZX0juSI/NX0uRcaF2r75lOmTIYz0no4ZrJ6GYSi3o9KsB2t
Ir7pmfHAPBubHZcl6tt90BMhFOCkRa+3M0JK/+BJuRkXqb2OuJUfUbyPZ7+lVDVZdn3jk3/2D+NL
85cxrmkoQhPMH01bQW/47jrckUzJt05vXwziY9w4GBn2pPiyLLvlGsqQ4WpZJV/IeqOS5V44kQ/I
w1D8VUAw49YIp6/pEIptEgOcjwTg8U9UPUwHTJa9j6O5QsU4nvvfiYRIzCCg8LjE+We8GU5sZD3p
L57hqBo2ab8frZXij+D70348yfWnOMl2GqLPOxABOQGCWXuGXiU2Ua68LjQYXCNbsku0vRjoAYEv
i5/TuktWWMe4i7QBE3Neq09DscETo24xD+AN9cP82APViue8z6yu2vs2UhV36h5SOl9w14ZoLWeg
gYIpexkslEbG0DVb36OhFM9fYa8KL13UjefQEDfNVFRvs/r//okaVy8Uua85WDHEYM271f99yFP+
/z/zOX8d8/MZ/3sOv9KRzF+b3x61fckvn9OX+v1BPz0zr/79r1t9bj7/tLLOmrAZb9uXarx7qduk
+ZN+Nx/5/7vzv16WZ3kYi5d///H5Wxpmq7BuqvBr88f3XbMuH/LY7Lb/i683v8L33fM/4d9/8G+p
/BDU29vT/e2cl8918+8/JEv+l8W0A40HxWg0qBpfZ0iByy7xL0O2dQZqpgGMRbHYleVVE/z7D038
8V81OaXzovwvFBa6QR0bw46w1D/+/Od+h/29fU7/Gf6nmu+AEoKyuG3wn5ANRddVYfBKfyeGYe7O
LC+3kl2dFi95BOxranE5lK+gkw+DRJAvUsTHMC1PpIxtx4CynBV07QGS3nlkpmsGSbf2LVpRRK7J
pD0jV2TC6O96aWaiQFvxKlJclNoO3LpXbi1cqlZf82vKNdktLO2VPPNihQTgZTJKWA2SfYy0jkJQ
QAcjj8Dio2xZ1XoHkg/h52YwJUSUAaJmOB3rJE0Kxv3cSqcaz43WWogpP/ZKxOiRAW4d0aszcnFT
SHC825gAJUOrz1I6WpsKNr/DmZ1L2JxK8VDbJ11KykqsfmPW5VO61f4fe+e13Liybdkvwgl48wpD
K1LeviBUkgreJVwCX98D2qfvjT4Pbd47Ygc3xZKqKBLMXLnWnGOGPScDdUOTFPq1bswPTSw1fyFA
jXy1dwswNbNM7+LNjN339anyquOyEtVR5KMbtY17O1HuZ4VN5rKGAG+Z+dzT1dtnJpnqeZpSeU/3
Xcws1vWazheZ++WBwdUthAkqE0+Oi8hpp85aeZbWQ17gSrHQvA3TfLMW56Ze16MJuLLqiXpaKxze
ZWtSVywIVgn0Bo2xpveKvfyYRCnkiR1mlrEvCDChT0L8vAYbgYE65tQZw1rt85+O/pMhOeHR3bGr
tDXktSLCZH0hbAhqEh1re4s70mAkRmLotnbe0AKs1YJRpLT57dT2K6PBN4uwjb3yu5qyqyiUv/oU
hwMpjGq+J0IDz7v1RaDDoazr1zpxuR7sfTJaX4WTzAFw09uFXytexZ0zDq9xZbJx1kE2xNDAC9qw
uduLoJN2SOPgfqUICcn4fpgHogRHFfYUKX0mqefjNxMRvxjG15Ej5MIM24cwe7B7QnsNQkqr3rwx
CRyPus1jAgCWeKifoVx2rkNnOS2KB5b+bwL1tqWZc2C1NY5WhIfVaaipKqQsk3DR9eQMdT5yXc0j
VSkVO3fqjxMcdjpM/aMV4ypWly/D+lkIYca6qXqRsWa+lphqVMS86syNsp2jDZe+NVE3mXxk4rm8
tGjhdvoYa7uqtvRdb9keZKrlAUVJtWMWmV5GNT/iYR0fyz50h6I7sLBU93N3HthtzkMmnyR44IOS
L4HRKwMtNSs+cvR+W4dSQYdCiIHsd2RDJr6bK+bZ1eVlmgzkFEoFyK1PwtVBUcVIS1L0Qdp1U/2s
4uUkn045dfFmQhlHGrEjl+8S90+9O6bHNO2WsB7nD7Kj4qSOmMkgl+kky4XdXHqGybWSeMdl0Z6J
VITs7dg7bH2njrMik57spmm4djldrHttWt/TyauilBh70vyWXR/LwFbmhS6XedsQAhEwxih8T46H
OEb9EbNKoT/s7ydgXQftm2xJ70iYoxVqOh7QMUNz3qRx5C2Ffa4JQzu7rbxzwdDvtGWaAr7hkFRd
fFBsd2+VqbefNU0J1ZFRsJ7OWEeLDpkd7rwnI+Wl8YgnV3rcw4gd5eIWt4y00Sx45Uk4FvJMbcKk
Lo0+zHNUu4OlwGqPu53tvBWKp12tdgyx1e4ML7NuhJV89UMxwW3TX2biCw4NbD4czV1HWCOpHnwq
vABIph66/ezuqs1BXjWuP05EEg6J21Cftu/l6Fg7ZonjuWxDKRrqbvlFBHT2RN5QuGoij+x5qjhn
D+rBlHYX0fEmmqdybiCTG769Kvw+STEEjLUV5zyBAttVK5Q9sZ3t7ClqJ+/C4cLhp/Xcx18rDhzC
gwI6OYul/YL8l/gPFpqJ2avf68VODql4aBLtmBQceNQWU7c325sswWG+U5eBgloJzYl24DzybPRp
vFs8Z2/YsoGF1x/NNPtgA602QtpDRvy2rjnyXiUtLV0NAi9tKW5mswdiQ9YFktq6ehnq+pPO6CWX
5nxL0w1JiBd/VTlnC1WAbq1FeiF8Xclr0kSwdkecM6zA1bRnyEgvlVCMXV9n55GLP+ozTuiEEZWI
p8HAcRkwYa2Ps8Dly8TgQNLiQs1Zo+sBRrojAubsUubvRnp0cJ6Rl2Xpu0IX54648VO6qObOmzpC
FD232ie9fE+dkdQNJ3khueI0e5mDYxWRf8uhJLA0NwsHXXmw1j73RaLeal73kNJRod/Vz2+m3q9X
UzgPE2jRkxy2ZkIaa77hzGmokfp1JCxkfW4U9Q5erTxLTqFhAtpz33pr2ORrGgJMlG9pq13Y0PqD
LozstLR3NdCPaOE4eQBN2Z9t2oS9nkqSQulLMHvGQtOAXaSxwTjd29dxcy1z63PUx+xYufB56bS9
W7PIg7TWGBovvH/1Qt5Dghc1TparDrE0GqxpDHur+cNeY7+ujvm86JD9J3kuRVZHte49kjTe+Lor
Xou1/JoM2iNohJyQa+mwuusOgp9Hmzv1vWqbNTjfKDgANNr2W45L2Nfa/Dp7anuaT/awTvvU8GAT
mphik94MKIHXczuSha1MD/WUU6mX3q2btlNoeOhzPFQtGwAqLKuxuLq5ecFxRb+3NXUqkeXKIMoN
R0UoT6QHsOItwzsRJsXO7NQa418xhCrTQV7YJGE/tqyQrCo1StZUCUCcA1lsFzsiDscLK1ukpzFP
e7as45Jb+kWKeW83CuQByz2S3lYHEwPbq12Wh26CMMCQpW3YTnQ8P2eZMd623zFXM4do2nfVK8er
vt0savfp5usOZrBEkBAyPm9BC4pDW7V6wNk2xR2qaAHiR1yIbjvsRFPxyni6hJ1QlXtiEz4KZWIh
sZttXwIZS0MOIZznYIIvMNLmth0p8cpqiVkaK1yfvibiZUz/9sPH4tEVV71+2gune0qYGD7k5C2l
hoikcKo9KV0ZOe7YMzHG9MG8lMOhtck4Mqv9YjsuR+2EQk4aLbqy9UUlnm3kgIN3VConvWoumtmu
gXAGAdvX+UyTfAy0dHuPi7I9d/ljJspzjHbJZ6wnjzq9/MhRW43w3vKHcoj2WYIsQy3c2Cc5Ow3W
XGPTXPVXtNZTNEA7CQ1FGXc0N9LQ1EMhBj0YWusI0fykEhbxVzcJ2HWgG5LPaxIbubfJXvLbaaXG
amxM9fGkUH1NtDVWIz5kJnW2Hs/tbtQ5nxGB9ZW7RnIwWgtE02iBhl0OGQfVbgQXUs5XV7OXsxpX
7v12ybRFad3L6WHu0Cl3aHxCxR7IIq7Xjg7QcvK42AJzhH7m6YKNeSofRgM6U0p1uxPENklSOjmQ
xntIjCCxmaHvl4I8FSKmd+1SA96q85BZ1r3qDP1dpYvmdnALf9VG64B85sk1CGixSVsQS9sHq0by
mJk6EvissdFJUEQ35eBFmkPs+8Bz29t0+gLkNA6XQPtnSJriLG2v8eeMbwNypUZmWkRtreu3nv1R
pYMTxq1eHmB41EHay7eErshS6e+WwUowzGkd5BMGwmLLWMBoGCgLmzRQPi1w49qM2patQKrVSdsg
KQQehNPifEwLCikyy/crsTYJ3flJw4loidEIvPooKV2UKo/qzHso6unTbvojGsUci1F8Udr6R63M
Q9e9dJr3xxHY3IgMHnX9WMzun3huflKU6Fb27rnj7ZIth3XiuPEiPGsKms8ps45KMuxlYiBo9y7U
preKah7jmCjkeLiVcib2Vw0Tp936WsrFoIgYcWO7RhWIpQdJMu+HzA06pd8rq9jh6dgP9vpiSfLH
CP9D9MJ8QvU8utXrwTSsB4Nelw9a/I+F59RNhhvZt498o1IGEy5Lvb0HnvXETjv4GbJQCm+/XHrk
wQYDg5TJ0kgGYDfv9QGay0Dipo875IKiyepetm9ibvKMAm8Lej8N+fwAe+zGRYCLyUZ7bDRx7rcR
WKZ5BKl27LSGdy4X+75ZXMSuzt+RZO8kyawAZUrbbjFKQxpM6rhrSzrBq7nDs/+IMfF1FvcJo02u
2Kchwcin7hTNjdY1OXeG+WObd71hYJvmH8TefNAmzh2YfCR/bk2LYOJcvnQmxmD+XQ7UfqH1F0KX
nklPTsLGfBRIn4IJm8WsEOftStshRKIlGNeIfYXU9WqLfiSOZfuA4NJEM+XQ2F2ys5Nlx6aBTZEm
dbC02WEZSEkUzTExJMxktaFnY3p7i3iIVWdkbvbDV2P6mQtvk/SOl4mUg6HWwFP0b7PobyTCPK37
7MX0rEADLh6cWNOvrYK8yZJfioci1P0wHec1TtMY8e5TPZKQUPQfvSmvQCyIq11vUtHuTZkyTWv+
GIt6R7j0xRYULNB84V4gDCOCvpbukw39ZI/u5c1Jiou9GAg6x2M1PVbDguCbYMami+DjGRsmMWg1
J7Lq8smaykN62wo21zVud0plYOQWiACVGvu4KIMEidKWRVSQ1uPyacjBxok7Ra9ovHKltGT7CZXU
s8GxOr+X3i16JWpKmmF8nMbhzHzKC+ygsWZmPw9Tu30g9btu1E+07/2EJYLAvUuKm7/VSl/tkoe+
mnkxBvlYucuTu1Y3Tp+dbESO+aDjvrauc02u8treqt1yK3SnCspGOQzYojun8zWOYXaWhbZiQfTq
XyfL8RWbqLrZIlPJNE4MZt7HQr1Hr+UsGqEk9nDKLfPBVsa3vpjOLELBNPU/qmGeTYXZgM1IcpVX
ftMbk12aFA5f1aqPxTGuyuJeLbP7KeST0Kq7Tq3oGugkYz8PJCULJJrUd77put9t0oUgMu9Ic3lm
wn5Ehh56lXdqRq40HAPUbjuGQLwC7KllVd0J6R4Sw0TiXLhBbC7vxCb8Lpl1ae76sn/vFfXBdtNP
dQjtuILFMn41SRZBTnqsmn6DO/5BabBblDEUU/+E/iktylsA5Dsmi76JgWSoKjyx2X1TF9uB8Znn
+lez4nt7jD9ULBqu/HCG7iVhgVsLO2oG+0mU9veQor1eUYROlfmsav23Nyh/EpgUWNzCBiVh43k3
ucYUYP5K9GpPXAYHBi6WhMTiJm8/B5fiLTWv1WCg+EjfrPip7rXCN1SxF5N5lF1yoWV+bqdZCeTs
CQYPfOyXqr9vDDfxteWvPvORczr1FVJ8RgbcVgE3Yetob8PgPleFFfWKd5UUEwgm3mbm26xpeC2n
67iBMsp3cKefNe9JjC93bEjABOm2MEL3Yw+Uv4KFT+WMbo2PLBgJcgAtVFoZeW19Umx5Z5NTXFXp
vje6gzqA2uFgYeSar3vxY56nx9zU9om+QIPg0rZlZI130kNwufIUV6bnHIl0ZVsWDw4D+7To6CEo
/VkxP5wrjcZbV6caoTmGIBhSp79kL1nXun5bjoNPitq30JNdNxEuVsQmx3YztEppEbjHgglpTENt
7ZsjmAlWV8Q3Q4CqOlgU+V2V+UsLwZfoXUYVRV7TI5nvlxojSVcoT4JtE5hFe1kQ+DI+2mGbeFlb
rmrUH3vEDjuxpEeyi66DR7JEd19YRu/3bf3eG+gDc8Ghbb1bTQihuFHnRX2YARx2Rrcj4frVk8jE
DNHR+Ko5meKaN0rR+iZMEl+ZZ1wcBzpyKydiFg66E7BZCWNqZ2SzQ/+hNfY9CVAredN1Vt5WQ3W0
FXWvDfNtPSm32PWDResjreBoJLvQKp7NuXmu7ZZELsLq8DKSbhnkff0GVP2JoN9Hs5Wu3y2XdkVR
MKMU8g2g2X6VcyRqLJLIx7DaCr0uXvcNx0A0AEywUV9BZbGbPe2cMEkCQ3duCAJ6QwkqyTBMpPlg
GfOdcOq3tLpVoGflJjsupz/VY6o1FwfhiWA03rRypEw2z5uBmikRCWzxKU/FBv54wsMszH3CGjFh
VaD1eEVjy8ce/uNAeS6y/sO1kwsFMJUWLhWwsPVk31uCBPXt76pVcO90KerFlsGQ4UAihNdpvkUy
Rrnxe+E7c3KgcOJdKUU4E/KhcqJN4vFvj1+l7g3SnxtsCriJtPl+4rcb2Si0+iyhC7tq95MUJL4s
ugYgaH0lQ/IijTUq15gSZ7qzbYfXTWkxU8sqyFG9OlLebO9XNzbvkz29ePrwgRT+OnTWvi1RnjUR
zrQHxGaoVVR6avYisMd8l2byN2PuOajlZ+xomJCESfy6MT4QIEblvuZZGPc6PKC4DrScaKaa796k
arYJFGAw4ttEcR7rOb7X9OHkAt7wc9mtVFjN4yAe1ziwhkXzybRjIx2JGJT9ocD8dNBwTtDJZpiK
+Noa53VXt7QnycfkEqC7uXakk2Gg6yx8KtqsRl49Aypy5sfc/GBUfMvJlYIJkI7rLPclyEevfmx6
LLPFtL4hSgWc1rR7NQE6b9e3qmK/D3qDEGmYQpCJ30W/nOT4k3Qo4sT0Uk62SYy8QvT4Uu5nw+Oz
odE37ca1DJW8O4uYvsLoAgQUnOpDJ/GYSunX0SSDYZiIFuqnS8O1fCotDuiMIgMnm37jD3ylytQL
XWequmaJZnykzkp3u2mosXLqI8N1/5ZDTQ9s0A9wqaZoVGL1ZmX9tDUqIwsvsWmk3t1gqvTtPJY6
UhQqn0y9FYJzEvsAbnRoAmQlSW05cgLw3XAaSBvwShLstb5/lI0uotlNAL71yWG0YR/2afLEieDP
mprFrutzxJATLfOkBFsoUt1HsZ5d9HQpfK0zn4Bx3cVap+9n07izZ/MWd13pe2CFOq+0eBuTp1WR
d2Zcv8QWtlprKPrQkKMSpkNnHvK2kPuybBIy4TXq5tojTwY/O5Y4GJPCDYq5fxmL0gvVxXkFgGfs
sloeBfuWMO03SzEofzjqZdRywI22dL7uwVLI2xEteVH6yNwZf8aOTL0yED3nKZfYKL9qxRaw5O27
jqDAMVt2tNmHq0/Qpxd6aXcUm5kOJR5Dhk8xX81xDUbTeRbt+CtDPNTOybSqOFJ1RQlMVrSl2BuZ
Zd94jkUltM1wtmRpv/a25PquCJw0mcmAysnnZoK6VOPRQtpG/daaxwKt12blIIakc8NEUaMhbpab
fIEn2Kdj42O8nWkOxh/WTHmawGILlF5Y+9ThzCmt2UepgI7KnkgpnhzkPTLx9cmuzlZTPJZj+ZNP
66ElbXiHrCvjSh3Y1Oy7VMi/lYvJzHqtmoYTAO7w0nhWcvOlSXUC3Czlsd+uZCEYiwyEb/qLBqSj
bFw9Gl10DQmMxaZm5C+cXUqKnS/WmRw6tqdqTENOqqmsorkUd3luPEmteUmXKDHvxAoXo61vWzIb
sApAT5lguPTx/E5Q/Pdq7m23OtglrssGHAPVP9F95Q8SlrBcwTNp5BouVtL4haxf2pmsLAVs/KiT
KzyAODaXi4q8PECV3fimmHvm2+LSEFM8G1/a3tPNu9Vt/yDGCUdX6UIay1wWSb4v4v6B8zVCt6F8
GZ2tdUgWpO+lXphoxnfZMg+DRpz5LSbPjCLBOpRuG9WVE6qpApLHAGJk4mkqDpWnHyVDB1NR9rN0
nibAN3FPWGrW+CskAhNlk51oz3Fm049TtCNbtuVzxVznja/NwPCwMR7jWX5zrGJ0NZafhLSjx54Z
FZWIz1RULJqHYH6d0dRpD3OefavE0CVL95jkxh9dLJc8Lqi1avmlws8u3PnFQEA4Ok5Ed+hZndl9
PPGlNK/GZKbHmJ23H2yMxHySaUkrPhjPasfVmILs55dFicjpoivyk8WumMeGDeNS+eMk6gnFwAM0
t4AmCGBReWXI9WrTLfRXW/6kqbjP6PrN8E2TMuzUmIhGkbFdiEcsnk96Nd5q8Qb2S++bsUTBEbc3
86Ae6TBPnBKzjk28qiMdqWSr2Cd8oIxCbHGkOf0NXPVQyOTEKSnc3DXCmwc+CUTcTuVnQn0fmLF1
PxfzXk4deJWZv0w7Snv+KW3C5uLhTQXwOShijNKqfARQUdj591L/JDkNjZq60RxopzsAzivtonh2
pBuKbxhr4stlvAoND92yLodSyE9Ee9LvF0f1sb+E8O7LwJ7cxz6DfO20n4bkqAX4mDqm5KJb5XZx
YuuacFIJmNWqJjFAtT9KJk4LM0Wx6lcTtXE2OO/e5D0T8blfrbLwqybDETdTjIg+kkp158Lp8ysx
vCQdI8V82nfPwONuc2dyA0+kB3stS5jtzQ8E1qMm67upXiKocUxlzcR3BswCdBUNphT4jU27T0N4
HNPp98YjXeefe79fKtuX//HYf3z5Hz/2+xP//H1Zvy8Wg9FT5VKKIvRD4bFTV15CgTQ0iLWqPnlE
CYP+TExGzOtDnceVb5YumTfbze+9/775v3hMMjwp/Zi2iDNnxREyWHNaAGiFyAJKX6tryMlr3Pxz
8/ulB8Lq6KzPQh1hreWJ3pxKlTQu35VOgo+m0n01bss1yFyDc8n2dE0JKDv6vdtWDuy537vroN3G
pit3sZuxKHuVrE6/N0oW/897ZGg0dmwfjBJ7ktp2R9caeb6/T/Ofu8X2r/x+jaJoa9jFvtOKAv2Y
JU4S7+1p1OZ/3/w+9vvl7x84bjLxvv/XH/fbPacsyk3ZNmNWchuVniUPtvWLifaFiWbWnpigtafB
1NnY1BmFQZF2J8apIEO3e/998/sYGiLl6I24HKe7WJm/y1JtjzZitDR2ixs3oR3nGNmflfHN1XCK
hQIgHaJsTurQPBQe/lUsIC8l+W+T29Or0uefYnBnTqncuJx7yh75WKstS+h5QPpWlknDquMQeaQI
ikKLUZQT3pC1y0mYpHYJlcV1ma6FkG3kWI4McIW/S6tFc8QmyGnZb6T1qk5LeZo4BOSr1VydaskD
vZ+WaG28Yp/YR6Us/qpOdzKka56QtC9XF462m8/FSTdjBGNNclKX7o/IU+Ju67jgbO3nUK2voDvG
K0hPjxXVPjNlaHya81FjTUcQM3Ege41/Rm8aPm68maCq813C5JKa1GGrcpX+2izgSaq+ovOhq0dl
VtGTa/11sgSxkahGVpjFrb42R+pwH7tcWV5U/GIJGavXSTeM6zIkfPqNzYpi365G+xfbaBbxI+O1
Iqm4qs2LAF+/58K+ywbpHslaw4ZO8k7cGiEa+Q/CohjztfpPrw/VpW6o31eGL2NKycL/c1fGdAsW
XlUAFOGUClZqr/8k0hi8iNHUt0q/1rdr9helroVyfJ1CEmB88hWLaLB5V6w+psRVhzUqiqq+po5T
XVXliekSWSwrqSxpWzJSod1Wr5rcTRpxPJzPnQsmYOdCj/QII/lBTwijpcW23NgH/Al/iYYPVkZs
4KRQdNbQLEI6eQTGsjFRqlZrWHQcJegDVJHWctxMq+WqSQbCtbfcZNszYfakMJ2jvNFUB3ehA+pM
2gnvyiiHwGsrwU7klQhO9Tf2O/VAm+6JAiRStzeRiRJKEwYqFTM5vivFwxQUgNuj38f++ePfP7Eq
h6DeEf+Ae0bqWbdG6Vdz9Yo2/Xu0wWtVHbVr3jyaQtJCE9c4tU85uGUpg16Rn3Zn/Khj/rRgJS6q
BUVFd54lPglskP5gai+NUYCt8NoPR0dFqmHxYsTxMK+IFiuC2k1FvbEGKkXNxse+RcoqUNW78tQa
2U1fU+fl3Q7yFa1nQxAWl2DNUgFEQBx4NRv9MBVY8EtVR/MaI2tOiV6DO0cXQfEeuqSUQZNBxq7d
iQmKNj157FWKdO/nDL/iMi93nda3NLROHG99QzaUYIP1An/64i7F+6yYlKkcPEmdudMqpDOaOJUH
RtuUJdKLYgtDxpz3pm8Z7W0FXYAx6mSEkwenQRTZY5vFYTnStpqcbvCJxYXQ7LVfc0cR5lTqx9i2
+8pBgEl+AWk42tl1C97s1fhrcbbzOw1GipXIB8LmceHIhk5f0oMy1o6afRejZQ48bHaK3sjzDNMi
kNX0NtrGg7k+rCmXDYbdu1HR4YZ5aDbKLX5Xx3FHAJmSZZIK8qpWg2QhJNhmhTvZTcpr3DJ5JVeE
2W7RoOxfP2Oitzi4igeMdNGcP1jWlRX/yRtqusNO/byIKlQ2jH8HDXq07HtXS4/tkH+Z2t1MQj1N
cmYWjTt81Cg+CpCouwWJNLXAT9023lEwIblTQKCG7chIDazSGSeyYcPvWpO4CMF2L2hAckLbVDOs
CNglpHwvLf1Gzakoe/04MgiTGIj9fvD8uanbQJMubyiHHCND/Gk0K9IMFUxfNl8aUiWp4tAMqnVQ
VkUX0aDQwT92P7CZ/zgO1PmRWaU6GvQkc+9x6TN5IDULr0VtaecuIalL019HgtQMqz9VjpMQuy3R
vhfKq6ZcO+qztkGBYoruG64WyzSS4Tb9q2ms+47aUCCWd9hw2kknBnBJ0IopmUawoYrulAO0khbY
yNmB0349baVkb6hnkGoFbYqsiWwxagEEdD4KSw+HbKBTT8KsH1scy7Bv+sm329v12alrpGocfvzE
NppbSTvB1xf34IAuOXDarR9E3z6jmPqDKPonH7/xhEFE0kEP48o5sO6adxUvVmXR1Kt15Hqc+JkH
yGfoAUtYEpxA72wYdp+qVY+7jvbyYAMsg97V4JaRtxq5y1FnM3zsYnSBRWFYN9ZnqhjrzuJEydt9
C3/Gesd5/tOlRItllX6sIZVEueyDmgm9L1JPjdZZ5bM90Cu0scGRiRimS5sw0RwVvxpiYpaNFtUw
jAeeTy/DauXqwjFOnElTRIou2H5RBEfCWSJP6b/0qcZnUa5PypofWZHSLTj3apEzuU9U7TG1qJn1
qpYbuX8iXLU7pINJ/Vai0FWK2e9z6HwEExa0dO1LbiHRaeIb1TVx5LQo37ySzlgvzA1QR/2eupGj
C9LtVG9vt+Ketqx3IPX1NmMoJawU0AB2CYNJReSpyQMz6wOdIfeaOMqWVNaqxzxtV4IRx+rgtRQu
LoFJjGQbqJpyPhnG+Nfu1hdSpyf+bvtk2frNSIYRQb+3qdl/J3J66tAeUKiJcAKJGolY3Y95fEeX
xd11SUf3eVgCVhsTlTKWnTjR/ghFzsQ2baeFzv5p6AD7FKVzJPVhJ1XvW8U+E0y4N6h/1K+4wxqJ
A+xg1iYRUwMax6qkPRFzpM5s4qO7+ljwmwVi8ES0uFp8VpKfuieOgzXPwFfa6ueMfXdXSOZNRaq4
l9RVSYcslVCbgUpB6zajBtvGgYi6hVGxoRxUpx/DxAUmNtTqDGqHXg08AUqYi44w6ZQn05XuC4zs
EZ2OOos46rriTzmOUKJ6tOC9iZRrWtuy3lV2LkJn4NkXSpYjPUiq09y8SsXKzv88sj28iu0UkD6B
TgNip45jECMOO9ui27ihbS93o+he//kSzclemBpxkjDQdhyyGS5uxR+xtvK/4mptmsiHycqj5ReE
9MtE+r27grj3qzKpQqPWXurVIeR1+5bfG2eKAd7X4xtfDQd1TtFoqOW5T5BGpNu9zOXoMlTGcaGf
ykewPhLjWJ8B5jYhRhXPr+OVo/1g2x2Lig3dCoSi71jMhR25fixVWrNsdfWZxf2c1k4e8QbdtPz2
Z7HddEo871JLef19qEjdOEBZUm+BKGZxxHGQHTvMdnavY1dO0PNvaYS/NxPAiUC2RIU43njQ7V4J
HWGzetW5eppL04IGk+QhVAZaVdAK6sXaJ7zj6AEVZFg135CT4xQOG+WU4L7mjLak80eWQK7r6o+W
CHDJRXEYM3JEhWS4CDHUNzvi2AuCQc7IHfEECaQCVcblY6ko8TLAmWcjwYqiO/kXx1auB1Sk55nj
SVBLBhe5cP1SkzRMbIfxlAk6ld4CjmF1RNHR6nug4g2lBPlW56lVwVZsr3KfjN1ZlxgAmiG5GXKq
o7FKxLm2sEVrfbKtLgmDkN8HnZygSnWkCZ55NSd3R0Ru3bFjLOm5cE16O7//YEbHrQNfJo3mTFRL
e04kA4Oxzy5d4mFax5f6+9xz2k/n33v4qZ1wzCmi+kXc1nGV3YuJT5omvvREXY8eM99SzwBxTs5x
aFRCJrr5nJqQyLqWekZZx9uh4glkqnzTGcGHnQsdou5df1Une9u2PzqbDljfWQWKFMq5RbeBoCW7
dR7LC2PtNnTJb0InlCikvTgu3SRbJsQWJj0YpJmASObwmYBFAbriIZ6p9RYPtFVqfxhT/5JXCKEV
FWRAi+RyWmuu2p6GuZPn//iw/78d4v9khzA5Xf3v7BDH78+0+V/MEP/8xL/NEJqm/UuF7mdgr2TM
ZJt48v5thqCs+RfnPc0yN5Skgyvh31YI0/sX8jEPpx7OBbZCDd/mv60RpvYvD6MpTkXDsiB9q8b/
izfC0fTN3/jfIQwWe4IKHduGuW1opmb8p72eI3o3Wk5sX7Uln+CnNgFW34R+7QosBA4v554yZUr0
ewOTYtqBfEAY4PSnEvsocqzt7u9N3iOL6vMNJrW1P35vViXtsVhw8/tlI3Ns7nWZ7spZz0BEKxzi
txtw+0AEDf3fX/7zmFKjGgWeVxcJYwvcfd0p225+7+m95EFTuO2G2u+obEV7akkkoHG03Y07HRUL
7MDABEzZ2YRZKAId2bYVAJ4/2A2eBhOVrjd0V+nNCF/TCuW5y57aO8zffHNrtdheMu8Gt7qkuMVq
KRmsePQEjGFksaxt1UcceOyX4s//oOu8dlvnkiz8RASYwy2zkpWsYN0ITodiEnPS089H9wA9N4Nu
GPp9bJli2Ltq1QrWU6fjgiWH3ZfaMdWcw+Z6SfIrudkJGt+q22e3VHGRyeyoKg9TpPS+YHBMUWKe
MHheGHjTxFBqFor8YhTdwDLSNLMk/drKkXHML5u64aUMjrNUEPGn7Fnh33EKqEyXf6/iuDAW8HGr
LHot/75Ir+oRiEO8HXt8h+J6CiOQu2VagxeDzlbRPQ7nGWZW6r0v6Quz/UxikgthnoltYyxwAEAw
NpSLKBrQ7hrjQo3UY57HlQszbdkK1XPJOvtcSoOiOtRHJmNs6oH/fokw8fo//zlNJNe5zyHZj/g1
++kM4/19EWfI7++VMeN+f68Qs+phht+5NSOQf0f+98X4AyTnLwJyP3nMVSDvPusY/nM8BMT0fpQG
shBmR1SPEjZyjsFYIkqcaq+sJRzqGHWfZO2IPcj4U4su83WYc0XLqNgn+rMXfImBnJ359wCPJScn
VXH6bNuwEo4VITBdd+CV1QWW4uRn9Ogv2W3Qy4hbhCv20Ph3fdUYq1TCLsB+XtN/ksso5lJsHrGX
4NIIUzBd9AxiaLKa11YZmb7/FPjAMw6fXRXSzp0mu4Tb3C4fhCE6CDUHh0RhdkI2yXDqF68v8fRg
l3xB17fjA4NGDActXFQBOQziZjB6cxh9W9DhaveVrg0VS3/4g0v16em/yQ5sF/acDO0eysSDMav9
PD6PChF2Z71j7DufNsYvGl0wJl2jG6vEegUJ8tkXNEsrZN6VAXbCaxhtAuTr6K20vsqf3IOl0G/7
93ivnwULY1OvXbdHZAecCfjMqHi6QK0cGUY7aQEzl8eOV8W+ZGp/4PvlByIK7zNd4OixEt7ykamH
XX4wD2dAnAFb9MC9LpT7RHXQlrwcWkJ12ej22AdTvIOrOYf8Ir21h/o7yR2D1g/QKV0UZPp8i8wt
W0blNme3RcGMlMdyxM8SmjqUD8xX3sYH9akzynYkL+fQzoMyrp47+aRcsOuVNNYQgmAQYbrNXoGv
hd74eF++Fn2NYhFDXTuNfJ1n84BkGZ4jg5YYDlPOIMjLjvqajrS9PL+M0/Nsedk2GWx98AxUwvWH
FdtGCClH4CrioXsPAF46AzTcafpvhMWo1BBNb7LJEXdT5eatC5/afFfWwlV/OHwYblv1U/0d3xkI
octZlouWGZTTx3R78KHd7AcNacTjQI7HN85josJE1803ssJKEapntBugUmRy7tPi2K+r87iTb4z7
6isjocFyuNn6tVkCw9k0VxmUMySeTEA9bigt82UGsRl3wqot4eE50a1eefFChCf1DmmEaAKMeGGR
IwoC4PPavfpwX/+sJVTNxpZ9s/EMh5SNf9Y3jcSq+VV/lKX2Gf9Ye9adqfH0YwTl1UbOk79Od2hn
+LUPrlisyl0D1QS/mgu4UuVYSwA/pm0IidTtM7wv+i2K2pLtAFkwNsaf8mdeeEUWmtwPuV/G3uOn
wjQDyrH7029gCpAaOnr6RcXc02HM1m8sl9lS7iKoSl2DlveKC1DiZRsiWaFSokRy6/dq077o1Vgz
IBeF5r/ny5/O4st7goe010b5YO0gVdDM7FH/UZm5GQdsV3hRA9gs5M/p5RRL4Ce2noy3GwsO1qs/
oATCW/xpo0B3wNzgHxykh8s5bz4h7fjSV/GLDQZjVjOcdJ+SsWeJwlLoOp20dYQZPY9BgDPWYgCo
gCXtaKf441U5mFcHrJbDrU/816LcYXcp4XN6D7iWj8a939/IAyvf8Zu9B882zHbCNwRoru8geFx6
nr3n+/hw+YNYRfJ3xnV3JgcBwo84Y4iuJfgmn6OwxdpuIE+OK414pjR8stGx7kjL7B2ebg8/SPCi
T0CcBxoGInwKW2HaQgbS3dP3PN77fJN8PRLH+o4O7X2pbQ2VBUT5NdHbyHjGwtwbr0V/SqpNygD5
yNB4FDB6AS13oMhPwtoQbs30pCzwi2Zdf0vH9nrfWABL0y6d7D5yo/MgBnlx1ma74DosaiLO/AJL
JOmMcZco7ptxa4j/UBxgfRY9HBYPvLWxn8OrKc9+8yQUkVHAdduP1xJtKPxP2pPj63jvb3LzO1OU
eXqRi8mGr/AIlVhuWnaCI4Ge73gPNbJscfTgc7JYGHjWQqZpbXDhhFbJ4sq42f32ANlFBIk+EZXa
v2zB/+C7+PfR44Ox/osBtdny8R2BWNjvcC32UXZN1Q2iTg63dV6bYeHcr/USfV/M1rcSKx+FQ/EM
x+i719eAO2m+eAIAdj7sRzkPX6IvF5702BVYJMYeyr1+wNsPuM9pJjfOF/ibpWiRIJnb8Gpbd243
7ROQxkgXzjLmqs3eSLGXKFfph7VUlslBX02h+qZsX9v7yVxyR2NXtRKuBNhWLDEpE30Us1cOASgY
D2Ahdh+S/1TeSjxCs8ST7iFSy6d8lKHyaEvp6dwPxHC/Fz48Ix+qPX7bTz9m7g8/sH3DhmJQN4D8
04qptH+mtecKaj/S41t9+Hc5HOdxsV0UUJodE0uOGJ5tJOJ4uNIP1mDHzYquvILKDx/viXqLIhK2
K8KTkAC6CmtKuBxVMBAzSByAtpEIYSfOLdvod4efl0svyvYIh3C4SAU0Y3Z5YCE6zW8FiLR9QFem
urWtBbpk/IZOwk6tAkkHkmYgwgwT5qGd/MbpXk4cXiJKek5Bi4RAXslISJC0dWQtYHjP5AQIByLb
ykrPBo5zMtQPYg/t+Fu9lBvrIzft557vIv+8rx6rEYUylYZjXqrS5ZAOMj2zPa3HwPxSL+hY1tkB
K0LQTMww/gmGW7+hZUTAGLSd2weyawWK97y1eyHo92Qo7vDt7BbNlvzIjyrc69Dof+vb+MYEydyW
vAfJZCtsyND5uI8OL40NiYFXEWrQO5mYInqGFecIIJYsAsgNMRm3TgOpkHLVoldYwEXp07OyY1xQ
R04ng2S4A3hxIH5ZH+Klg9Q8ePUJFTVYn58hpj5OBBnNRxFQs2tT0OmB+LDJFdk8dSfZq6tsP12G
S33i/PPH4m5VIiK26zc2DtB2p1g078M7AAx3bOm+SkhIzit7ey6Ns3R6/T5GT4nD/LlhFr2kDRhK
l1xFUfai725Xfqp+3bC1AsxyD7kihPy7bTDRP3SL6Ci8Gz/cOHUgncT2AglJO5MsDYYstg5NhC6S
MnZsKUo4ks95EH5GRwiroGrDGjkMuuIi0BwwE0PxYZKnKc4e9rom8M0We1Z4MKMbSe0qNE2/6bws
7ES/6DwxPcRElfSBjpA7R3wDLO0rnxlW3Tj3fXrk3xY/7NMWM5XcV841446g+GF2HrRvXbtAlCnf
T3RV1bY9iV+5+7KuOJuJpJn6UL4YGzbNBtr7/eXnA9Xtrj/Uh1reSLHTH+bQw3SRfsRknSMEX1W7
aQ5U96tj+s2Hr4jt3vIHEIlFmWPFy2on9w4zmAbBFb9vvMmiK8TLzrSbLfxxfrRgmiCFz4PaLjID
VBwKJkwgO7lhC35/S7f3C0fUwZx94egfbfsi6J8YC/m0TdY/jfJ8VlU5pbqHflLHR6P8GvOw+6me
fjFcM8bXitshdPepJqTtsOCcY3WsrocX0Ciz3HkMgbjSrpWX6tKWobuYwVRlQD1edgvIE+by74vx
eFrLWTFgmvXtrmTEPDwsxsRd97+v/r739yVS+VdLVKkwTDhwWQtpvUSAprT3xK2hdNojY0Oqfdpl
tIElHd/8apDG/32VCwLHRR4otAi1gTSV9avREmOER/MPjprSPsP/97fVEpmupuPA3WqhkSDDSYVr
VUc9/rNUilqDqE4o6DO7+Q/KJu0xUP1bakEdySXI7j2SNrJvcDB91kvridMRvDFeKiUt/pTlGJHu
dJbb1m2LC/YOv7EMoOyIG1q0huWR/AanrQMN36fIYfYKyasjLIi/ypP8nLuU4Red3KoOSezqjSXJ
U88vXbJN/PiwAbKZ29FJqLb4obFTONCQCwTlicvgk2Zy04uwCxwhgWgX8Kaq/tZtiHB15KN+VDaT
BBC3IlkbfBlgVDa8/Pd5mXYYr1KLWrnN36D+vDAGxPTdwQvqQ/6gQXqt+PRvCWigLThtqNvWfnq4
na9+dJvqRtcZDR6o8+PlxrCDTDjTdvm0+0uFcOoDnsJOuunH9kuY3Oi3beeSXP0oAmPw5dTl2k+V
nWke40n5t/9JdjSpZXbAuNrV9tD3oA6mj4OGZ5A9fj3954LCg7zCct2uIZMTQ9j8E6D8XtNw+n34
0i2h7vsw9oDgnDqIkW/JD0Uxnd6gO8Tq/Ba3KoK+6CQoo4wA6x9mVCQf25gFf0RgHwCzli2f6yNG
BwzQHqUL2qitYbSx/+2RyzJwph7eQCycqGIfPpebjIAJQbD9DLV9u4w2A5TIt0kCKvKehg0dERat
+DPAHUxsrDzVbZuEI/6XM6cY5bNVYDzn80u81etQuc2VkOy7g9gSwoGNL0OROclkD3605q4sE+f5
lTzmnqq/PDidA6da8L6JYWQdi9eEnDjQyBb64iXa6eYOfd9r/HiphETsKnT1Qfslcwl+eNdKcbA4
f4aoOBvH+oJGLBzbh5fz+yHfOAgH8nnSjVoy4WF/P9A/KytwFGklsbAcEd+pdi+hd3GLwUtMriue
IMaB1C3uFQPq1E8ZZpf6TodPTYXdg828NmMjP6Ggklx1Ga1Uj8jmu4s8fgiqAzTaMva5jUzV5lsY
7CgBQkkWW2sjLtCoj2F3SrZa4RqXasnYHPrutrhh6Fwx63WnH8NR9vfeM7DFO7V37kyi2W3L67+Y
Kypc5cs00FrqsSf/YPxQ0lEJDh0+n6OGC0RJfZQXdTheuBpVYPklKTa2+SGrdnpCaJpv6F66uQgM
45ta+haNQMoaPNtnL6QDxfmeKF7sFrjsBMhkDURxB4YgbM1ZLBaqEniX3Tb+CElePXTAT2ycuQNg
Jkh4lTr34yxL+TQ2tAO5+W9UHUXYaHAN6d2/Kf5oT/WgXMxgGSHO85TU0+hQIP2DGIARQPc9i//Q
ohP9Ckkvcobba33vP2H6wIYg1/LZcBCBXjnwTGmGUCR2n9pXjkATlQWGXUuwEUP27tFx1oldfPE8
LkokJwESYlEKR3wo8fOMnCfOWzzj4GCX5wch4tEr6JiKii7S1fFLgpizYqw04y2N09zmu+hm/oIi
4Nxx5MZIU4wQHAAgLni3BxUQrjTf2hc3yQNTC3sUnOqmvFztq5n2OTyWxCfgIrl2vyxxj48SDjou
bhm12qrfNW8Q5A1ko5dSDpOaRZLjApxY6PtBd0G5kt1wQ9INlKHjuU4Jpl1QK+JkjJm4+JvVXnOb
kPBy0oYNCrEX23fkoAAz/zXgX5mPriG/MUaESJkHArBPFC+HjUUzbbjN1930EcuoG6Wz8zNJC0Gy
NVo76ezXJb9Zh0l7y1NvwOFWcrJsn5ESz8pEVLPDsH/2/Rs2zTjDLPPgLnkb7+y9gEPR+i748lHU
HIach4JFj8YB0AGcoAJDXb8u/a5Y9uH9OLktlxNi7x5Yyxlbj6tb/6R7HpJIORoaW+jmpTB39vMp
yB9Li1ELiaxuc8LlYA9dNA8rGM2nfA9hotqUwxnUi53oru0eFqWCx5ZTfxmegZUeKJZy4dltydHa
lFt9N+0Ky9ZR7LMqrRuKhcImdcxXXO6m+e326Du4jtWwmE7zSoGFwJErzyMnXJifmfuZb88KO3vb
frFrNOiq8P9SEOB3rLyr4pRuhp1xw9zacnBpEX9HNex45HC0+Oo0N1V88RFOj2Ve+iZIaOyPhl1Q
RqALoIoxbNYucMRC+P0731wY1RP3PYuA+eGKovNog9wutBV99j0oCfLxNcmJYQ8hhTPQaixxfM3J
tJc9ieZTbdxqgngXAGGZv2y1xEIQui5kVz1ZsUOxinJjQTUxJFpNu30fDvJvy2U+8rjpupOTTNT7
YHeJ4MqyfyfiY/D4g6qK6pxYFFvgQZGxk7Mfb9Dr6P2ZVGOnCpP/85HbJZOAa8PNeJ1uw4YnjQV7
NrzD9AAZh7TJkpOorVBKZAvSBtxyYqbL7UQcBqsWfq5oCmR/MLxXyFMrYMcaqKgz54Veob/l2Dnf
6rEZQp4LvVhn8PRXyk0bibbBNcEjjbiarZGDavTNfNtxN/7EHu2xz/AP1X+aI5p41yfPqEOybjDn
qTtHxAFmUR7nz8zKUnlgndyONrfYg/8ItS+8TQA/ueD3fvMow8jYpZhWkFrV0FWybZMUBzGGLKnC
gTWayR7j9PlGwdjH8ttsjzUTpk12N2zYNmoiseiT7wTp+tYby689ePq5Z9WihpJXGR65zH9+peZo
mX7T012+iSc2RUBBfEkJEds30aIIEuyMd1wU5aKeon10Un80yv+3Hqs8oE1Y1gh7bfz4MPAA+3Wl
72QXrZrR6YsFqnSeUZUNtrTRi1U2ZAPxVPBgJkBx/PbwS+2FEUzLcMghFtE6qJFTb6WvqfcAJl9f
I6eCcm7fvmMyap6hSg8uRML7nrA+gu1TRCkLrmlSuv5waE76Mv9MD6Kn3yrUl3OGp13/AfrdsJAu
WBD8s+owIrvZJ7DDV54LYfwui7AJIPp8svyq3JYnNkmk2uKRE3vv5me3+aUW7zHgoovDAazcCJ9s
6ekSfv7S3JRXLBKjfxhiTbX/Mk9tO9iJgoI/ALFJuYbOfckg/sm31BlYFYEsOzCd/I2e/2YYTNyo
9mQ0TqVbde5wGrzonPMEUOANbHwYJYWIUvLVU7b1f+QvU5MhJxdR9HjgwOCYkKXk5biW/7HqijBN
Xo6wjVbcZe3x+aN6ROs9a3fkTrDxG9i3GJj9opxgBdfxqQcHSpYvhh/DL9ytZbKrDlHI3frNQeLp
07RrwNIS8TT2y8v7QqV0C+DqyrTtN/NcvaneuIqDzH/COyNBQub2BNTp/rEtW5mDpOBE6UUYOE3J
MltLW+21m2DZg5E7iktxfmCNqpVQlvyMARlmP9pcZtylVWSuHyV9j99i4lGsae36L+uLh3O2PybT
y5F/5Nbl/NmI38/3Jcxj7v7TeJkSlwfK5fT93LL317o+NicWxQT8BPzmPaZM8OSF+vH6si6vJphO
KZHtN/YlTd1iLPKYvtloKP/va+V2r9yHvjK/qU6Eh/PE/CRZPA74iOA7tC8BdI4pylXYGtxua/kd
bnl26cPuN6PvWWbbdIOfz1Wr7WJBGFG+fq5UbKjvzE6wnrJb2OU18xZbXpSetYl20Bwe4ejhAfWk
Ate85Cz7iHXtYh17Smj5z521GsPxMFylwFyjWS1plmAYz5UDfgtU8WT8+FyN2r7LFFIe1cUDddkX
yu/+yBrZzOuGnX1hQj/1cNvQ9dI+gTmbEHHpxlj5qCZLr64wZLBV7MnWWgBfi3HAuxi7NNNi6wHq
Kybxz74Jwts50C4nrOc8zHJyc1FkvnnsMMBfmZguPVHP2ylqtR6inCtvX44ZdsZyUk4lC2sKFgXa
sOwokeUwkzwKRLzvvqVlvWxvw3vfEBXuylfMsVwuOhUzxrkazeGWro/C9ICqSbrBr1kUJzq+FQOB
BY2FccI909pkb0jtMxGPfSSTc6vRfIggrSz6UYjTG/eO8HkPh+v4T+TjFbawqa5C63ff7Rn1lDWE
2Z7EgA7n6Yetnc2V+AVwpfWeehGWtRQ8DuN5qD2t9YEuip+EComjAs3HfKQUw1ZZ6i8fkZscMwAA
3OSCeyVeXQ8iBFAMz8Z05ejI6xZvtw445aY9HHEN7jMdp9da8YzAPJLFB6LECIpiHNZeDhgDTHJQ
01vPJ4oXwzUejhq2SxO59OCFrrwGSf8OGwHMqz38SXdtB4MD5hfd3SYLYwIiZxkJ0W4JP61j/FPO
DD3uhPhEgcaITQrjnfLaSJnbcFs4UedU5qnpAlzGYQk+aIMzVC0I2DgeNmgXOk6I/FbE7+0J89MB
UfwubcmJrohjcM96gUzjYEvyzhxgYY8HCUupO5WGzVNAD/86TFs0sFjE8sDszO+hDvlh+oKM4NvM
Szes2jDqmWZEP5MPl9Bntrir3iBkRjZ8Lb9c5jw8lMpsJNFG88g9+OzO2le7Tsjhzt3oUwRKrufl
N/1XTHb+r/0wSV2LsIeifWiWzQrLOcih/5R3fJHemyUZ5TT8003FfZer57zieTb6wFg41Igxftj9
Ij3chR22OV01zzhf92Ut7l6vN97x0S3H630WCdsMJCUuG8h/Fwh3sr6WaPo0FSGBzZCO1BCMoaUX
tlp2PO9ZJ+kLau7TDCUrYGiJNSVmUGRNCGbwaq7QyaoXQzeHMVFtj13wjII5mGqeicJ47hy0hNVB
pShHG8aM7qr0S6amuJUVo9sIEOKxpnDNT4rj+5s+2bOwfjEsKQiYF9L4ubi9Ct/PjxxsTXBZLZ/W
XtOCODtrYY29uT+ZFDB28o0hy7xluejqPlvQ89rOyBRkGpxtGXAMuOgqTD9DGhdse3gW3xIfZhcR
NjeZdYzq3pOhI4dcPSrgdI//NPY2HMHLtPM9EnPwT6wqcp/tzOs2j22ibRrUGrBWqUExeXGigCX7
jY9LZZxcqZbzcv3EMOZVhNRo1qdxwvD2eU5/It3jVs/XqWN55gdIgGFPLEY3YKZ8P66jN8an7TuW
SyYiXCvo3+nhGShaHzW6PgCT5FKlbzzSQ8En8ITf4dv8YJOTNXfekPrQoti4Ifdm+2aHy3WXxbU/
IlD9zfcVJc7C+C50u/LShz/JmOKsYWXrgXZFmQzxkB2WJyn1mfWPE0Jar63d5+Rz085rNRefsvfd
rWqfaTLzMijM+DB/s4EqDpq4U2F6eFtRphUkPbniGUbqVmA5kplMvahtqgHhr0dki6G4BX0YTxr3
tWA/Toi6j6mJ8s6DBWg+w8ctw+xyV56KIjSEcE7rSj0pAbPDzW0hJbtpOFuJdy+onVkoKDY4FL/7
SsF5Ah14x2UsyL2ues1m2jwXmi2EQEfcC1R22HKdwGXJQJ6pu0djh3WItpWXbI/qGU8ev7ngm1AK
YYFd3UmG0J2A265jQOMUWAqfKmqxY3R+HSXF7pRbbPotB8gYglFWaIKT556Bufxs7ohdMYemL6KH
/0JIDSHlcdPfdK9ZppwpIrevMWSD5FTNxxp/jmR9OXf+r4QThN9px8CcgdHQ+brhAllSbqgMfdU1
w1MsiZy7xxjr2jGmPEk7YZFvq/fswKaOOQfSIhcL0B8GRgn9KDYKCwYOmKaE6VFUt8ly2OotdllO
9nu/iJeJ3pfCe1F9PINkKbsvD1SHaFfTbm/g/+WywCtHcuRVfXt6d09YtKf4yMdRifLwmHIoiwc5
EtjL4/7sPDbRdtw8A3j5zFOSeUKHxpGbhtoue6/feTTHd24yFjy58rWjcjVZuLdjZ0sLi0Aced0X
HyIQxlkHjGmDYfSgfWYjM1nHaF3G3eXvU1nVqWeCCTErY4vm3FPu5GEzhShNMhygUn+6exrLy+Di
ElekywQdU7mZPauNRYdTPsogNXiNzDLQ8xCi5+spd78N45v5wygHJglkTwz5L1k5y5qw0n8jiTvF
JmrJ6IuzZ/zN4xLNxXolNZhH28pH/Rsf86/x6Tx/GQjveXvumPkiLJsHGkOWOie+NKv6txa5RdjS
bWOdnErVNg+mOH86pf+bLAFtVTYjQHi2GNEI71wdPiMGwC/KsIu86lxjo2+hCTniyjwwOyQOwPiB
rYybK/Nux2BQiPolWemr/nP6TiWeQTv5x5xj0b7Vo90S+pYEw3COujdJ8YhwxPTnuY+uPapqkF1j
YwRww48ita3KoDN4da7SuZQbOTO7lm7Wnr7iC03FPQ9qlEpMdBieeN0S91/eXP4yVyXe2fvylOU2
UpgFq4OIHwtWfWurgH4aItGRPB6Dyq0UamB1F/1Kh4l587eJjb0DLeJELgTobQEs4coX/l7v89nB
rDbNRQyVEyNFwS2Owod+GD+iJJQWsha0jvyNaj/+QQ5+BrjTTkK0QJkVMFs8GVPAktEc6+UDfe0l
OrIo6OJMRNMwM+vmJuXN3AwhcwaCcyx8nCQHo5SdFAzf6a5l+CbsOtHmji9PyofKkCc+Zqpbnswv
5Jca4M+qe2d48sJNFEuQwIzt6Z33aPf1XvxSV+kW3ZlM5DYDzj8+ynh+3epAieZRawPQAC56ZMis
2drdg/0mX2U3Pz5u3HbRUQRsdswtI59ycvP15ydtdQrCEI5BSg32awx2e6oAhRxoyVuOMT6qLHjH
5PQ6wg3AoKljBScErlugnEZbWX1Z/I61/pdxQq11FkROxMIJd4HZ6DG/u4yVGdzCm/Ky3+mo+499
s5or5JGNFyKADYXkBGC5at/yrf4muFzS5FbyYK1ivz6Ue2uh7VK32o2B+oXbrTLY0EJWcqjtTMtr
r/GFR/exxMpsn70NLtNFiNFi7MF7AZan7Ny7hCsFce8QTgGlwwjh4QGzAMwfFBaPcv4Q3aW99W86
n5bx7c8M2eKgvWZK+XIfKwEDHs4z7frDfp7UMDvokbfW/lWPFc8X+TEFWN2C6/wDFvMg77YJOs2G
3gHRjdsX4g2oA0NEY/naK/JC31JiptW7tRRXOcsnW0+15r4sl9mpiF3jU//iex2WoL8sEdwo0kcC
nYbK/lJvZFeiYoupiNxK3g2tlzCpmdAvwqdDh23zCdUoUOhsKwfYGSMVbhHxvd7D+xQYudFRY6eT
fFK9l8p7T5H08iQ5wJvW0mzxu1rzTpBlTcWZ/S3OwxHvAN4nxsi7Yd6pru4PF9PQ9/wdtQTAy9Mu
OlsA2YaIeWw3wjJ97xawqPS/KT9d40FePyZ3WFCplyx9HCI7Jg3iIzQvjLCxrXhupA9w3d+Rqmod
nZ/rmSIWuXhU3aeFta0+HwserRd46hVOCHMbLOA6O1sLbPfQ57zS2t5hxMKHO9dXzK9QD8BhZ90e
r6RHvkCnltEZRoew1vegAi0A/I2d7p08PXMPsWwPzXXfflQX0a2pozO//GTFxjQGAYzC7aNs2UHY
afQlrCG1goYGEO5QaEoVAYYOfvfI/XbS5Iy4oFMe1/vpvTlqu2FVk2WwiEmhobI91wELzLZTfWFl
vWfRQn8TIZCwMwN/vL4FdC0upJhVgq0P5DUfziMwC1Xv9MClJZgCy2UluNaGO56Zddfn5GzhHgKp
F8Tftk5YsZiUX17kdstrdt88H65BXQtizHctZEo2I9XpX2w51jV5p2EgplSLgoymyat29VtCzUFb
UzkILQuZStnLf9pPOtW4D5I363Y/1pTa6NLrRZu7DzHEeYR68j6snqSRiqH+rX+nuMdzqjiJa8PA
qClkjB5f6am6K9LAcfJ0Blfi1qDYJR9iN6AyCotjEj7fFB7MzjE+hR07Xa5s8+ijgsOicHOp9FND
iO1RO4TW8xBn+4FElAe2MdCTnP63Yv53oYbAOYQyowDGcolGbk/R95h68h2Yw+HxYaXOTC8vwqH0
KskZ06DDoBbjLlo9Fb8Im9SStg+5y+oCdJm5K+AVsyakqxCiNsWqDZzsxnvhvjfxfZaW3tP1pfGR
S14ZDF/xc4GxNITslaZjSTI31MqTUcK8IL/wkdb4zF7OZo1MA9ux4xS2v2OAKoonqJ9nC9p7c0mh
qEbho1gjuMHH9EH8rBJi4oo6CxoVKx+G+gUkPoOmzZG+p+UDnYYTv+YSlu4G3DJyyJh4sFdVEGUS
QPPhPLZbY2EyNu1DZNv5uGafZiztRyw4mP9Ph+jlKuOyggShL+XOpyLhgPPsKt2hjJaEsFKI9gsU
fRKbCsMIamt5Pv2V7KVb7OhzYdWPezKS4pRI7E1ehpjKSyMOAO6L1JlhMfS754RDk5MzgywYTCzH
fqNkX5O+VE3IYmfC0m3xGVKWUJdRC1EkqFxewBBKdspu2SOkj7WSy/FK4OqtLWx2IdVNjoxyiJBW
3YV2l13Vg7WDntTh6t86LQPrIhQEm8KIYBup+IxIHxvX2giH48zCHOuL/qR/9bu/wX43j/j/O+f/
+098MCG/5LiV/vcfHmY0oyM1fDh+AdU2Pjx5fR+Iw3ss/r433XXVN1pjRyqAtTBN0cs7gLGk4Uko
BUA5/XVvl3E0dEApvDJKGPXDJGmLql7js0Gv+Petv3+Uccd2mxZo++970uvJP+NW1/3n16waQ4Oq
sgKkbUAGidx44hj/EHkIEvn3vXr+hyqFav/3ZWqQHvy9+u8//P3cf37FVLvZIjLuWxfZKLPHv7cl
wZsVb37596NYwtKYJHK6xFOn3hIEOZZ04+oEUaW7hwoHK+mxGdRDU/j3qA0mOEBy0hLaPuiTqz+9
+JR206aOpv14b1pEfly1Ile0rf6Mt1n2+LSU/KCowqcs9q2vZioZCYw34nRaxELi1Tyv3X1LvIoS
PAosc8rsehew7MEAfySY9OmkUT8GBLhFfp4UNHkgCBYmfVoGLXZSEtE1BImWxjRokzt4opmSvAlx
es37Ylj0MfUpihO2PmL/MAiIGVw13RjmOpPtePgsxEJeqXdoUThaTabqcVUWyZNzpIm930gmGuMW
aHTY5a0srSyN6QOKiR9TZBZvKn6JenvCpMqspxuqkMbOSL0POuyUcCkMFCGiMMpiRpYx/E4NtkVD
QoE3ddAam4GNMG0AmwdxXGTF49onZHbDTp2FJHfGA51VlqgosaiJE6w1M/oIDTkwlO8K4qWFkTnp
m/gDqwlkur7fRDoODCJ0Zh0ZOnaN/uvFvLx8DKIjv4yfJNc+sZhK3SzW7rh9otg2YCaMJtwXHNsW
CWwK1WC01yuS5EqCx4IniCUSXWF40rFuMQjmca6C6fljjs/EG4jZGOMDKQ5tA1us7mkDyFZyR/U1
uFo1//osuowf57jun4c7kdDkb8h7rBJw3VSIAP4f9s5jOXIszdKvUpbrvjW4F7ptqhd0LeikU5Mb
GEUEtNZ4+vngWZWRGZXdaTPrWYSbO51kgHDgiv8/5zt2kGebLJ2oxNVJuq/Nj2EkVkvsSZdgkMgh
x3HKVzW4ySsZJtOKCKwXTwuKXZF+1yKUD3je2TQNSX81xebepRfQYXoIJTWHCifyKSKmpG3msSbJ
3sMSt4U8RQWwhJ6w0jkZkB15bL9BlGg2yrM+3GAihjyhKOVIlMcadM4QeS3hp2QtU9tUsCLBYgAx
TXJvi2eYRS+32s7W21XeDcOWDFbU3FCgREpPUbfyp5IrcSV7SR0SoI5SiCNjBrPISb6DH60OhTNi
macm4oQjA3TG/eH1gYZOw6DJk7B2td8YAovvRup/RbjKN1nC3BbDrb9SXLLNHC1Siu44OePennTu
kojVgBHVsO+ZCwoqaGVDg6giYwwDqcVgoJJ3Eyj9SlXRix0SrN14aJ3t4l6L2RJ0IqOu3NFV1agb
+hFTW6S7960B8lkvYnNZMZRFRWqCYkLJ3996XEhLr6MYAeZ7WRZATiXY4XX2vReEt8qYkdtQ+tJt
S1bkYRpuLNhn+5YlTeT5w8ab8nhRIrrNlYHOEIT70CTaZiLsnAk175IcU611sDgBXUn1MMWNjx+Y
KrgPpXTrKCT+UxUd25CFSlqz6suK+Nz772E97KWB7ktDZMAQ6xOn6SxGgzZEGPfANjtapKH/QqC2
eZXbibzKVbwZ9bpdhGDRN6o1snUNWoYaGM3/LqP4X01GyAY4fq6m6cmIb4eC1lRDD3GIR8TPLVdw
MLtQBUWsnMZn6IplGo/a2TbIK8sVW5h4+NRs7XUY+KxzEltXYoxXyLI/6py9/d4LAFOQyXjjGJQc
hfGUWZK5+iIBGmm4RBpi2zRDg2tWd0MqjNeYcqPS6VXa1IL9oCMcT+x7FhEKGMCVXTvNPu7CNyAX
0QoT3QEAtY0qcqJr3dEgHXxsCR4qkXAsz65srhxsqIdcp01MgggaKqnD8i7zap2J8UZBK1YWfCPQ
7Wx7Kn3GxmWI36kZ2kNus2QIpzWJNdhv7OAmk746aap9qVT7mMPOylu4lc2gsY23qU8E5BKc0oIN
qEnTfjIxAWsxxXZ2c3ZfFPxexjclvDvh+fQpShHv0SLiYD4EJuuLyKVJ7h49hsjcedFiypReCqLS
wqEgI4LVMN+vhJU8usNsV7Dat8Yh0UuzWQ731kdipd/GxnI35tB3MDuowZN7YtlqGXtIS5RKgyX2
NwmbGam5K3MyLAz2S21PSUv51mby23NY1AFUE/fJyGd0YEKdgtsMpVw9IBRxpqXPVY7Sb1H7+Hvo
OPdZZO0SZ9356A0zrYZwEfZPWns3gjCs87v5EOdEPS6qwBIbffSuIGeaXCfJU+jqwToAcbFXIT2a
imwH2jhoPIB+oy1suBWTnBRSt2UxndH46OAmI4HWSKcbxWIKfG/ddeYNNAPEzaaRr1zCKloZkMVR
J6AJ0nGb0ebpnXpjG2qCVzchbJh6kDMp0IkwTagx2qO5TuMagwi/ZGCH00ZLmWJbJt2B2buGkDmX
qUn4QBDBZ+pqTYotAe2KKOSVVVFcLiaQY2Kk9qU8jSZEYz4nGkWD1DlOjZigM6KeyPu6QbmEIb/o
ItzUOClNP1nl2POhZGHti3yq/IXptVedB9rCYxcGByCkg8YWBuFJj2TBd6ga6mMVr+3qrMtCrAi3
pkkIAH4RGVQ9aou9X8cMe2XTeApsd8SBmNDDJFSe/iFeia67Kq26IE0ZCZ9tmadxoGac790RzE3W
0t8PbQMcRc5nU2GUiUVe45Y2o21Io10OyTr0EMgDxXyWpBpD/RrTVUNBLY/GkE2ieHST2ll6TkqT
E0pp2RjpvcqiJ1FCgR0YkP227qnDsxnRMrVsfUwvWR3hW2IySSv7uY5N9ZQap1EnUAWG3Fa0FDBH
Lcax1QCWrWi6Fg6sPcfsX8bW+fSS9B5MxHRK264+9D5UXvoBygr7g6l8lOYum/oupQpVuc7RzdJ3
0/NmXDxd/Dy6Hcgt2OtT+zhyBXKxsqxhdVf09QZnK6VXOo0RKLdFytoLHdeE94b+U2oZL1CsNq5A
xBbZHhvfkBqWriUJajT5pcfmU16VcjkU2mro4SwRj7Hs2L8szY7wgEIamyxGuhDUd5M9p4QCZQwR
NShZbpwS7F+K0X6p+zjS6x6ScdOsknCgiCWyUwF6xaomDGM0D4pUrV0hxU3L8S8b069gaUFOEsHr
ODjB1upnGvSIp/1sENnjj1STUuVOm9LuVl2F/ker6WwbWgJWuI52XjhBq+hvyyQPN5kebIKQ6pUM
UPET8oYNKWwxK85bIEG0OdxQWXdM06F78ns57uyW6ksV5UsiP9y1VtCkJ3kTNsm1RT7CwvJpr5oW
RkZNfjf75tPRGr7Nv0UGPR5Y33HCikcvnZxdeXSHxriflIXvVl4VKZa0icXJZnoKotBY4wCftq7c
FyHNHMPjqpWTeewDk2YKyCRpoxWChEJkAlX6oVYl+5zbwk8x3I5YSWsTMABEbadICe2YbHRX/fXg
Mkv09H7q0pILd0QN2bdPuq5HuyRJbxEiDArsV4mgvpR81IDE9BXshVWG23fmLtm70S4PxmD4d0VE
UA7Q+rpCqujohrU2yubNdov+mLruYXTZrrhmsemGt8y8VgUEKqzCK2GTxJSNIfto+zmQ5n2TQDZu
OVZOU4SaMPViFpDxw+g7H6SCmFt91N11nTV30Hf9Y2owlGXwpMxYwJXjhJrUSUmS2AVm8Qp00GNN
V7+kKqSvoeWn0CtNRMADwUEEgREjA9274SxAQmVTkmBp0u81guWKsLvxiSC9kpvSd7S1k3cLt2Hl
VGbTsTeDL7tPST3wP7yYyo4Xj+aKxdg6a4oRCp48pQF8KwFVXF9DlkByXFBUa9n1Mvi75Vlz6ag0
YV5vilnZG5XtzrVLsQAJD8kZt+zUUcTwWXvWOERKc4Tel2JWdEIoV1EtV65ZHkotXeW185or5mGC
TjexpHYEdR6lUE3xbRzFbYW14EGjadaH9Ws6RPUi0Ht0k31sb0yE+WQTd4ottOoOls780QQg4uws
5dmIdk7zdcAtIfo0kwiaMESqUYUArbpPjWAQ4ucy/tJzU+KB7rGUBXL0V5aJObTvQmSKox+tPeDB
iMjje+hmIcQuerV8GoQMmvGqS4APyZSOEbto6vmELYVsO3bwem6lXVLvqtexNu4FuokBgi1lyY7l
eUb5lAiHFZMWnIF+x53s3tXFsUrWwdjOFTe0gtw8aJyKFNovmX05mH6voq08Bs2ZmsKjIIiPBECx
1T0+QCEraiBD+xa3WUzMj7NiNS8WdaMdvZFurWamqCApN46IpU3rbLEb2kvz3Gs0xKLxKfLbrRtH
lA4CmaxTn+Ask5tdQVvqn00pjAUpU8hq3dkvWz9h7h4Oao7vuDGyjMTmfNqWidGiiDWDOcnr3HWS
nXfFYsbTI0qhpXPSLWqvvvCviZRisSy5OFmXIsipr7nO06Xju/R33Q+naiuqUdFBiu4WuuU1fzjs
tZoNm+hrPOxdCQyflCI9jjegldNlC28UFDsqQZscvwH1eKc3SEtGzq82f+4eelIdrJDy3ORZs4B4
BQJyZjP7FFOIh8kIlSktxSZpTHp9Gn2XAWgUIJidQUjbwoyr5HqY63w1XLQq+IBpvK/GJj64pLJe
TY5BW6fycfkgaXXYVvijTtN6wm3b6/YuiO7yBBmDHzSfhCR81yuKA2XDpselrz4Y5EbZePuznrNb
UJxZ+y2CHYK6/I3I2VzASMLLPQ7VllkAA3Slo9NFj2iVVn8d5AT5uGY/lzLweCtEcaHyWqJidQSr
k8p2bYW+rjWmjN22seh11OTwQZ1Ni8alQvhI6q+Fqar6PjL0mm4wHtMWemg0VhYiRtRHvWt6S8Pz
+lMdB9uum64nTcWHzEH3N0zFwW2bellUHtpBL1yZkXeOK8TXxCod9Lm9YwJEvTLS+slKbFpw2tLq
nwla1/YAQZ46Q0fM1dWA8D2UQHyewdYQE6oYUnRXmZke9KzFKNWgnR5HrutUrHUTX8P4pCdwaoHU
AOMqUFbVTAc+V30/5RrIt8Bbsgt+RppRaJX6nMr7QIVyNY/6sIxYlrAyDk8KyiTmAdIuEHYUCoVh
MZbbOoZjI4V3r1U4RCb6wvxhiUyeE0tfd3PKGt4KIusPLAvPVEwmxBb9hqTl7wyUX8FUQlHP2N0R
jSi5A1JY9Ia4qhqd9ppKFmbm5CsrdNnQOu4DFCNuQosL1aZZ2LOHv1EMNpiz7M8pDNGEIHxvIdKt
ldW/4qBq+BCr6gjfSZCYBMGiyIa1KCP6HKIJzqP14fh3WBwKalJQ31p3ZffqTWtopvRz92h8sXt2
LolVvxGESwAgUYvGi5fjLcWCtdcadB5JG7w3GkWhCGZAlEfLUPUsq0hEWdVl+cItR4HJA6una8Zr
pbf9ldQRnmpWppC5ax+61d9PFT2NxoJ0miMFqCFRuxCvkj7+CiAh305I9VVOqyyf97EmWzjJGq7o
/aPAOOH0lECGRB69KXTuzYqGSE/zaqT45euhPNm5XOZw2ZZ1h1QzLobsftK1D6eQwQd7my+TiLRU
Wg+Za1LV1Osv5rfX1KL2YjY+q6ybvGyrLeVMc/CHtV+Gr4ZmoMvatT0Tamhg5q1bymoMDccUhcuY
4dsn9ycEBrgxfRYxNqyGSu/XTF20Jox8b/cJRCjZfXiKTFyFUjz3WJ2MXuXhuu5gGSdyTZrarGmR
74nnPmZThH8luQxWNJ+84RQOyasj634zwVc9lgPMMQI85dIiBh1BTvne9QYsJu7yHP7iagSqd3Bd
wiwj1i35VGXrTnrXDHQREZ+uceUTN4cYSj4UbsneMB0EUk9McWb7wuQVnuOhAXnruPcOyQArb/JQ
/Zf1o5NlS2skKm3IS2ypuX5vNIx/mTSqZeKT0SQ0sUGjqgrsT56TpMxz1HgGxr5s0CqoI521Titj
T1i2tbVRHuiJ3W48wSLUwcmpexmjUKrhR2CVpIU5Pnm2el3AiOI0xo5ISxDyfrGIs8jd6qwt9n5u
fIapcG/CqLidNEydvdKHNchU0FoOjpc0YyFvWCsrMtceWDnyFelZuhlc348e4UnKwL9gR1ii7QUx
a9d0HbxnPSOvd9IR6Xf0M4LovSpy+9ahHM2uYbyyOvvJRXyXYvXD82KMK7MQ3zOj3fSk2LNzEzd2
W335FN5WeYVWoi/0aeOixICi7i9Kj2X3XLXPtTRf+zaE2T7w7W3vzbzeAZyeTY/UJJEW0waLA1ug
KPYEGoRRMWJI6lf+VCmkrANorLZ99X3xFOW2SZQou+SgyF7UOKVbZcYHz6u1xdhjP9TbWWTZNGT6
4uMXPQNpDlFsq9e3lXBAMfgpdQ4/MNf1Wws5rapHuklTj6nDquAV1G3NZCXA30m8PFo21UszzOjt
T5QjBma4RSTdZBspzV6VirMqBu3TauckstR8dYHPR05UvEXWQAyROKnKOjLX3vZ8sk+FZ+4HTU8W
AYS/fVRzD6YzrT17GdgVb70KjoxAzZAdCfL49COk72nP4N9gy2IiIWrK6pifrfIz8cmNCKWDvDif
yTt//jQYq3PfzIYq00z3g2vm0c3l2/3SdkYa1fMmouvHJRt/IjUv3zQ//HiZlhZMhMvrX59efvxP
3//x41NXcVw/XtsOHcZ+I0X/nf8ywCMBNfsC6L48uzxcoNzVDAD/8fLy7PK1y7s/vvmnr/308vJ9
HrSZovuUoA2JNLNWF7a3Fxf8NeP8J/769PLVy+tJH3hLpNA+lEsMynwklweuLhy3P16LyfvXa9JZ
qB3Wy/DFTieIq5NYuMDY1MKglLkn7njirxTNzvDSq6SAMOoNBAVeWLZpB6ou0AJzP8HiXroOS5rL
y6ac/vlGPH+LbUF25aLa/viBy7ddXgqKQhurDw6XL4WmYewJo8bJ1moxMbU63J7L913euTzkaUXr
lk3nXRTqGLdhkPJyPozL240yzV2uPkdDmQiG3Q53q4VWIIQidmDhAGVrphXZJc18L2EuLgu6v0bU
3DcRDZquGquFlRMednlQQ4MgIsirCX3jhEIE6oydN1+DQGuROSbVz0gCkWQCNyo6ZkFd0y4ksiMG
NrYNZ4pTNIOisssFPr+8fC1Ne6TbrQ0OtAJXm8sOe8Plnc7P5LTyyDBMeqryP34uIWiXz7219h5w
NLLB599w+d2FL2byiOhIYQVz+uP/+/V/ufzaX7/n8tbQ0EmRfYYr9LeDin87sst3X9743e/+b9/+
8RsKJ6o3blvvfnzv7/7PPHS2YVwdEskCGGYWw5+TAlIggHIZ+O59byBcVBKfnT02x5jSMzgp6Bmd
Q0pOKkJKl++E25KaXXp0BfJgB+k92xGTVx1F29NViunjkyLRBd0qahISHNGtlDkoLxArpIGJ967S
vltGkO67kkZ8lbDUr1i5sOM02WVDKhCWRU2MnqXy2Hm6mT5AgIFB1Ln1xqP3ISxKAXVTUXhzH1iA
5ae4Z0hzSw3prEZObBN7y8LvSsxKNOu7rEL46bAXMQagBjUMjyz91vkEX1cFGijWAss2Hm9bSnRL
7PKoi6z8obFoIJRE4aL0AetClWzJopt+d4Nfkawof1cO8l7Z2Q3L23oxJBpChDDaJkzB245AG2ip
MHgk+zKNjG1gjvi58vY2kTmTWei1p0HSWGrpYEqdNl07q8ETclW7fBiXpHkMGNfQEptTQcQPBknC
qsxruB8jQkmnENVtTm/Ri24Cb0oW6eQioZHNl+nHBD1Gpb1UrjzkQd8iPyVGnujzve9gANFs9zlG
VtnQByFeC9Kr36LoIWCICOv3lgCedZXVH5q9jpOkodFo0tGP41sCp9FEmwUa6gC/rnfBHIfewTDf
bFN/V3GLebammGaMcmtaaMeDHGFAftPFyA3tpHzGZZCSeQfnpGp8/6p0qJPKmDTLSNYTQA7GB2Hk
w6602Tv49GBJeK8Odi9O9AmqrnkoNdbFkp1pk8EwARi9oBl86mN57HXHRD/WRqvGya9FQyBab3o3
QhkfWTnXbTkcwSVMcUSRkhi1IAMzjDGxl323k/CQeD3Gcb8U10FGDY3pDKYQEeVrK1EnH8qIrnVQ
dWvKASUSGLjIapHF8kVr9G9WTKyaj7mCH72mHMANE0y3qbDuO6sabqk9KjDIq9hEAWaZtru14dGU
FEP2wtBGXFNxvJMOu6DMFQfbu4+Nzjw3ifpuKlz8YfJIYgAKMitDt2u8drUGLqWZnoOt8Ilr0yYV
bY141vVazSfNwHnj14uVQ6rVbZNj4tPbZFVEjGp6KieaK6xZ9YyWNhLYOrO1JW0stcpj+9PvquAp
p7zleW6xJCp7XfaA2zzqumsv9fZaHJIIlz6qmchfcoYE2U+UOnPzUebNMUldNHCEpi6NtMdWZ5jb
Tg+cbVN413VA0IlhZIwjOXkYAwZzTFhD3b2WSfWmFRxBWiCCTb1zkcvbOhjY+nG+O7HqTJaCejt+
ydgSRBngE1A1JTwRSNQ06LBikvuWkem9BCGi6inTYOqA+l9AVV40gXedTxa1Xu4P6BHik+0aigpt
l0FBvvLbg4HCrsfYU1cglRjO13oPja8QqY+mNi0/UouyQQ0hcalbwPcM9G2S0h7il7he25PR36dN
hcowQijDuUXA3ATixJoegJ9EdDtmh8YO/Vu7ZU72aQsZRuivB12+OSQioobJ0F+q+HE0wnZTx3Nc
TGCbpy7wPhtKaC1xkSfCGvrD0HJcZRvdhk0BPpCkhzVdE+7uoeuQxYxXbkdlCo69vQL+uzYnUNyF
3fQPbd7TtuwfyrrW0JYG35ROdm9JsWDdmGh+B6kka3h+KV1iNC7ERKPZcd1FNQPS67SBdxKplehu
OES1VDUReFVL6cMY6nKTwaikjY8SlvzHQ+b3Deg81KQIOTaTAE7cR5gqoAGlMUpjqzbTndIBC5ki
uIEs2qPRmkkIdO/WHpD1XUNSezmhC6NZ9UjyGqam7tzX9bRQDrWPsSBW1dN8Y0940mcEKZVCW/Y1
RCAJ+4qE46LTnoRW1px1ePrChJRZNuNBMx2Mba297qKWEn6uU+DR7RkDmmG2KIf7oVHowY2QarFY
TqqYDg3imsT00+tZZMaVa+ddeIyLKV1VaXqkTkoY8UWAHkLMjiA8j6VdbdoG/X8/TPF+rPig3akG
Vx4Cpyk6jzLC8GrHaECSYbiJqdvv+4LGCokyQDOI1hM6oH5tIBMBwSu8/NfEopmuWdF1Own00SNW
C0thYdIqfeGbSOHHbjy2VZTsy/XYp2dyqxhTM/cdbDDF/AaLr1U9xY4Wopkp7i2aWtkUQhG1mJlT
YX9Z861qKVo4cXqsem4ganas9qbhw9PKU6+NBdAc/voIx7vUsGQ7KRbkMnggmcuUSHXJn0SXk5YI
EaCA8usAelvA7WgzY4Oav3Z5YyJndl3axkNeNz455uZLmEA2jIje2bczwaafH2QfY6bws8dABME+
SCt3PxrDSyAAVdSZPu4lqz3kJTxUwvRXZoqcIEIHRepyJnelS+LSXD0ksHAzzHE9ms3moGQf6dS5
3JAqy5fmB/Xbs8vLXw9x/oE6DGnMrS5f6BrFcm6Yj9zp5YOIEyA/dq8tHbzl6CKf06E5QBrPNiwf
JwpOY9zsHeXwlEY64TNWpi+lKwCQVO4mg4mYVq+6j/Zfuug8L0v6y4PhcCmo+eHyEiw7FXQ2bEuj
qdp97L35Rgti+3JQel33xAuO9TmYr/DYYD5ooni6suacQnPeRJQKdEk+P1ye/fQ1svCYNy0MRpWK
KE5eoo1EwZLW11vUlzHBE23Lhi6bP8sfD/W8Rm1D019odJwXRkmzcytnMusFkerHPnuWTNsMdQMr
YX6IbBMp0+V1OENZp5JqjJvoW0t0Mbp6uytQvEBmTau7rnHkzrIhFjnzw5Qg5BVNmSx6crwgVQGL
3bcFrrMqN68DO2eAsJTaj22u7y/PKk2ofdFbOcUMSrH+zIgtoYWzFjPZcvDqcgyXZxZb3aVlIOEK
wiPZ3HLf1I7co2PvAsvbmSU0ExUj+vUJ2VaUK41xF+h3tEXyfSadchNEDlC2+nXqWeex10sXtA1K
PsJcW3q+wLJj1/q+UFLf1zrE+5Y5FAw86gNbMVTO6GRYl64Nrn/miSUeNIUCQWlBt26sDXIyOvYy
9DFvC88LN5JoUUrcbHlXZI1+7+d9zOWhnZ/J3kNMP+kUhv6FybWz0CFIk4LIhSOfdRL7kmBCg+pV
uAhxoxCFMw/UV3d5M8nNQH90P80Pl/N/ealTUkxSijmcbh+A3vwZsHL754M7wFBx0AosJpeoNjth
Q6QCHVFpv8lbFC8lC153Bgn/uAAvL8cIT3k+Tt6yrZ17Xe9fiwJPXTfNWsloiup1oA0fOvZ4xn17
1w/F4T9So6sDoxHDSQEjnNwdxR3gmz4zLzVr4JPxhhCKeGXjDtPepq+ADUREmXCFvBqe48p9KD/E
Q36gNaUhUkWpPa8FYS5HLIgXOJrsY/A4vYIX+xpu6Fh4j8FDitZjY48QThfpdyCK8005bCh70kEs
8CXRCiBh1yCghoU7zXJqrOvmJZuBYyBI1gzq0z086aoH9LputQ1Ux6DbanfTTfOZ83JENkjg2YrA
pZIe4Kvi9pXEii6bF/4ri14c8q/qSrvDjEaTMMUNjvDGOoYfkl0M9lSXH5qQM+A3Fge8U020YuVc
DRscIcogOOATMQywmgLQ6IN8PQOwWoW3hExaV9iMEVo8CCqlYo3tPJpBU85x/PRv1RF1GuCCFf5Y
iAQJrdevgumMhLt768s8qXvxpu+9e+rxrPVq7Fg67F1y146sGRhW1Gv0PN54XwPe8OceBnaz8Y8y
3BkY+NtFz6BtsZFcGyWBzwtw/f0R+OxUsOm+yl+4DnDAT3Qn6Bodk0P0geOyIFhkJY01wRoGHKUE
vQXGXgAPrbgiRtFGgUJFjZiUW1ZijBtI4t3zEbXFZvjwyyvz7pvbrJsRqfxxxOftlEyGW6Pcuva9
SDa/w7Xf/so6/1vWprd5mDX1P35RDjx31oWjn2e7r3/8gvBEMzWWE6btIE2Vpmnx/uf7XYh05h+/
yP8oyqGPEl1i1NT2hUCysoq/i0O+jT/avX8H5TRBt7DWvNvQXo7phrKifXSup0+uENa1aPSSme0y
WktiAT2WTeSTzZzUyN8Ezs7LbmF29gUM1aUuNsIloNZh3bBRSP5eIJqgDHyavkP3W6fr9BUKxzUe
0G3x1J2ju/SheGqoOCzUsvoWkbHkvCTvBgaXTXdK9sz96DA1LliM9Vt9M9KR2NhnBjO0BqRfMM8y
BFzh29cxNo0bIoGNJXfHAswbytLJwB3VPNnXYJgHqtlHq1u57fpb1X1ZD+kRHG/wHWMChgb7Ow4o
gj2sA7u0JcC01+gDMaRGoBzS4qv+nsbCQ8mHjtUGVjHvcFfDaxDI+pGS7TDMekfzzCXb0H68Q2xW
PiOxcE75+oRRAq8uteGE87dHEvVqhyyyt8kHWv21OOtPUDDX7sr/Nn0QrLbSN+FDMnMa1YtD0Oex
3WnbYGOc8IWSMVwssE+tsN43ZzCACJ7T5xyyCK4XlE0r5M6YI7lPbdwAH9FqEe4yE1zrFXfYeDMj
AB50bfENMFlor1gdLJtFuNwCswT2SQc7wEB4aGfjxQGfAjj1lSTZE5APK50jJXLo4jO9gcsWGd9p
XLLKWIpyC5Fhx5/or/Vb+UW+fLkd3tmCc6hM4BtzX76OB/eVfeWGlduatflW4BhazqCF06v5hpIQ
hehqH22c1V9c+dqfXfiW0qRh2ZbrKuOPFz4g+xpFl+pPyulOeJYIj2aM4fJ6tN0XNStMSQBZZm/Y
ZlA2YTR6xJFUz8TvWav8FwdDEMK/3YXSMFA8awbZBz/fhWbUDFbldv0pVNQK+UfIaJCtRk4RiDYc
NswfS3x2ZFmzr/JviubGp4GLzfIR/0h4czmc/5938Rd5F7rpGHwy/+u//vfn8J8gGJfvzfvfvmVN
2Iyn9/TbP355fmfrn/lNnv0+9OKfP/Zb6IX1d1ciprDonhFUYdi//BZ6oYy/2zrpPY5UPyVeKMOx
JTB/yaPzy9/+lXhh/t00iFt2dalsgxQN+X+TeCHnsfzHWG84ZGc40iXs1ZIaqVgG/9Hvx/qJjPJW
sJg+xxrxClmFL4LtzbyJ7RH8EWSLl2JhOOiBG1fGVNfZImtavs7npXVdOOXarVyC1lrtek6h/N2Z
/LOp6I8z0eXoXNQftqa5hsUJmtM6fjcT+eZgJHbQGGeLXVI55cZ14gpgSI4wd2Eiz7nh3ZkS0WCW
UxUZcyYa25Jy2yICXdgpY1DsS5poNO0Cx4zoHyOp0UYKpExvwU3rYQaC3k+BpVvouffxF4c/n7yf
Tq7r6mSXOA4DCp//Hw+fcnzcV7k0zpM7oOCa8uhUUtlcxHYBV2gyFIDWwL2l5tKyhhx9rbltpDqk
lh0c9cAIj8pnX9w4GR3uZOEI0iidRj66Bdq4XDjLLPXSdajKatd19d0lNolIrqsc/fFSJxjomIrk
/Bd/0x8DUuaPxFYGhR/Hdfjb5M9/k9JDP3NZHpy50IH91Cw+aW/5aw39JgUeQC1I345EP8t1ETv0
eHL6tSYV6ONg4G0KnfLRGUZYvdR63KiUJ8N5QHgBKCeKjTsLZwHRoBIim9/8xfA+3zQ/fRwcOveO
wR3FXaX/dDVlReYR/+RiACkc1AkiuhtxUs/JlUkaeqRhdMEhIxsEFTpw1DYZ3oqasb1fm6botlEo
Xdq6dEUGfxrWekstmKjmcEOyCQ62MDyISF0LqvKL0QZnrijZ3jj0P6lhaqQkuTUoJhr7RIm4ew+t
P4B9XIn0EViPODA2dYmerEHhuSpDBGm0PPEmWsiZRA+By9ZvTD/XFomR+9sJafiZjRWBeQgUWlJA
KWf6pzCw3OvLQxwtbUxAG9MKcN/G2vU4lOHODMH3SNIODU8D2+Hn45tLewpBePjciby9jgSreYaK
YVNrng5mT5IKrjXdzeVZH3e3cUQDWdNFfacrlZ+00tuhNUL4Sk237ykcWfGDNUEAqIZYQuAwsNFE
VcmEr1HfEsXXaA3ujkStF0WpDTmNY5wDWWzNlO7v/8Olauk2C1hlSk035un+d6OH0zt6O9iBOgvV
HjsbfETiVPC+sWMQmWPsHFudet0AyTTWj0GI0SeeC1m5T39jUp5ET1VsWlfAYaimY9LKcy+WPlm9
V7o7Tsupcq9dM3Of/+Kw/7gK+fUOs+ZQI2Z+jtz9adSwhGZHg1nJ80TTkYE7uPNj60a3Y0pSFjuq
MlNQaD2fjYntZNcGYUKhiO9r950MJUXMSfjdIT5o2zuGvqtTqty0qlY6ak/MuG34F9sF+ScDgi4d
3bGplDEs/DxGd66bxeTmyHPqOeWtxjKTTNS3sE+OZDeyv3aychllzp5ItiOmw/go/egxpJa6+5/P
mz6vzv442tq6ZKVkYH5DLXa5/X/3cXuj3TA18Sm1WXdfxtI4Vs8omK1jHuo0k0X7lHavcZ4Z9+EU
X/tqcKkSK3VzOZVj3azDsU9OVQY/hTLCAu6vFsEdK6H2VDVVyTDC+C3YRgRZtu2GlCCgsLvrYiM/
ZXAeew8IkO9J7KZ2qR2FwKkqouQlIqTwr9aGf3KJ6IipWFJIWlP/NpIhB8npFXpzEANA+7aPDj0K
TShSuk0qgAmqPv5u5c5ZoARbFd6QoL/Qr+XYWSsVEqtZRE27GZ2p2gW2Oqgm1Tr0Ygi0XdhGpcj8
q//5s7H+fSK3/w9h59nkKNNl219EBD7ha8l7lWv3hWgLJC7xCb9+FuqZt9557p2Z6AhFSaWqLkmQ
nDxn77UFxQXXDP4J75+VtaWkmRrOYD83bYfXvsALziK9m0X/k6RwcQs8+uB1jvW6F5m36Uk/PRWN
xGbrYDXIvLuVzNaG2dpPLxiCs5VkuAeD6ptrYhrkAjyyhDrZIbHlDSA5lnt/cA6B+xkTTrA3E6dh
05Dgd+R/2Pc0tpJwERLgmtk2plMDNRHFuS+m4sxMxQnpxgpbv2SIXs9oPqEjycbaGxpYXAaQc2Z3
UAfDgatCcJN6RrNZ2veyjb0/DOZWeFesZ6PHmyD7+FhJ69UKY/AgetmI2pV7RDG/9OP1JfIdg/iJ
ZuMuL8puoH3+7++7u6wV/zgnhM0pwZbGQ18Z/GMJlHkc0QgNrecwXFLgxTy8ECiPHH+RC/iGr18M
thgI1qv8TAoVooNxOvjVRB/RKJp9YbrRtm/d4/xwIxrXvndIc3E1QYeEeB9kneBtQf+v4nc8HKCC
ggUV06u177ARjjpqw3JyX+PSDxlcyFtmlP5bEEBRLu3T7PT2JagUVBCiL4nidAGx4PUPqvx1qNFh
hZ27LZK+3GqugyQow90jETw82Li4/o8j1KLY/n/eKcd1A5R9vF80QP77xcLQNq7ZyLWetSo/u3WM
HLhPvmSEjp9aApbXgY9Kg8BBlB5pUZw8/KFJX4y0r+nuTdGiY1PQnRwxrf/3z9D/Z9nimx5rGhsH
06I3w/j/v/9lRRfb0sxolyMnq05yzNp76MHACrN34lShHArjrA2AHMwYmrXl5yUgUWiwgc9E7HH4
Kicb9t5Eb6mzDefSBAtopB/M8xSFF9LdEetHfr5zbbo9iJxRJaCwpiWSTJvSYbrumi+j85nONGvi
OCOCUb67z0T33SjJorCQKxtzuityr95ULkIsnavdVGOuTGqc6i5SNK9dDn7k7nDB6DwWqVrrKEHJ
lYbwBETVrEo3g75C7PXWKUy9Hj2HBBlrumbZd0mkLcSrjcpZmqk9Kmp1+1PGeHQ7BJChBrqv2zAe
m1USIhFrY7vFqOxCjUqreE0nOf+/1l9SB/9xuLBdMjmh8D+4tiv84B+tgjnIMDmkU/xM0G91LYx5
2LoGuQtemYhVZZw9r/6VRrpjwjoFh06mx9Apk7duNprD6GVI3sSPQDfZ1VtcS9D153ntqpqy0TIP
QjRk5owdJjovZiwrsQm25EAIyQhuCkfziuxs23eIGkyLGKXaeski/d4Nvnnpq7sMs5s5GPGaN8yk
09/8TEn7KBiM4Qb0CBIeB9tn6gtjxYnhtUkY7SWU0gGbUsApDS0j7S/lxEsaXItaVRIxEsao/yJT
nnpJ0pfOX0S6OKYSqqTBD/c+mhKJCPyoEiZOfsBIyWwUEaOaWQBT+vHM9FkT1b58Zfew+t2jQP+1
iVPAbyQnbkwGCTevHmFrLHh2oxE7ATJREY2K5YckMRVoax9n9ks4j9HztHL8/lz6I9KQWn62RjDC
khENg6pqM2dIe5p54kjLZ/xgjP/yWqQ0SAKySqUadnT9BY4B0yEKTbbAzCI2Yz3GyszTkgwtsNma
ovda51+mxrIOOOYZE7QmnhBto/sxpnOoiO0iKL4NqQfgNujnKAAGYcmeZldQQZ+PSPh2dPETsy6W
xibhdXruVbv92fD4axC9kOp6c9IExE7Wghh0RqbQgpCVwuyqDerKVeENv6U95idzbK8FJpOdH0Q4
V/oJUxS2Snfk6OHjzXeqEL8saUTwrybjMi/Ws8gcrnIInfvQyW+tM38vgzLZyiz3n1EDPXHNsA5D
4N/dhhwkieYjrcatS3jyurE4IKRrbA3VVvuaqf7Wq9pfbm7bB71YFJshAAYEmqBqzfnEx4ZENyDT
MEQ743gQpPIWNqDBzE8ycH4ys5wU3sm/K06VvVZhd1GMu6toF5bJOaj634FVBfQSWnlhcMY02Qc9
lERte8W00l7zJlzPwC9QCAXFycaxTDujXuW4bldhjX1kbsfiEqn20qcCEbEb6GeBqXKtbAPvHy/L
p6NzC3LC/YoggbqdJvQ8vQqn2VjgxkcMtx4idmHxfBCmlV3H/E+1qIZ0juDFYpIc8jdHlFxV3OrL
hNVm3XuujxaeFFOa+DQvcWMsnWz/1PkDmuAGczUPNbdkjtubm88gBh2bt3UJXm5yFW8qz0WmAl5d
B6b+5PJTZywRSACYlZMozesnz0K1CD+y2TXvedeRczdP410evBKJQtrxJrUYHmA2OZAcoXmsMmxE
V0b1x65yvXORLPm6GU4MMe/xvPk3Kx/qXV4B64o8A5ZMwODCFw6k0Cb8OSGWzAfnm44CCIKyjca1
7mjdC478DWGfM37LmLU26X6LTupruNwIhce3DmgKsbcTcJ2ibDfo/NdUxPF97sbuYNjRvYJEY9Qz
4/MSk08TxZfUd6ynPmyGvZU0n4o6I3cktk+JMc3X1NwJeg+gIEj6MDhsf6Tz/GvCBkEGIFxrRHbw
BjDyUowxD7AafVIe2Y/shbIZ1UfBUMANZ3F/1DIQBG6tNtJrJJorEpZkH6si2sUZBgJaGdR3Q+2u
WAj8TdIOBMiQklr7kWDSpEksJu211smrmy2TMr/FUTR/8ZKJAUUtwierr4GKDaJ6G90bgavw6Wvr
xjoFu0zJfWvDVBZJG21FBnrSB1HbET9LnAIenmQwfieY2/HlRHenAgvWhr37bln2u5HMgAaDiE58
6kFMIq+mOf7bl+zeub/TBND/DYAd0r4+si0iMLTHymA/8mAfX6LTubEqz1s3hA2G4WQ2N7Nmrf57
30x8pGLE1D5mm/W/pu7IzC+2aMVW/yuvtv9XkC26BjNV3kEgf2dCziq7EYH9K2KyfnQd6iJfRN06
88SElJYbEc8TalPmIL497GsykGoud8dkHEjPsouDjA38pdPw/e/DTLUTHxKCWjJiH0GxhQPgpk8L
MFMuNvO8LtpjgS5QsKXfp1pPQKkQzB8fN4nltEcDp8exy5OfSEQadHAMZ6KwBR1QmdN2LJGlufF7
4/fQsAZUwPiLc7TqqC2wgHEBSmBoPIbYouRkmZsByt48vdoJC3VhFzml0LHE/HV4KAX+zueXIf0/
7s4jcd2zgVVThAxSRhdcydCWn+wFavLQDjxuPqQEj7vNZLj7oYX3LpOabSQ3XIvV8XH38VU8OvB1
Hvcl8XLNIuF00HI22nqVi7jTWGSeYhF8jov000YDivk7hESKLJTUojdrEYoOi2R0QDtqpkz5MQSc
mroyNsL6baqFXUregmN6PnvahUaLyO8JRXa9cuOawBvXNzddjZwkR70aLDLWPHzrFllrLBC4Gihd
RxSv8yJ9Za2EuzNk/prk3K3wI1CrxNb0i2S2XcSz7SKjHRdBrViktSMaWwOtbYjmNjWwtscJO9wM
1Q/ElUV/udeLUDceCAtdpLvBIuL1UPMGi6w3XwS+afm9RO87LsLfbpEAtx64ZrTzZ4yBj706gNnc
ePU9oDRJ1NHOjJW3LiyExSA4TrSG9uWiSCCpCYF0ukgVsuWGy9chjJt293hILoLnx/MeXz0e+3ju
35/9H7/98Ru8hOZgNywQ9X/8n8VDrv3x36jaTHchcMJ/+93Z4zl2PeQ7qxRHNU3IYT5+uVqqoiip
f+NatMHYLK+iYnmaVxmApmic2es9fsPjOx8/9/hTHnezWNnU/MQXxJOx9haBeo5SXS6S9WoRr0+L
jD1Azy7RtRvaAbkwIwKzQ3xkT36UwqhabmYb4GS/yOOZcLHgEzNlT+CNF1XKSoeWvQoWYb1cJPbm
IrbPHrL7hwJf2T8TCWwrXRT65eIHyEYPxX7pIUTE7vY6PswEj28/bvrFPRCIMFvZtYL8VDqg6R7f
4SroHScpT42UhNEsz3s89Lh53C280t0bnocH6r++6eXBfz5NAYrACS/D9ccPUMljHWW3DDkOc4OH
y0EudodiMT54iwUierghcnwRaNC8vfwSj9GrV3jBhvYT1onYw6X0+LIsDASDrQqwYT4eeNyMvgmU
AB8s4ihFEdbXTgjylivA4yZc5F8fd5Ml1Bq+Bofux4PBv5798djj5x7P/sev0XGbb8I2YPUZTWLd
emHTRLCXwzNzEQAtNftb3KGztR8Wl4d95OOmrBezzMf9h7Hkf7z7+Ea3SLQ+nhJPCTKuj/v/+A2P
b1AO4JWyMnIIHqKvx4NFUYF8//v9h5Pl4yfbNOt2HpcclJWs8na0j4IUf87jyR9Pe9x93BiLBPDj
7v/veY9p2MfP/tsLf3znHz8yhjUKIOcSOure0D7t3L//OepO2CCrx+9R0dx2r+bDmoOfrNg/3hmV
DeWSQ0qufCG8/eMz+/hEH3fDh+SvqHK2YX+/fjz88dTHV48POq0GlEF/n4RJGylNiXFn58h0P5g2
df84h4zg4fXVbMT7ZZlrphGn4eMI0LMt2y96WUnCx9LhN+yOrBoFgG5bIN1lcchaiqcS48vfG1IB
0Rl93I88JBFGm3hPyvLVRsweOwwOrscvTZaLqWdbMX2J6JQbBbFYBrRvkxSdx7v6+FwaCl/oU9Wb
Yld3wDVMEN/yAc/de552m8cb+I+3//HYv31E6nGY/n3XP778a4hK+/5b0Mc/hZEyxfLS6oSCVT/N
faBgH4jyudfRSUfGuM5nj7iFLCMcTrHjMgMChlrkT1KJnR9F/QoQEmKpbETiJcg4UPjQdkPYl6uK
UvJJ2nNzYQSBtdyuP3t3HCLOOSifI8uLD1k4HWKTnJS5wnbQJ9aP2Wrda12Zbx50goNNHmVmNqew
cJ/roLH3NFp+EIzWetMVHzyBuizBXPOYErV1A+Sq9i8QxN/mxgCbnrtvcqwlMV/Bj4rFikhYfJjp
OCRETXKt12n4rW5K61r12H616wAvmgwcB4rWmG9+C5PA3w4oMfcoIIFXxFhRIe/0dmGsqrhTt2yu
t01PVEtkRprIFjb0hjt9T2f9rYRvc0olHSjTZPPEhMmmNggJVm2xXjiZsIl4xFERWhrXNqGyWL5B
A8RtfAe3kBCoVbrNs4wnsoorEB6l+FVGxbTFEhruI29EW2aGL3UZpy+inesdDJ93iDLdhuEwQnVs
EGtnAhUvi9H7bg80zBxrBqAfEx3ByXCLK7pVaULwSp1Wl1Can73J9bjERuEqLTQIKrO5llOw4LrK
nwa0o8ug4M/mJREQdX+n+QpUZPaTQ57mVyn94ZD72TOCj+KtH2JCJF33h7Yn81OT703Hq06VIQTy
Khy+gT3tULkG1C4DdJcgJkMQMQoD5BBNJj0DPo+fs3CuQ6i8U4rHuYzgjDMd+oMjmymzWfgr7M9k
ctRwIY5wuhLs/EH5KcjYizlvum0C4k6RrcV2b++x9eQ7AQG+0/0581k/PKut73gVAP211i5vrfBc
VwF6OENTZ0fzpq6G2zD1eKksPb2kSbP3enMBFPbPdqdpoQCOWtdFkJ1i/DscapKNHhc6IxDX2Y3i
QykZYsoytlZJjvL8ueux4/aDG5zzQX2KB2Ed3Co9wD7Jt/1ED9H0FLrQCPF+MEzeSY/Gt36fZ+7z
pDOY0UlBwE+RDKfU+mEYBrEpA+OEqY2hGc8YsyK/9g6OT2TLfQgxOATooVN1DWliw3YM2l9FGKdX
GVqfmN9QwbJD31q4nDi7q6uuObAQqeNDacqT1YjXRIGHL77PjJw/deEPW00v8F+iZyt1vzm1q++x
xuJaTdOFEV5x9YRkEQvNgVhKjT+3aj81uvFe7Tq75KDwzq2pf5YNPaq4T/wLUr9xDedrIgO1Q9Jf
9m8BPpzRlHpTFhmRHW31CeOQOrA/PSCKMHepo8+Di49BpMMBUh7737I5DdYcbmxb8tfxBpNp7qLW
neZ3qXL499i0IlvfwbvEftw+B1ANm8o/Gim5Ig2VHSg9QYmU2ys54w1uUtfcMbQBSjUghEqwx52D
xK92Vc78oIaLdQoJ3So9TG8219Um6+CwIj0BkRd+1oOdn912hhdt96C9ZnqEk4nu24lc50ThpVdl
gSHIqp3VqEiGskqiOwrS20f+cnb7xpPXdF+MasRwPoAnNkQJP638kiix5Snl1sFzx+iuV6cafe8L
0oNXu7HpJ3AXK5BymLYYSyzSjzCfrWupgmufZC34H+Orya742ikwUVNir5Tjp8csn4szY9eftlm9
hbp96+IpAHkr9pU3X2ShvlRGc/U9RKsmkk8j1F/NDsB9hZRmI0PSLJfxo+X8JtN+tMLmu/XFjsr5
YiSY95qDEr31lk5kbjjOoRrcb6Pd+/teDi9YW/54mWz2OmduQjyfykHBDexl31om1GRsTs2hmF6C
tDY3gyYvzvXL+XUc6DA6ALFLx4efxq4196XxbtnmXoiznUv7LSGcSDMOOHu13RPDS2zIEpT7NAWD
eZpi81AlzXbwps8zBLSNitvu6g3wNquqDjdITs3Rbc5xCd1Pk6ij5RAQ38IOcDJEvJP0o558TeB1
OhJDm+OpA9rZ9erVbgNaWo66JT2pLUFq9edi/lGNmLID2nW9Pb5SyvkbgGk7gJrTF6fNLo6DmNSR
yWsY+8nOSiTM2bZReN3G5N1wooFIQhphc4j8Z/b752H6mdpu88No4XKpeiZDCioia1cGLF8S5SuE
nlY4pEd6QJl6njquaVAIFFEhDPo4IZp9Pz8PHbabxyOREzcnR5e/M4nN3Qdsg5Ge7GyNxNH1jP3c
UkPZc5pgYeKEUZXcpYr/x5UD4kqpe3x8I+dFDwnWkpl8n8jyaeKKAJ2gkLcu6hsO64KJR9hwo8ub
Lrz82KQETXJMrFqfeIWWC4PwFWSVbvrle911qizEy1P63TAbcYjLZdku6EVPJTmlDUUlpVdDUnin
ad1PiB76bj9TQ92F3+2Ojll5Bx0YYmMONZkNwC5e8wyxuOv+Kad+/KQ8MBom6UhulKcvbY6Ss03j
nVnJGaB/9t1JJpJqBiLAWubUR2LPBUNAv8a7z0K/Y+zCVt4Vu3oqY/rdBdcwuqK2fxgqf3yntcLh
a3TzU+M5q8rBCxX4/lIrjd9pzsNWk2zhg3oML65c4qZn0qZ0pq/N+Byrr/yX82HkXdhO1vwl8aE7
TyawCLhlLZN7B0W4S8s04p1ZqVK8dxWeU9PwmjV0ZYFyM/sc513ERM+eV8lot9vGn2jNmcx2VQQj
xmzhilGpfnHd/B3GBsUrLdYwqrv1lI5k0iX6LfNKoNWxm23HMb7phu6n9PkjpOGgxg/y/ehMRB9i
mx3g8h5N/zvDO+tqAr7gjXSwU391QOQuhKnfccNkrmLO9Ky1QVnZJWcR3nU8+Gu7zF+rmEN5SANM
chbLPyUMR8U036zZkceQvfLYifY2W7BN/Fh/Stk100Ge07fI7y9xDJKh9qZ5N0/hKojcvSPDX2mt
c9T8nK4dAqKNFO3VWMCVegLX0Lris+n+oarL9yGkl3XplRwuvfrNMOfF623zl2OkNJJD/zNXLwU9
W6wtF12VysV7Mhfz9yT2ydOSSzKgU1MzDhnE/8wHtAModhcKCzOrN4aHNj5yCTU/mXX5QyiYMGkL
yS8lvHRyZ6ilwIvOc5yEZ+UXN8uHkTujHoEg2qdwedhpNNTSZ7biPRCyZ6NdKq+IfPeozyCIBc9z
XTZ7YCXpzpxBX9mWqrZ5XqvtqPFQ4EmiLUwcaVKMCCAkMbNRJv2vYZx/CxKwGF7u1+fRGtbjqOOT
2YFhzbKR6LKsDvEBOPegLIK7V44kUdHByMf0xEhwTyubvoo7f63DojrVLAbAK6EEwvkDww47C21b
dKx750WimcGi53f72iCSrPKzHI1vwU9rBnY5xX6SOxq7kn1GlEC/eEHEyXcliBDszA57gzARIoW4
bHQ4HTMbpmsBbzK3uKAIhqqlHs6UCjhHufDtldC/atLbyVPCZ8RaXYjoVGfhHRXozbZotlg1hp5Z
IGku4DgUnrjXsvqqrOyU9srAfmbDz5xFBI/Xx+0JHwu7aCjRRHRg6qziRU7GcAgD0n21Efyh4HFO
RtNGT03ozgf84gefa9vN9sNDU49UFViaaeHq737LAMY1+vTdM7Nb4bZHrSPKJr+dsZDUOGOwR+B6
hIeMpmzV5f61TBysENk3T03id9lG393qKxQH/QJGhphC52uFtPQGtu9zGWYYpGy32Niqnag3SQSo
peftDas/VRkkf8LjwcmVVnHxa3bAXFiQWw4FNlhxTJbfWXgdVIGVX4fW25ADpjceSTNzcMT0z+jL
DF4y1t986olUrTqCRSa0c4gLix0oRXtnuRpXezX/oTdObnXJm1UJPr4WLLzyp/0cW1+rMbpQHrXH
wPGJUYznq5miNsCCPWRnERdfa3e07nYCpcSqsQx7VTXfcF0SoO7A9QgAPUYLGtPqHOhp3X3qgv6Q
edGRmFYfJtvF6jpvpWOrutjJ8JzjPwAFkl7CKJ/wQJRQey11jEOCQUQQJJBrkGfGKf4x1yBVk/V1
Rb+kZcjhNUyDPOLKkkGtm6UYzzA2/Rgc5je9hK0vuIwWCbG3pimu49T+XEAxLgPq8xCQwQDB7dD7
FSG7VjUxAobX7ySwtpdjHJnsGrOWOozp+AcZ4i6xan4WZAMKEsCl2mZcnWpqStM91X3+G+bmvEaG
AyGY0fHRRz3qR4X1goXuUxIYZ6Y01TXW3wyFUDOgCXlHEC3Xcc31/nGTIXa91MX0GZIgduTELs5z
4e2LgCQg5vn4hCVKpByQROJOxZ7tzVsb4G3IvrSNi1QytGJyW1W0ddGNbMaRPchj7FTZw1GOkXOR
Uf3pP1sDoHkPcYabhgd1duZ5w3ZCbjp7KjyX7Efg0OI9zbjY7LMw+MXEf89i0J/qNnuu8ZaeYkko
QCSn0+QIPnDTMy5uOIKqrm0cI9p4ccfpN/vrdm9M3g9bl/laGmUCz6jCpmywcfe8Lwz4gkOQJSGC
XPNXNasRbVCJqcf12lPfJ8RJhWqvBixpSYv9gqlKtDax6NjSJT+4dOkLVfTg3SYPCcwksTsPi/pA
C9g+1B13E6UJoKom82gIArsrN6s2bYk1XzL42LEjBqPEyUXcmMpPZWXKzVTMdz8vjPUitOkbZjdl
WhNkjdd+gz4B9RXw+n7PIML57FW/TCLMxFSN547d2IE6/DPHTHtqnZeOrsZzloVXQ9Gl6Uyz2Pb4
8eDGgd3pSN7gME2f4th1nz2ABfQXnlpXlpe8c7ZlXGDuNMnlY0tITJoKKREiEnFsOq9HWxo9YZGk
1lvIurZxWWAfc0nQoqdI7npJ1kZMQigNLghxiQh3CfTbFTrMcWcI6kxoUvmJXwbPglNsqqe93/qo
3RpAlcbSIIH+9QtcZ3TRChtbPNySNAo/6Q6PZl6a1onrLlnhaol1Y7eINdg+ltDJUDm4xT5EKLjB
Eo5Ozus3TH3ra5FX9a7LsDsZE1HzhiP1msQW3+jsF3eSv6uRGWvclkQ2RV5/Doss3HsMylZlZ/0x
WtO5iLbYzH1T38ZxbCGPpceZo5R8r6DfAxlRTKYZbidRbl2NYp+1FUEijLwQQpqknPumPlYiHO/J
LI8+/RkjGW9j678rZVx8B/CwK6xu3YfmAXHHdOlkCEWliPuLiPObUYNmBrxpHuLak9di7j/PcC/E
kNm/xgE/YRHaT5Hb2+8jS2LY+enb0ACcdQdxrcHGfguLYdu4+U/bDmP24/Zr7RnpPotQUWBihQXs
9MVzD986hGcEY09Fmwq/O5U5FlPEJ3fkl84hajgbSF3bUIy1eMh8uRH0HlaodeQaLeWyZRh7fI5Y
ZklmHMVwsXWNKKqyNyLyo32jYNw6rGkovklF6syJ3fpSlEjLksdYsUdgfMmkXTXEkCG+nFPEjsoZ
3xxv4hUy5mdgENkbTfgL+qxjpJMWtEyAPamPdrK3eiYYWBjazk2Z35nfQyoor254jzP1ZQD3f+w9
W75YDsMQtQncZsLyiiUhCNi8mC7+sUTF5XqI4x+ulw2MGV9ilotrYpR/igkup8OWPMhgHbVwPzfT
gOCy7cG24RQnP5at3oo5irEd8vQYSxxRAjDPmVwBY8KyVFXgw/3EWjzs7wYBA5ssSI0DI3gHNRMA
3y6ysZ1XzOzbwhXHrJso0zKibLsqJQkidrec0SVCSU5Uor66yLjZpWZ01bgbyLr9yQR17yWom/J7
3OnkoJZldpzAQXciUTDy6tcsFwEi8IvDCH+PzhuQS+lu//bXzPZFhlTUDZTc2zSzXWiMXG7nMvo8
KaItYzuI8bmq9uaMd65G6dloxZdHCyYXo7vyEtvaZ1+dKrewgyMIqlYdp9sMX+LkDOa6jTMSTgnj
a8gn1eno3onL+OUV/imE27JppYlSPx/hGmvv1WsJW69B4xyMeqI6qMLnIYTPnKmGPaujyUHL1B9e
9rNTp+9FGdvrlpbpyvFgwpbKozga6KKMi4QjicxvnSWhshMug+yWwKXC0Rw7Senf7N48ppO71XOT
7hQi7rU/l/PWSKJ6b2OYfmIExxzcUURvWfl7MKQvoSb5BuQOCcwDBYhvDsXWDCt3WxXeVbeiPymG
CObVraLp6Cnnd4/E4mwV3lpbsoNZiHoiNRsOt9CHfF4Y+inOuMKlVCrrORVA52CGr/DqUGAMaBxb
hVc+G4qTzKLbWJrbQFTe91Fd7DkJzk5BH6mQuE88Of/KjAY+nNlzPDXzwnRII2ru6vdDDB/p4Eep
/PYz9kYfwroXRDuTF7lJOOFvPsw3z3734LH/IcBiNbFjQhznDvvB+kHBld662abv1+j84gTVfQDY
ec6rHLJrhTw142wmC2FcFWPfXKoxOHuxVb7Qt7VXVkpaJtXUeydrfPALv7FIPYzKvf/VVao51TEe
iV64KXmnkQ3uOO82U932xyIgqG7h5fkRaVFmgSZJ4v8eepPJdshsP4yTt4mRBFJd9CFlZa1kDSoA
VXG/b03rPOfKvUTIojEyj+70OuWJOpANEW9pK3mrR+tRxvUM3PluZ5ouPTEQW7eTX2o2w2fpG5+G
iPlLgObzFGfq1qaLeDE01rbD9BSwQnwcwxclpDg9bnLD5Zhri5dcRA7KTfd3wh6VGBPUc0+jUX6f
JADQtjqXma8/Z6lAd5psSivB3lBCwlJu+JpzIpziNiQLIFzOahBKTzqnxZUl3Q0lXHuz4dWGkZmz
xm/MgLargclGhPmfOhxMMkRmLmStujhZYZ4YsnSHaSYUKKmSDr5niJnDONcERrynWmbPzQ97YcCk
VfbO1dk6lxPWesK9XcOWrybK+k1hkY2BDHS6hISCG3PWAogA5DK0zbx79Bas5oUtCrb9URHMkaIw
BD30ZAZNujd/aUAgp3pgtc8c47XsuGf3HlBjK7xMize6wkVdG019xAD3La37YEOMAWdUUAOQDOjy
pkQljxS1wi31Ho8DPazEJqwZ0gINm3Q/yYJMysSK9ihEkAtNYNGnIghWgw+5k80I2eBR/Wq2jt6N
mHO7xBEvpZh2TodWrwogfJfZt25eFDSDal9KrPrlOAJ2ZK92Ao4UkEhEo9BKq+5UG8kO5p15S8rq
E2+B2rgzJfjkWHcn4eWXTChXiNtBpQQSZnAp3LVDRbxDo9scAzosia6Q7Pn2ecqNH8Y4+LsyABAm
KnilKv3UxYXeJ9FIrlzpDzRW00tUZgS95QOEpiBWT5Hui2uT/Qircp0GdvFdsppi6W7WOH7ii8oI
qyltR2494jdWpZ+SIKoxcRjg4b94IJ5pdXzOqjw65q3x5qhOXduYdUu4VrSrG2ud6HB+bvRQ3iP9
p2QoD1SD3QUtn+nuJwDLdLZAF8ovjanaY4VlDGkeZBnAewMa2bK79CWUscFbkkQJlx8H74LpyLv4
YfaziOv8UAWTcWPY/xrmjD5o1zVXPT4FZvQ00wx65ZoD9LMuxIko2KgFQWLg0twP4Qt97+zVMP7k
U1ftmBmSmLRsdUaVnTWdkUtu5ihx4pSjTabJ2c+cm3Sr6hZaorjm7fvfO/bAcYEke2WkCPZ8txQn
wD3AhsqR4F/X5U1mc/aW2iMHiRUPZ6eD1Db0E6EczSz2D8OFPVJB2S07SkZF1Y44AEZTfnCuB0ZW
AMOq8zjJz/1IJ8+0zHvFwKpNen+Ta+DwQlkNnSh7/9gp8hJQ/UoDOGzH5ytZ7wOvQ2Dri52dzuT5
maQwJrDkLC31HUIcGJDouUksfeMvoEIPpm0+2jDKogome47AiQ+LzMzSWqMOhcs119/nQg5b3SPh
qGMLpn+TfY2X9USIqCSgyHiOW8BR5jDpPTpGY00ZKfbDREq30z/npTNemBsYu3rUCWMOxo6q5bIP
H6INXSJ1y6ViLSmLkcSQ8tVzcaDZBfNoQbGV5GQBAKlOpuHTfOI6XFstmixRbmTUnmoPMHOrkM0N
A34zXhOaxG4g9JeGXKytT0PFtqwm+ycSGTi8KdkCvwbkpRpBggNyfsfunLMarZMy/4O989htpc3W
860YntdB5TDwpCKjSImiKGlSkLS5K+dcV++H6ra7zwEMw3MD3fq1lVis8H1rvesNa3qiT8YZwMCZ
zoxx5MAPnWSCAi/7ttekVwB9DKFzMNaNZkzLK9Zf6XPEkhUt+ASKxnKZOlIHa5EwabjPzlg/yjP8
srEQPwAuIDTC2I94rIW8kHYg4gsJzSLF8quh8E6h8BYqKVOFAsw7mfVdVzJ1K1AXP5VTTVo8AVRC
on8qaBQNfcbKViFVWRrMvfRYPAtDHDYi101oZKetSXESYHe4bZq0GxmD8zwv9iNsPlS0sQZH+iGf
TIAIGWLtqqhJzyN4hqPPQL1dn/a7GroFM039qTb7xF1puA6tLt9C/XOO9P6Ni3VNJhMX6KTFnhz3
amC4mb5TjDEgUeXrqFTfqtxMT6EZyIXV0T/TANUhkSSwOV/WGEHy3AalNtQfsiF4U5FcCnkqPWHQ
+/NaFVu1SXEhjHPndzKX5TzqtTThKydhzKXKuHq3jSw9yWq6N5bXQYWAvlS5xQKZ48IQzxC0MPvW
TIU3aYWuTJSjQKd0yNVvATpuEA3Rw923YdscDOxRo8hZcj3G/4tQe0HKwjeS0zwzRj1SSj1j4mad
vKQlyNaMYDDnqxq53aJgyVEAwfbTfiBm4/waiZ2811TycNI3SqfGhcycsiG3ojfo68YMFUYlgq5s
5bK4QpWe95Y6T/uFSdHcacpumLLm2EJYCSxz/TaUqNyLslLsfz+rNGzaMT58i5q29kOlWneRyoff
z2asgNZZIL04zbujIQBs6whtew2eQCuFhDXK0MbMJII5PVQvE/IhJslc5hLXOQZSlkiWVoleIVul
V8z4W7K9kLG3EZFrmMHPx5bx/a+8DFN2vMLTH4hYJ0wB9Y+OfiW2pI96NoYXJU/qvTER/tbjtFTr
grFXsoeoIAEM7Kr1KI/99KyQP9DnxH2oWaAu+G8n4oD1zb6qu8ElxkImQ/JvlRTY++HXzfgBVBf2
OpvyikXlWGB8nFJ/FQn+TvO7KuKAI8XmjAmuQhNZpF+//Ig5WoCnp6Q5YtlHDkAkwy6fSoBM06wD
Mx5fYyuVD0LMSgkM9TVwIClcPRs2xV+p13CR0XiMW1F/8FX6/aiqb4U0v0DPs9worX4wWCwCKRTc
RSbaSVu1oxoSaIJLKZHEKjlXuGLvLHPct4yL9lZYHOohytypRsarVlTdSj8g17CqHTPja4TufUeZ
pLs9U27QU3aH3ljtX57s2MpPSU0uQvJgKpeCWTMOxKozHwoc6NHRefC7Tb8rQE+SScExFPdL2ahf
h9xsvMhklSjFEOE50ykC60itywbsDokR41EiIoupDv5XY5ulXke2EKO9SnvG3D+Hn6pt0yMcyPCq
dLjsaKz2GEjDSEmMHGy0XL6ghjekHu4iQdCPQFmU/bLgJbhWXs3cuBcNvCj2zaBg8lKQiQDr3SQM
JAXTXTWNfWCpNhCrps0EBaGMAZ6bcaNMorgRim+ELlUwVskpBpC1UZZ0m67TPSIEgmxIjZ9p02Gm
P63T8FLJ7cmMp9ZtNSF3pwH8E2MJndy4UXHjzJKotGXp1Iz9MSXiyy7wHgJSI91BJbhAqmtbxj3R
n0K6PAPSxGKVjbex8h7di27M/hxZM4y+gjSLcviZUwlcMsy2ymJcG4kRSWNkgj2r2LypPW5xff1I
/mVcSSUtu7ppSUcalOcWK/1drbUfkSI+yVVXnHuNhLhkio4Ykp2XISYTVsxDl4WQlNkIQb1YiszD
mD/R/z04j9OToBritl27l189Qa9KrxA8q23fUxepanpJ24pE3VJ/61WD3OUaSyu1Ev5oEztFEWcN
sWSWhdxmQqbH1MnRc0k5lH3/FbVNv0/GBdYMrJ1fXd7/d0T5vziiIOMVkSj+nx1RtjlM7Srp/t0P
5Z+/9E8/FNP4D9XSFcUwrYfC/X+boVjSf2iirnHziKb+a0ry3/8b6pk+/h//XZUf3+LrKmM+jkDF
QuWfjigK5iq6wUSClUz+/Yv/L44omin9Z7GyhlehbCgWElBLfairLV7q330DEj1R01zq4p06XLuK
WfoSjsSsdpgyvC9qS5gY9Q1YKLs3hpmqx5raYVcL5U/Nkj/6XP9dKSc3dNoNuCvpq4ChzpRY56Vj
tYdsYDGOp54W8IasVZyl5G6yi4RCKo/2tZRqb6JD/OdPpEzGZW60A9JsIFckPC9TtxLqWICUoRMM
zxoyMGuW46Bo8t7XG9j6LRTNDVqj0Vc64iTz96mqGyzocHwb5cOcZ6JXtpDEp/RmLRYpg2a0uHle
Y+ynqSyuIu7UxHOyBTGnFmpNO3Rp/mYu0boXFeQepczKsZl6OfVKsNn3CabQwEq6lGV7RowCfZU6
xTDWbRFiyEUORowtK35W0TztpnyQD7RKyrkvzfCpjtnnQxLutGUsgyhBTWul7Q0WDtGoswZVVInF
QKnJXhg0BWfTRPNWI/VMoiqffj/0ugzhv1k8eHgcA2cjlyd/GTDMynDzdUYhVbwixWjMfHhoqwnj
EQssGT5LQPO6Bpo07eu2LeHK44gpraFn6VoFihCx7pHiSYExPErhlDe4AvKpy71FIi1aCqSwDnM0
M68CvZpP6iM8I4dRAOFyPrc5+HQ6CYy+K2zhR4GRfaoGQIsMsFLF2q3QRZLIaxGXenXdvRbwmZih
lXu1JHoBdJ/8J524dWWqwt1qnTB3xFBEuf6GXcDuTQD59U1aFcQC9qvJFcQvUEuLWxJHyNzi0a2i
ej8LxrsYSvts6tRnYQJQw4LwYWEcKmddxs6qNMzPUIsnv2SXlQdEeollJPD6MOMrknRA0DfNjq7X
uSsvQnfM6BJ7RZfdkvjjfk7AIoa+OJSznv/jA29NW2L020mO1SwWoV0LcymqT5FcfpBK4VZzWDia
/ECdTJIuprBmXm4mGxBhphcxMxqwhupcjVijGZ1ogssxZCE3ec4oJyNRejH0lhjctT+ZDOwlRU6O
Gdy1LlIkTx4gnfXC9NoY2KEwfN0KWaZh5VuZ3xmGc3qZHopa7zBIwAEZKDvC2cxlMrAl1jW962Z8
LEPpW40rMtBC2jgBaOEEJnAWGgk/vxJj81UcmCPh+OwMOgijOBOfp1u7skieydWg9h10pAG99GMW
UeEyREHbqWHiPOcbgUafaLYBbzMrKZxVhdywnzunUsHupjCHskfItJOMa+atPR7Hatr62ULHYkrM
8Is8NuFyoLOLHgJiEqWscQf/11tX+QeBwWs19IJviRAX1xbodqnNG+SsjssZAqpidGIi8rTVZsUE
TiptpNqka9XVWWRggzaiIeElsRzoMsy3VLxDF8MImKqRouA1RBRKSeGHc+LoKiosqgOKGNJA6mW6
jlWJXXRbI4rqeIt60uKVP+H0q9SuIU3fslK9yVj72gVjTdxKUWJRMjKHmh8R9033hOPok1I8z00O
IUTk3lZLZ8pQGzWVUoAHf7fxh4GCyL/rBQX1JP8pyUayU2id574vT/nMBDPrmndMLVIvB6t28jWr
fLJ7ABTooWw0V/Rz+Ksz0V3PYglcGE0XrI4bcmJcqrqHwRSkoHDeJdjGYMeLjeOgxN/5DN8gVrPv
Nm+2DGtGW+6nv5j7JPQX1U+f171D4BWBYO2METAGcQpOUPbYkC23JmUwWNApKOPPUYV3ZxpLBPGE
lyLK/44jIplWXbAWkWChrFV7LtcVux/wJOs1NvGujLX1ZqkCIYqUUAvM7ob7bemGJ73urknefJZz
cu7ykHROXYhwdEDsUa+4D4Xm8Fkgnd0xrEf0LUOmHlGnjMyoPFMOcXwgA2AuDQf7IdEtxx34H8mV
MGna+k95j6fonMf5vIOa/KT3Gg/yrOzTwkQROG/jgnRElfy4NNZk18xH5qM1ueOGGOO1aSo3Ocw/
8zxM8FRaGGiK23paPpYax+9mVN6BkmVkZMltFhkxxQN86vdahBjftI9hBugGHRZwUvOQ8iK4vCVV
ug+HcIJzg+qlEclqU7r1spbjXzIImxCdnBKGz5gAEVSI4DeW/1Yr7ANMwM1N3afgX11keHq+YjUb
o9A032VYkYfKeDBsCED257hSbNL1TqL1ZPa96eh4uzC9Kr2xbv8Q6gYtNU1br+e17H7wEpkoODhZ
X0mSHEcJLa4UkvrJ2nKF7nKRJ3bWMO3vqtbuzTYlAMAQfDytTpG2CxtU0XXJyp0ShI7edd1MZRu5
smyGfg4Fk+QuvsfzUWfFuM0WDjL5C5n/Sx2wVY0T9drIPV1l1XmFNcp4/IytY72novqyRI16HGKD
6mKp4GgnF5Yes+Ovw4ekWWPfIJVyX1rrdTEqmeJh8bpFP1mT+YWdyZsuwoNW1LvJDuTLeeZNuCXj
hk+O3PLR0Iq5dbagE5QleOy4RHfYwFNGVNshvRkJ/ppNy65W0ju4iyF/FOEIuFqMtS0qi2sZbByG
BpcFRs2WiB6m8481fBqWq8qD4aJZB/79w6O6bpkUsxerg69ziZdCppRpjMBqpxLhX+VSLe1J/IAA
NJb3Scm3VgNNfUhGgu508R0u5gtu/7T8tfrToMxvFN1ddRSTQ4FFYkIVFXVavB8MRuurbtDLrhHM
YkeKGQCqmC1GgLG5wtKVSvehYCut9YdaGX1A7NUJYkp1MJy4Kb5lKz/1CDeIh/uWe+0z6t7mkXzB
RApKQ/bIOkWoZb6G2Qam0HVEBO8NVgoubWCBSn8r9n5G/bFmxdFoiXiZ2q+VqW/XzGcrV1+kJjri
yvwHzca2w2ZI7rF5XlIyJ+ubtGD5CfV4L+JHYDOB4G70AQDjgIzcMcB7vtwnJYOv4W8fd0NQdThF
QiAu7CivfuZwt2Q/5EMFcUajL0XGe1eSdBBpf4ifljHoMO6IFuppFI6MsiJSZBkk5Zr1gUo2pKvj
jCG1BqzWNpMmADqZ5Xmhv3SE0PhMynoPBZngjKE/IqvEsx4+i8NZqphcyadYQd9G6ccN68jj92rl
PjEHz0YbfUdjf4WzvDMfdaXYKLvyj6oQNCtxWycdk4UYr1ETZm/ckS5msJGmsupInbCtWMErQYPm
EvsALkKdnVfGQQXuu4JJV75AcPPKkFjneVr3hH1ciCQB64vEK2AcgErB0jIX4iuc2W1j6ls4hrPT
z7e1wHGG4jTcmDPUH8OQiWjAoXjVNclJeivAD331ZQAZBz4dV5VOwK4rnfrWFIlQeYhfYumWtw/1
yih5jaX+zNkY9Kr8aWV08JHwbcQmbPW1sUtJd4B3YQmvhNso6naEY2B3lblZs4ucCZgd6dqr1Ja1
MzFVDcfuKHepFPQ5l5/Ijk2plts2Y6FTk3LxE1gLSO1ru6hRznYi1q9pFwXcMjj0wOLGGyttdyB5
yLGb6SE1f3yqmYPlqrAJ7fTxbTMSACx+v/P776TB+scE5P7H1/71DZlzLzq///7Xh99f+dc/DRn8
WlqSzX/5+r+9/O8P/x7Yf/mZLEv3GIiU4CWQVLzfn2OHhUr7+ynrPvZu/3op6I4bU5liivVwp1XD
pTKyGntu3tLvBwzF/vnZv76mV92/fw0uUrxjwEv49IIhsPlV/L7G70+p//lH//E1dSdSp9ImI2Xr
ID7thscH7CsgpiVh7OLLgVvE7xd/f+b3A6oGzEv0toDx/VphGeH8l9//1z/HDIvoAWYDTtLUEfa/
voMVZhY0nKHfWLL5oR6MG/zZpYeb+u/XjHGGkQTVCYppEvrd0j3PyiPRCwZkRV7BzLDp99NBiM7l
gy8wMPGID8IRwRm7FbAg/USaXtFM6QCbduixU+/M1Jk/gEIvWPOeKqeZnHFP5QImdy0CeFH1bb1R
kcqpXf3guUDqskMlvUteJaacBI2bOKth4b0z6IKcxE7u6cl6goW13ga4UMZz/mqelXm1f6Ayyajd
F+YQduEg4RJtKIj15A93nl96lQE73MopPknjQpisI0baJF8TC0/hwbKAVQsgR4ZQEfQ/peZkC0mi
DjkF1YjpBdNdO2ZrcZXv7hhWTud0gXJjKWEe6ue4fzuzHb7Vr9megaMUu8gYmE7jei5cUPANbGnH
PCDuWXpV1V2MJT0Zw6qnYxdWRM45P5nnldUCj5mgH3xRIk6FZjY+FbvqJer9iukeYVIHPmqHMq7s
dY23svwOi3omecdc7Fk48lGCCCvY3X0kjVTHpZ0/M85b+h59hwlTgN15J2wwMqdlhWMBHa3Ndqyj
vUmDuVGwOKko65BpZezqjvoaMkN8nV9S8Sp8nYmsghm/bjTMBPb5pfhkgc7PiS1tKie/lJfmOXZQ
4PhhznzbxVfflilybbhYX5b/blinxYG65oQLGUXMV/1icC1914tOgjdxJpO9ZY/osI3EJas3/VJt
nHO85R3jDO+HxjQ6WMd+cpf30nSET2waD5Fsa8+32ZFPuZ0csJOe8cQmBklVXNpD2N7OuZnsdmO6
Z6Kc+bLNLI6PpJRinngO/5jbEfNoghA/wldzixdHoJ+To77V/yCRPNJhJPf2pm/z7+RKgHv4Rxj8
/qamLrdqeI48LPBtyi9OgLKxOu6r2JHDnVTYunsXz+WtcPQzu2KF4cVW8Ga7ohl1k8/w48e6mmfz
TKbWI3bOm9VtGO0sqK2yLWtnQCRI1IYfw9W2A4TIRmTjB3Nt7kziBccXM1dxP6unU/TyrhGz6La5
szckWzoZlQ2pz9WYUToVxMqQCZJtyq7kzA6JFIH0AmkoueIv/nRXXl6QgQnOHY5/+11DY6vc9JR4
WEUYkjNcX1M8bFxpv9o1LS0P3vMcBzkRrtg2QTlwQHO6yYGuNdIcCffouTwtXn+oT1Vjr5vsirwS
pR0rTrDuE1SxvHtobHs8F7bVtQdM+iSv6X99FUDDjyC1eCOWoOXLUPEE+A1DQMiMdrTD/6q58nfT
UxM0oOw297LTbxhhlpjQOPVbd6BDka03NQBnAetx1h9utp9jepj91h19WbOTp+HYnvpLz2Q6we3n
OKvc42/JhkguJ/bv6rbdMJPPLTdBAOb94065Z05gOTk9qm0sbnv7yYJ2g0L/FcyH/RvmSpdyKHDd
kH8wujwKTyQgA43b3DzF43HmYnKXYf/qRLvHyezuWwxs7ekKax1JWHmqyyNaRwOMYxcVe3Gn/WDi
D39tuz4Tdx5uBp0neTM32+QpPuMWgyCrOkKN+gQkwa39hpW6Df/6EzvjHalqyY4+p3qmYOLMVUEN
F6V49qfGNr5xZcCe9bhu43jvV8hoZbd4+qzqs/w8/EVJx1lpBX9w1majx46Of5XFWassp/nqnpIX
jJcIdodh1n7KfzK89KU3Kl2grAbKdQA+ubpSjQ+I7Nd6MK8HQXIs9QsqG6k8/bEh5puxlf350PU5
5t9EPKWK/Y1QSSfNwRWetMbHs86db83AwIevPBKnGZsYNkgUfnq41NgMb2q3uFdBKzjUVsr3dEd9
ssoe0XwsYYmX2IzACJoPOCtetIOYsFzj9+F5CkbjxNlZ9yhjkV/Y7bfpMnGiN5KhpJiIoQASHnc6
XsTq+FEdJS4R5mrv+PKUWsAYGcxrx1MYOdVs5+uBZyTxxPJF2XTBcJVcrAkQpvYkSb2k4DWSH5OA
2uMX6xTBil0Xl366k45sp48d46J8s1myBaKg3pNNzeKARXL12bIOa/yTc9AE0XPCRu/P3wuVKklm
tQv8wwLtPK49UE31VexWe95ItobqxqVZWvVj7I8b9XHvoVl4uJoGI1OZzEso8VL5BeAyf/3s2AW/
ouf8svJEvXCI4r298IYfb/rI0jOHW6wwed62KXkC286fInd96jej/Y//R9N2/cbmfh95fnedRRfy
Bf6xXvZEEp4TPpfn6lpdmTTH6oYgNM5EieQL5lzmIV3Jf8QBZeF9VU8axW6Q+hwBtjPIsijAu8oR
sQWyxwy5VICiZLoWd3YGlpEbkzgJQgFJysQynLjP2d7QytiiRyrihtsq/WP+1TtfI5KxZY/yuYU6
npUmYIPy2Ul5g7NdPEvfpd+pnBX4e3dsMFjOc+vHKBw4rCH4HEER6aW3/FU7JbstHmqlT1wgOmcE
n/ZObwK3gGnthKQSGU9p5PUiHP/ndZvctUF30q4m9OSpJn9rFN/iV4tMFe6Bp+yVxvu7v4lXHtR7
7CKqjHbKvvnEsNdh8WTNINcUPu23sZ9Wm0mwH+2HL31Xb3kM3qOv8FPYK1sm+b7gAgDA4fLZYndV
d25gbVLqneWvaE/EBB7E2G0a3u/C5LI4ubPhk7Gdv53xcyai2G5kZqHjExenu+LeySl0Fu9xEZkq
835T9/VxmzbBCGpk13vzET/qsTo+0nHtnmiXL+RKK2sdUk6/C8zU5clHaLQnu82haRAkwArKobX6
JIOGgueRRFNsluKsjvke1pcrZESXunp4wN5FVnyp2BjDxTCDerqQxGsjF7dFuN1cWh1DM3WfEnTx
AnfYuQem7gibvSsG5GMchAvTvaWFZOr1GGf5K5ccsXJrD5+Yq/mpda43hhfgsEWeR+gT0uZwl78o
LpxswpSe51M4naLmG3vG4qcRXtsc5eofhW5SVqyjQACWuCN4TUhw6I7O0lCT8wRZ/i1dqyfd4V4u
NuYXtGZ4iCTTbHrjCy3Io96r3f7XXf5VrbHN3qJWYLsCppqNCxCnFh5I01C9jJST8kd+hXSN9JPw
MVx60KFA6guP4cYaP1UiRHiA8IqdqTNyvzzBK0eo983axn5CIQ17y2Zp4/EfuHLFM0H0qDspV5pr
xvYL2zfaUqjy4J1YeWJ7infDvXGaKzRwyalrFg6XEpSCuh5ZPF461dVeGpLKWbexwcH1bvR+1v0I
/yxEBWp3mStpAYauGVCyfFV4tNmuPJ1nzO3LZxmTTae9rChEfPWu3oV60zn6fQoUkzLioz7xnBs3
3Oq3YmePWxATGDMLx7PaoCt28SJp3MIOpBRA4rYnrTnIWhBoewaCjggbZ61wqg4DC5uBSjrZgqNf
yGqi3pGnvcYsAiSI+JJyK/O0yvNuVk9AKit69cQXXsIUuY/DsOLTeA8ZCSOIxr8BCPgP5Nt/nA/W
PmRNQ+apHHPAnlBXW842DC4aj32XbusLpcvDSXDaNqrN+K9G/PS4lnBf6DHesl2a+jzPkCYZPLH3
vqrTRosOGvkuDtL9HZpsHEvXQ4WF4B4uZfy4Yn2zK3LiidHnHNLEK0r3MxEdQYLH6o1Q/QLIp5nN
Pr2+k3Q1PLXn5VpN5IH5YvUyNl6TBSjrAFXEa5dAArIHjkCnSMPT4Kh0l0V4C+cPM8F347G45Kld
fPaiTUV46x86RzsjGL5zZBKcZiKGfAOJcONRYCyQiE4UqOuePB/uee0E0GhA4dmucGmC1IVi2hzD
x9njVqqu+UXIXhnq7LAuMaet9t2xE0zn3F8q5gfcP7ZMSmXtSpux3rTFsx7vZkRz4Su0+pLVoHJK
d2boZlcKqxmmjNCSuur7kcKIOaJBt6WcB+lEOcP+2Nc7Frvpbt6nGcMPb2zddPEt5MWqD/GDevg1
RnAcC36N1jV0REipnJrTI19hDCAnm3gJQJFr/TLbQag1CkjXLhkJ8/CXPgF1tnkBC1GRrJY2QSvM
6GALTRrgt1tiBloHeeaHlrcIh7Kjkvc6NLFRcHrcfhvrVDINQ+pTOBi0az91/JJuS2Mj+bq0q1Nc
le1HEcY+gpOUUy3PUePn8QE4urToWw8ZDk+Etdv58lJkeErSkAiNA7PeoUbkf2lOND21Nhdg/aYa
THDQ22UYanAznIuMkCM3j5klMy7Zx6yD6pdpnFvRbx60D/ymnVr9nj5VsK3vmjxuepk7u5KsOXec
j0iFXiDbnTVPZ/h1UCP2corYud6BfC93FhuR4Fp0jHAZO5vRsYhLMIxj6mXhqvl94cfWRsdX+9bC
4Iz/hMRZ3dmSSDSrtsn8ykGz5kCWVtAVgoWwFVEwsdat+fOMNPqV7YH9ye5PPDfmTmGE7Z8QB1O/
NuDhPnVHfyk24FdOYzdP0Vf21R8+621lf9Z/lM18+1npxEiZd/o/+HtBSpRoSpOvhIVpOXIRbgY1
DbfoG7BAZ7dnetlNciye8SgQwNhBZmnvvoTLw9L2onOSvhR3PM26l/5QdhkOJsSucXit/Vpwie4l
u2Lbfo831tLSbZ4T7j2Jmxj6XzfSGjFNYopMlcrH8lQcsx1vyO4v2uYBHgQt5qos36Du32hlWG7o
9LJdeSrrzfQy/xmgqbUA7aMdwfAnBRcwgru68YruE52tUONQ4lsyuIfpzeTgcmd2jxMKKsG/JrtX
t4l5yJjnnmO3mY6PjWTGW8Tmlejcg+bKMlY9I0C35YzjayI8+zZADRceXp7I3GdWDl7Amj6zBtky
5dO0ieFg2vNWOsTp4y5b7uSZ/oFsRRqSgbzJLXao/WhkneaveJWeedx5lYKm4YyuK/tDVlNxT56L
Z2NfBYZHeacff48HcVv6gw/lwfLZ9qojRX5db/JTOJzK9GM1dp0Mx5XeG3+3AruI9KkCQqAsfgxM
h6tCQWXd0nd6csOXRlvbyHcAJuE788Lix6hdHGg8Kh0WyNI3WTOBVWdc5LnV6FSlG+Wl7vQfiuiS
Aa74J3HLFTeC9gRWkhF8gQbLhy8lUtFychIGUo70A3CUdB21KGA1E/0ciinlJ61FhWoNy6RP+IO1
z1MTsf4ReXekaNKs17sx+pEnX2dcaGfUhx7EdfOjCiSXdL5qS5shZp6SnVr9lBR/Jdu68eL95Fvc
0WzH2NxG+xQvK9L3Ik98FXxiQCjhV+3QnyPDHl6mpzz2ZYRqsU01qyrnKtyIHzrYh36G2drduYG2
YcB7QMCVOCxZxK2s29HNvtpDK9v1qxYHwk+IfQHkRogLoxf5OOQwxFGdEOSlcaODXvq35kcLpsP0
Gu/DW3ud2DBpOid76pzItONnJ+qdS2vcyJCEhPc171J0i+w6he9WiztSQrgkx2Yum31DXutX+He8
VNYBfycSQIC5suQyZXajuzyJlf6aWK7Rg9of6vF9+mI/42U+UUpRC/Uft/pv0TP8AG+iZ1OFv3XH
UNXJPvPLKwbh0aF7phoZPvFFGSoIo3tyFPnNstrAuABm7KljQQe6+9LZscMzS5b3OtriXdkH1gu1
+b7w6DCZi7oDGKb8Qcgb0kOQmafoaZnIuvEXef8wz1kPUEXQqlGQZUF5oRYoPrFuejWYhnGnNg4I
CAAGSA/rtJ2APvsPsOOetkHu5253XDIsQ3xR3sPeS+atwECjO4orWLOHJVCGl9qmMK6IEycVpb6N
0pWsbAM2jD1Th5rdvngzezwoXrjqR5EB8LCHVgruYLVUAvk3ChPOmOikESRWfto4iMs7CF2p70Tj
EJZELX/zPxAZCwrO4z9PSrgn+Mme6qtlPKNi0x91qJ6c0VlsCKN5hftoxn/ywh2FPa8B33UIwr/l
ibv+B2zEUoN5040krHgY4LCgHejxH/iIrY+b0MceSHEJuK823QsOBKbG9UK6bocf4HSU8CWYBxUv
3RKAZb0TQmfLie6h3V8xldVCp7/1N/7zQNw22u1h8PVSgThjdaF/IJSg8Xrivu8pVgJsS+nebiPL
z4rTRczTBT8+8c3yS5xGm63KxIJtwNH8yIrKywBf07XxMMes6pS/iY+xuJ/WRLAScfPGH/umucQh
AQrPgEHYL6ALUTp1CrpNe74JT2xDEGdZYWCcMPihiMJeGV8IUJtAxhYbNjtKhM3jhHxyRN3EQsog
DOXDo4tmR4QdloBhmN7vClgcWW4v9Or1paCr0dOn+ZuzNd6otVjW4sdyFT/uPhY96tLwY7jGP7Qu
1MVguSyQic+yZGzkdE9jsb9jEBF+JOqFEjMF9GMm1DF//GZ1m98LKRj5GX0ARyHktDvWJJVfADV4
tJ6o2nM8O47LAhqzkdilb0jf52+JIbaD4oB5kuRnwZbW3p4TuCKBqLrjjSgxlS5sn+GWnL6Sbp7g
rIUjs+kJT5zkBLdPsEJMEJnhHKer6i27prGpq30eMuW7v8AlOwB4NKA1FKDmB9V9Di4sOaD/tEKU
FBKYFTWCzjV4w8gIQ272AWgsykZKTwOsKRv317+YvlJRZboD5E7+9uRpuJMFlCUwI9LRHkGV7pN2
K+mhYDDv0u27cAETZckIshjLS5vD4gKpwTjdI+CcvyqbYkOQJHloq0NZNaUBZxRiSkaLlO1oksKP
ZToqt/KUeextH5w2Mb2F1Fn03yYIDcaz5CGK32hXP5LPLNqyNHA0xXX+5i+xrGgP/qzNDj8Npxz2
1CvKeXwVKt+sDsq3Ku9lFrhPrE+fkvlxB2ZvYUqT4IXHNDsZWsAfy7sLq5bMmaG3uCib8VK8MUnW
lgPeMW9Iqz75+To61NzU31nkWJd5z4MMWA0T7Mk8AnGCNJlsPlUNouhxQli7CkqszKNRf7QjcDcm
zzLt1GKkFIjZm9beiiVg1MYwlP41e+VnAXbgFauZJ2s+152rMWoMl7wZSIi2uoGLdY6p+BqP35tg
nLvzBoUmncTEaWoD/pRVbiPAUe3GdMbcltZHJfztYccgMAZhSnZg7bP+WVq+Hm1qdUvl3Cn7QrsJ
LP0csxAScRdg0ZK3wSwuj5sneXQeLNm01pBfoEhwV5bMfj2ug+qI/YlkB44oFlyBnYBb5UJhQsqE
8pvKydFzrPxlPlHIu3oCT+fqNgCkzePc8H575coLspJxPmqWlPmV7xat02kuFkKgiXxOy1VdxdmB
+ZwiEUZ3ymC94vGO/9TzH07qMH3w67zOo11BGWD3tOelrew5rbwj3heCM+JjlswVlA2HJDGvZwTG
t1foNY95jjGe2Qs545wv/N84Ryk54JCl6a9sDsYwoTQA9tAX11xFIMpP7k7+pj4/s+/9T/bOq7dy
pN3Of8XwtfmhimQxHMA32jkpS63uG6LDNHMsshh+vR9qzvmSjTF8b2AgjLpb2nuTrPS+az0rso61
+OBTFxQb2/ydsj/f8PaprPfrdkTxVzZ1a2ZKVj6O1BJCCd1MvI4DVU2eEu4Zn5XTYIShcrUxr+s8
VxXCs0VBQ+Lj2XP9+C18AO56bzZ8Kp6tji1ztOXd8x65RcwKPEqRYoaD+fNCCPJh9fpv+EQ/kz36
BFMfhfXbpWx/C+KjpIZm9tRJKFXirlwf2mDnyQ+eFb6l5Gqr9Xf/+cq8AnBn3oLLsRql2x2fjGeS
40njYNPZMVfzRvms+AY4yPJbp+bE5eflWfirl3k5c1n5eTrj6w2NN/wQnz1Lt9xGPg4PvbPjXTGI
+Bv+CbdjPEwJreH1Y/Np7WnDWyv0lkvHJeA9gs/m8y/Nll/HJ+eHeL88BOtNapBtbiuUbXfrDeQM
emcla/uGIK5rdOawEResPeySKLRscFnPt/EbL2xe6BKsBsA9r8vH4b9Fv/ALPco86p7bQ12YaBMK
ey++emBUKPfEkC+dS69OJMNQkL5zaQILmGT0Tbf8snVgpBsGaqu2Q0uz7tW/kKjRB3tuLAOE1+Af
ctv5hHxMlxyZLfbP9im2jxZzw7Jbyicy5vlHYkEGyu53a9ahvJHhscQ5Fu0nurrhVr56xYXiiQXt
sn/hmefFI1TPFlLO3ew/ZlhJxLb2H/k8wMY52zhHf7lyG/i34bIWUCKEKZSf7fWRWqWvVNzZ7vCs
Iut8G/9Q3QHdKFeZd7HSkMxGBoDs7xZKCj7UqVuCYtJ54wcScR3DK/06ng9u5URebXlo5YFXoueO
6Uun58xiqNMEDC/jOvp8jn28K972cqWxwbDIm00/XHjI+sfhmQYpjqV1LGab/pUoeaoeTb9LWrYt
qHQOtNhIsoNfXm2d5LuoDrw7xrFKduwcYUlAmRchODgJheH0vIQYGY/hANLua4ZMjOypujiV7g1J
m7D3gXen7VvPr1/2ZLbU4kRrPHR2KMbI74vVXqgv3GPepoleGXu+fuFbPu6q4IJVDE6DrZs8+uau
s7bS8NzS5lov7IqBvGN+4PCEwnFpID9x+e9KMDCkCt3xTAbtmzud/rzCCLat/oimkuuTV1vOwnm3
wUQXvMPK4EkAmmLtuCWMRa6P0gcGXLV2nTbdo/tODY+roZddnR+lveUpRFPg21uMO1ywSh+Tcs+t
40LRtXaSHVqdAsEnF5YZiO87tVsPUmTM8L4zZOIbcIFcU0kchr0+HAxIfYelZk9N7hefj/vKYxnR
t3PX+iT5LOGP9iniM3Fw4mFMIdohF17fEp9/FQT5iIs2ibeDxkT2cb2eTdFHpu65K9+W5cLLrw+B
oZS5MdzPCZcyipMDcSEVp7I7Ohd2tZvCg99RUgOkP9+tvsYDs+em1dT70QI9p94HgzG8JD9RqZbP
6/NKtBOH1OCEjTKrvnF64CHjgMsZ2OXUVo+vOfye6SqmaNdaXwQaz89hF7h7z6xX2uEKwHZngXxi
zWRrARefuaThGatOqTpgnse8u15w8F10pMKNek84OzCXI++iw4h6ajszKOaLcZ6Q9Lev1NlQcoTY
Pa0KaRQVoie/iA4Mg3X8uJuWEBV72yC/e+yGcz1c+QNudduCNuFQsQ1pnKNhuY/euaKCyM3gSIIP
d5sRUDOHAAvUR0/hfzh2wY/1uXaeuJcUWgUNUdqeLXHYFOoRvVjFnpE16D2CSyq5zEAVZVLkXGW4
Xrd5DvCIU4gKmf054rf3Pvp+ki4BydIjJ1PLPYAAyuMd0zPBbjyGfAoDWM3sLDbqDNBuB7PF+8Zx
t81OYXLfE0hl7UHapM2uzw5YKRhpKDKD7FSP362fKFaYxtw/CH0Ij1PwXIJN4pqyvQk//NVyDCwH
rvkmGU4oy5018HkjbiAZNJdnuTjgFiNwOReTYMTcKvNh+te160UpIcFBzR5hU2DYYvxRciLKDWmy
Q2Fv436njBDSpjk07ZEHk1vBI4vin5JUlR5m6D4bRa2PTZZ/xxCp4jcWI6BePO008cbgwl8xta97
juSkn6wffB8kJ34VlArwJKo5cddYyfFlWsHZyp8LemakDYP4oeHakAi3Kb1tMzC7HqrkkiC29omB
Pa47acY9kJ7uKxURXt7XGGLX0UPHiXW7YDnd1DZPI03/eZ1A1jW7oJJ2YiZBoLwQbFzteWwG9cSw
RJwe6XcIftz3xpxtftWy69Od7n/ywNMDiZwnhi5mYV6IByrJnic+EGIHRoUFYhJQijjIHp4o8j7D
DUMDM1wcdcT0Z4EIpnRO9hZR7TRiVl4jAOgjhRwutwXQmx0XE8vnZMRgbR6LrzwzDCneGTPRYtab
zT/iYWYyYubgFsXiIIoTN42Zp0S0AtaZgcyHTLf6O4IQJijWOzKR+ecED3FuZr9MuhSatXJTywem
sSGF5YvOmL35NhYbtg28GK/K2kexjG+5hmzOGC1i4oz6SAdHhZTt1yYDt5WfKmOMOWjGwWCw2GHJ
ySZM0+67hZZM/Vj3e/wqtiA5XAKEAnACgQMBVaQ6bHj643EjhhNjhnpa4Xx/RhNAS4adGJ/e/8kk
/0htlMM659V1+UZ5QvkTZVGxUavMoIekY59QWlBMZnHuqDBF7Mi7TW9JUOtTCDRRu4TghYLJQ61B
NzGhgWen7Scu5vq91VV0i4zyMn49E2zbLvoM2gqXeUzC2eSN90tQECtf9f5ZEbsWO5nZljlKznmE
39F47lPaTM4ZqIxzDltw7iJDRFW55QnD2resx0ZR9rN9zlcSn2jzkxgTGt0WppbU63CEdzl4S+Gb
czxEMVAWmMzIWxyxMYJJfAopnHWeHM9zlz80qWft5cId0aP7NnpjAfNA+xgrJmau3nWgUry2bsBB
ag2ECJaoBj6kfnVl/H2MWGQa+FpHcJyHwd9l7GviOADuiGj6buxDUAm+fJkCp957609+/njkefM+
yoOHzz/qcoeoJ0e8fP5dWZJhNlG5qVZb0CfDv9Refx7blEs2mGtqo6nM//7FjheEmJ/f94nfngew
LRvZMnA7l+CfOE/+64ujD0rVLCUjkUpCied//IPMy34Gs7cS5yqaQOuXzmCLJz7zv77//D+jefxK
Agc+YzJSH7P9n7EZxDeu9Iy6yQ5VtVysFmWnlXcz2TUTtCTfZ4yk6P1hSrn/+W7BaHfnrsXSjcyO
//38CH/+4PrTKDv5m3/8YZNHJ9NxBusx8W46HyXk55v4/PIZ1ZF/vp3P//38Q9W0X0JBJ3FycCvF
pWg5V7LSNeuF/fwCXxn68L/+2edffP6ZPSRHJ/PSg0OWXgnvbV+ZuEXq0ja7MeMgl8QWM0D73gkb
XlkLJb+nv2HHetwKo9TG9lCZh9chC7ydKvz6oK3mbaQysyAWU8Fa3iakfKym37oQHSe/6EdMZCE7
gvZcR2G/G1tFY2RB05ZRQst8g4DAVPFDZSGUcdyFo99qpEs0Nc8mAO3na5xNhG3NLUQC0hyhYszj
Y9OzIBuhoMQUxK56GKc7Anin1U0YuPlWm2A5hoCbSv3SKQqCili6V0ErJOW4LtJy3McBwQUKqucd
LbTJ7byn2ZaPrZjrg+MifG1HQKkT25MZzeFBdcSIhhi0OBJQn6vnvZMU4GRdlrTaDM8aXSVpuYcg
ByzelMNJmZNIpUMTrmu3cGfoGgactUJljroYqUM17i7E3LcrJ650PO81ruNtN4Ad6fwr2fMdJ/L2
1zRYLNAx2yCPalvc0EzPrJxuPYsQ3kN/Q1ch2cqMU6FFVwZukwafU3JRQamMhvpoKByQrShCsOyb
TVmn77UggyjYpN5Igzbj/Fz7fnqSCxqkmiozdAYKiXlEm2j4ZmouWteOLpXXdyfk7FBN7DZF6LGT
msBm4miDjzkqwvSgdDQjeclO8gFWAWD3kICaGmqX0LgM5k4DVidXxwl+86ZZ4Y9JRQMGbP/Gi+hH
LdR2RLqMaNpWDih0rFsJeM9eT11YIU4BJUSkXjhofZRH4cNEajg4bnLdRDJ+rQfesWWRXq4JNh36
Sd0L1i7yMs4Vqets7BF7Nkn+1e/ZjQr1I8xCdY0HFjig2cmmSeMv0uNkiI55IHYOgkRipm0rquoS
OgajhCAu1AemXsh1ey/raBcTBXbDDjbWo7nqzjg3cM9POPBRSNHoxYKyXEhh/mhtBymBsQ7NkNYM
oGDbBofCjuOnsXrQjhd+SdcSotqFIPkv5VSdMoBJp6FRd/kalaGs7ub7ajzmbf/Ni5WEHN2iVWHw
blrLfxpkyrqXzrAEIBysDxHnnNQ3VHMItQCqeEecUkYoo/urtdjOxaWz7z32I5apqs0aYbNzS13B
PSNtnvC804iSFmJ/iVJpxLyXDV/zlHjIcunzPWQImGLuLz/2ARV0GPuwfdw7kBXPDkFFcV2w+5+j
78rxsHPkI7DvOD7Mr7BU98YlB6Jr2it+mv6Cb4UoEPnbmTUGmobCGUsAvQYESb26KBhMByszNsN1
15eyPYvlufcwz2rdAa9EHIHN7xQYHxWbPXNIarJi0xWePuOQGjYiUr9EWZeHEuZ6JAtWgk6/gVH8
NnoFlraBDGmnuF+fdJy6odjBSrCvfjL/CPIm3dppAvcEy9uIRQXizmFi/+2GR8sB3JM2WJo9rDYV
uMRtR0rZJWMdgQUJJibC7D1yKl5Fi8hA/BYHbKv8E7nOyLPtWuzt2D+XwLhx+UTzNh/gG2EaPklh
QSd3qvnJTZJj1qgLj0j5A7TbLagQr/f19CZLznEDNjdvpLM2asqGSffV1dPRJVvjsqTINKzVINlM
S7x3oCbOophOjnCuLbeGkiPqb7DYm3lw/lAj5xscVyM1AXZFa2buRH93jDMOQqlaHpTrfIGKoal8
LOmpSx32hKApw454WYLZYT01OXqzzkynWnroBiHr5dYeI6yzrWGtb0Trvcz4X89z7I4HiKTwxeyq
Oi9sZLyivg5p4zwNbfZKAnq7ZzLOT3b25sW1uO+jBnL14lxs+llentqv/Wxo6iDF0p0lL6P/bZrD
X9MM0Lsc099zUoIycpK3ehtjOQWU9Y0MGgMKqr5F7VwcMkzHuAfE92KVSIiIflbQdMR2N+k1l8k7
zDDOeXQy5kLepLUwbQZm3FvAgnaybN55SgF3Ws3NK3uO54bwOitUBXwPgtf6WL24VremfaycquaP
bIqumbYd5LQE/i0N2856TOGQrdicnLZL69IGCnLpXYbIvPaZrU8xDh0aD2uJBO9wDLfoluYtoNPy
t/Yl/gD5M8Kkjgl0HE/aSfOdAkfUl/G4S1wFos003r70zQkGIUuta3t7NXI88oHClaJ4l8ZBo6Hn
J9IWaIo5ZtlBs9yGdV1hfAx7wu0c9rZMLYNLms4o7OFqN+XjOC5fp7p/6EpNjSCfnOMizNVNm/jQ
p4mhBj2+uFQNHzIffJCsDxYx7XekT/tb31MEi+YzEhfLwRltRyd7MgVHC6s79wpDkvYoKrS9Xbxi
/3kY5+lK8Mq9lXkhqU6EG7hs6NumbVlR0c7LjAoKUOJfVVbvyKvfsX93vxMuTKEuAEDnSkrlfnBK
2aEfyxhZh5cQjTqHzxIbclwRBmuJoELAvbVqTdKO0W+hJ5naLaqK0uOwtcTBz3Rht1kT34QwgzpV
Z8cnT1DSzCtfnYDEzeEe6iE1NYPUpE9QmtY9tbmgZcwIORxcQg3wlpkbrscpr35j3AfU6KnvzfLR
dibYkF0MTcnw+T0cL8sSprc5Icu+RNswfJ2JSb+TcCQt+zIv2aVvu+naWZNAN/wrVh4b87jr3xPr
eVTo0fMQlgzss18wOaOXkM6SqNMBnEAQQPE3P2Ptk6t3clRzbBtatwTsUAZY6lNbsqXPZXlJOvKf
VA5sG3RYR6oepRSK4F2wfKQRQgyiHuDczQzjb77WOzde+p2ShnazjFiClvxersm2cOOGhhZqkDn7
UZJzNPoccjiG9zUxf0ueOJuJqFKskv7XLg1PJJZ8ZcF59gKyWmHD5PCIRsbprokidW3C4jLJpcdt
vtaYRP0yhWl9ytDBzcXEh7Qx+CoK9A4h3BjTHPzPXrvr2qtK7eXBT4f2BpiAsv7MhoUKAagjvZNT
8+DI3rvmIa3XCSNOnmQ4SbMlYm7KfwR1lF07wM13XpYfPE9Rcp0UhIdRgO/xt4m95YykLvCy9d6f
5RfSqR+WYfRusujesa2zTgaoNzMM6faKc55mintzFT7mHrcSUASqJhs8OLjIfSRGWKjyiYpZX0Aw
Svu2BBNQ3SpXZ1TAe2p1XqN2RazPmTHtu0a2uG/or0N3ePa8jvKFSyZ1V7ChM4IufSsrSsOdW2He
q1/6jJQwrTDc4eg6pQMZzG4YPmoQwschI9eSzTeVM1+bV46mzUFjw0YOzLeEXPW7Ilff5hC5W+J2
lxGTMUVL+a1z24eydkIUUEu/WQePR2ANh0curvLcVZPLltQq95U3gdvpiahoU7YRFjNTMXTbkcwA
Npfut5q9784pxR+EItGzF2OJJKRLLimpUCGDtLFjpjGHBzyiXVuMgzxFBnadU5f43ZgmKwKNENHg
lY30K6yg4NYaKru1DUcpXW0ICD4rqSTcKoj4wsgj2C115DztjMu6K0C6nsdiP7kLckYEYRyozzLv
8qchDbNDMtBcJ1emO9a1n6Kfn52rIKJYluRrwICKNqGaTt6I/SjwybINoCGci4L0My/PqUmRo+nK
xWF7cgicYsb6PcfvgQIVuOQwBrNafsQfAE/7Tcamfuv5S37VIeWUdqxY82wR3c9+vvoFaJ8QEfMm
iDsixFbKxybADOuytblz43KBmhbglCcmhEEf75EBZgdiAKtj0pMioeQf7eyn53Cpyc6d9LfBa06L
VWlKDsW4X8BtRR3K7dDXxPRRRiPz7G4RQfzQO9xcvTA/i4WDoYLdPK60xnJGm2FlQu2JZP6wrHRm
6TUhe5asO3UzcnROEZScUlT//dKfF/wvRAFZtolvgcgebHe0XjnuOqydP5dOkwqrIfOlVGwCeo2D
9VxX/imqOCj4A11NEbF8Fz1d9Mq/5zC0rXLn55gnpBDkKbEWblnRdljQb/UfJpreKTuQ9pAHzHJK
H2u/azFQhM01GpyRhkRxyjncn/2mY25pk7Om02915AXkLYGQUALvAizNB2spq7uemFBOocKcZ+0g
nIzpGQ5snasCZah0cJ/IsTz5Ze88uqM5GcojJo7SG0nqSNvDtr3n+WQ6zRySBhTJc+zT2G571i8b
Z8ElkOnHlLKsCuC369PCgGYLi31oqiAo1nuN7FVLptHZg1nXxG7AP+i+1s7o7Pq5+yZG1dFUTBmi
TUPpb/mQqXhLMlqFi6EtH4RjhPyfVn80zwsN6vZbkrZy55DQydjFhw+vbp+0dD+SxHDsAhY8pc4L
1HlzEAAw6Xssd8GPMUZ+PScNUg3LK9k8dMWuS56KZX5flhkLWUgBeKjL+0rrtyWpjhYZJCB5v2hj
QISFiGgTjpINZY4tbxfEGLVbW4uznkrcIShIZD2hVwjOJshvSXcl7eRbt4BkKJ3w4kMbuAuVF6C9
Nc8aOvtTLsY/nBEbSaBwhZg0VHfaz/MXlRYfHjlEda1+Le5LleZP5QSIbqgW2kDZtDad6QTpkHJr
7t4mFiQgav1vAwP42If08uDWGFb6JTxAUMqpLKJohN/y3VroLEhv3JkZ75mFhm8n8y9MWGY/ZBFK
yYr5vTHpz7QufjV+3FLVbR+hDg7EM2AcYVX1l+BXCGB5561okLRf3r8PgZzuxWDtwpKLBLeiPrRO
hA4AqHNqP8rOHP285Ewz9vuKGXwzSILaTAw8MXbY8Ce3pawNtQSf1kWzHCfoGptphkaXDYAjUu9U
2mvNZTUmjh1FjLlvKIgPhJ6OC5spu3nA40vromXsJq37UYXhH05pkUo06B+Vxx2306g5kJH14BSS
inTm7/UKw/c52zUBVhrXwg04VC0WfQTjkwsJJMS3xV1n+LjEW00+Wo8cCtxkEpsJG6uAlc/RGj/4
K6VN2fflbxWNMQp5PKgdAmZmmigU360SOZEkAHw3F/SRU5pxluvRpel+VBIXVBTsZ93Wp84lDATn
PPVvk3wZNOmiZlkeCvVIMEF/lw9WcYD5UaFdBKpEYhmnSGrpIb/DKvRTn3fJPhn1cPf/QW9Vn/bz
/w30BkXA+yvQ2/H7CN/kXzBvf/7If2LepHL/FghPKttxHf8fmDfpib/ZLiucK4lI84Uj/455s+2/
2Y70behrvut64Nz+jnmTwd9CEVJ+tB3hS/5G/r9g3qTjQnGrizmuq9MveHLQMwOyjzlbeSKAkx3w
/v6Z8iY84v8yFdsvooE8TOb7wGxHOEZWyVue5taXokKS2owkPfaD+xYsAgYlh+ZzXjYhssLlXWv8
JEVUjfQ/AdaSkDyde4EnPG8tKk1DfedRASTkVUebqZflmvl6GgdSi6pWxc9jYFVXJ9evaRPsRZ+i
3e8tkBxJdGapHLeWR9sjRPbt2xFNShlbx8iw9lAwOM4SmVMQoqQvpO9virBZeymjA0lfNNhrR//o
VFHFhKKXx2WCLyK8ut8CQsr3eTA8tfG6fxG9jbKoyO9g9ga3noMSeNy3tkpI7dYvbU09wouaHTwa
Bf8d2O4QHxfWwGMY472uwExOMGUltLw9D0a3EWkU76LOz9GGGwFrbHQfOGL/hLRGwbdxD13WDAjH
RppUlvejV/OXAJDy/Rj7T7bbNQ+m75A2zJi24G4+zWQunQLtE4625oLUNG2fxybbuq3ff9FB9Ltt
BsO2NSz3k4OJjSALFjb8OW0pt/mY66MdDvNOSA0zBslnZsbhXrnxrZwic8p8IrkKzz3X9fS7hqv9
MA7Wh5UKTPD2QuATOYFDrmMWn27f+yi3mVebm+li4HtNQe27Er9HPuMlTcTPrA+9+84vkMVPGQ01
0eM7WJbXdvIpOPRJdWhqv30sY6A0/zTmHv98Yv9bNZSPdQo7+X/+d8/+3x9k0vF8BgfEwkAGjKZ/
fpDLBUSmFWnvpYIznItoOCpnULtkYrMawTs/KUmTm9elhpF9E4qeaFPWZGW42ZnkCv1gqOpykJY+
atX6QAavfPIrApb0YpxHDsVeGL/KusE7OAcxGy7zlOYCvEySzVRJhr3N0nNgX39fyLw5NS7laqtn
c49EirXTPwTdwsagxfTvWDiiTDhKRtlOWFrf16U+sMuagDMNkMX6Au1+/t03i/6ie1LuF//dFIN6
Thq5M8v4DcJgzLrPo0ogJB1cp37I5Pys2ZBtnAGVuR+PWO2wyKPhxBDg9WX48tcX3BbMgv86dbgC
RJEvg0AI11UuOMx/vuJN4AUgHZvqxW/zYZvM9Av7ZN6NJnFuTowQLUJEGgPiK67U2c2FULTHqTHf
ekEfIKeHuAWYH981Q/dTDVVHk9NURwfs/3Vmb0Bz6ZbKFM1xsLpW1y9xG+M/YPMGJHyUZzqv0IzJ
lLaGzHmUeG2GRKNPmn7ElZufi8Z80fkqiyjSxzbJcbGlfrJdgvK9ozQyxlP6Zje1JKisra4WWz5q
JP656EZ02GCHyMZ4j93JPnRtlZ69Ro7IYUb2PcTSEO3VfB2FvoKMrA7lsFgHPNG6WQ8HkDwB20zZ
xgTN11To4NEjPDH0ghLjrvOr8obr2NlohZjcZkdj8DcSUyBFoPc5Hq8umgpVCn/Xu1YPRK2+A3eF
Wp4E7Y2TCYhjcR1eiDfYDCPHxnRFdhGJ6iJykzRgvfuCkD8KLircwqs/JPZ4KlN/I8mc3HcNfX2d
oaFQw896oVaYONG1cd9KXcPIcsFs9SgRCk0jOHaQCtbJM4G6AaURMjysMQt3YsCWU4bDIXMpHPZV
d62ExolWWPcm0fj2skVdGk++kcL6MLgjvUxNc2WeMOIWOsXOkQQ5hCbEpmHilzzN84UQK+RF6RBs
G2QXLTnG9/SY/G4eL1ZCUa83DGlOAPOl5YTkNPR5iQEl5yAeTq6FuSokDN0UYoLWi6iicuhVx5LD
36Jc9RIAo2+g9p/nOb4ZoxB21c2v3gNB0dn07AY7JF8uyH9WiabOVlCQT9Eu9r248VyxJUepZ3Oa
bVW3TTLRXAYmE7tZqts4zhVBfHIftXG8bzlckimI3qGEuDGk1aaK1GGi9rwbZtUcvNCn3rp+8QFq
Eovdnmc+2V1c5c2xKqFShqq/uQVl9GUMvkF0jPdi6PK9bEBcUlU6EjW0DWdUX1ZUYdUe7emYCSfc
mCzO8QZi1mMbTaqYq0mB9Vme8viajKyOdtA89p7+OXTJePzraUA6/zrxKiECm6qicBzphA4ioJUj
+/P7c1rFTNPyf9ixiaLY+NAACqojY7IWz6s25AiehVujltMSkhKQt8F5nmgXdT7SHcIMEotGHYOF
9BKC3S9TuqDTqhheZWXe444oWsnyfjLx9GuJhXpJy3OEQXUYpqtG9FGo9hxUlkegEDWlsmkQovRE
gCVOf98GzQel1HxLjvJAVAtPshXP6WZElUAdHvob1LHkQfS+jyi0QwpkyytVRrA8Wvc7KGvWznWq
PwifHy5JTJ+WZCMIB00Ezsfm+NnZlDzi6tpCbdzXXYGMLEGIM054x5XACEk1xY5+TKWD3UG45aXD
ajys7EsnDM6i8G2KO8z9owWhUTlI0BteHoeaZe9mBtbVaag49iJK8VfTZ6+9wj30ll9uhwm3Ye+Q
vOFUlrq0s3g3ZfLNNOkPz4rDA1UJuqRefCmpdjQmxkugCAjXHLqT3lv2VUhryncVmpq0Gs+dxljc
YANcGMAXL7RtPNCIndMVWpvK3r2NldMA3SkFkL2ZfRnB9pc05vb2UwbacioyJoAciix31E4Bd4dN
fusnEHddTbW7jsf8GsT5L1Jl0LiSjm6FCV0AKpHCsfSzTW7VtWi9VwcFnFuXV1kFh7ptyuuw4EL/
/HKczPD7r59a79/gxjy0DptnH8CyZysV+P8GN167YFa8dNGzjqZwG5o4vJBdGF6W3tZH4drvTUfE
obVMz0b9zJZwvrkKufWqoU0J0RARBdoKMKAlCnbB9kRMqF0D9snt6VqOHNOs5dmadXaeaE5i6w6e
LFXMX4OK8gjw5uR5FQIg4kVQ46K6S1sC5lRgI/VWHcq2oDNbtyqnW1szlzl+t+yXdCqudjyEd6U3
RqjOlx+00SU65HytmaHd0s7NTE9V5AfXKfKoiFQD2rXeFc8qKpAIgQ/ovU68h6QDLD4Y39Gh5slO
0LtSEyYPp3/Myqnc1lHhH3xgJi14wf1fX3h3PU/847yxzhaOu55tJCU/x+e0/q+zRUVwUCeT2H8G
nNjv4K1P923D7PlBgzl6rMicwS2DcKwO1H7EABSSFASya7g2ivb2zPEcMSChp8ratX0x7+c093BY
Nu+CDMiLaWOyEVxD6iFyftYVEEiBVPdVJyxIC8VFsjM4RXVcbAKmDPyemgRzu+BMoExzKWYnf5VC
PdDV+grbFFyZSRKq/lFFiExAFVDolx79EXXtgmYhSE/Lhaj219cIuNr/4SL5ri+lbQMBdP/9Io1l
l3bkG6hn9oismFluP6TyScPcPVOhEQde88OzV7GBmYazGJaJ40pGZc5I5OmGqY5uHmw4PfTsfScK
blHJtpZAhG3jY8kgZUqihpGoFcPlJkKKQk5UdszbFV1oohcJn0tvfpt9wdPmHmt9TUpzFT65wbpJ
JL0O2FNBDCPKo4cbav8HHUu8p9W8vPohDuPJCSnhwvAMdEqBp9zKJsABLlAcN+wYt3ZAN0wG2Xxf
uExyeQrvE/DE3hIzJxyi1M4taOxrSe/nTkfjcJqrGeFhDoMkTT4sSWhtlX4x1tBd08GFdJ0nN99z
MI7Pifsq5IywL1+8S6mRC7KRYCI5E9hGFkRacr4CW3qXmHE82NPetQRoao1sj6Y70vNWUXJjWI6c
dXbTSPejCxLcsbWG9116ktxcbID1yZaIeOIQRwtBSvpRuiNEqbCDCkr34zaCubCTVZlYe9d6KIbn
dBF7q8crSzCod7/UkY8bQiTXUKUfg6OZNvRENyD/YU9T/z3IbUpqVCtbFQVHIgK3lPP9x8g4cEE3
87RWc+eIjkAJoVgOnXv4XIGQoTwGTFDXWrRkS1gPxSiDh661un2QFPUO1e5CfOO9qwA6EMJzJhx4
U/tUzYGB1MRCwqbzrXOTeCdRdfE76WHo/+d0fkqpLaMaBqo1iy9lH8i3cSJevegoH5NRwqkTeeJs
p3pnDNX43gqqSxb4j33zVtokvLctpxy7x6CrQjwjmpmHzBZs3s5Fg0AoWzNcRjcNYaWMf/iSBBdR
ezFRWB3gBrvMX530nKRWggw6rveNhn31+W0Q64NfZj/po9SneWIXx5Di2GvDpw9CPO85l91FDcFu
qYB32b84zoxhf0YS5fcxRJUpFjcubvBnvezn9B/xH4C3P0so/3wgZTL791EcOi7HURko9Vmw+bcT
aUCO8qBz0z4r0nY3E/3JbaMGLN1UVO5ZlJ4Xj6mfwFT3AYz0i51ECgYETJ1inNrDHLU0F5H+7RSn
u8mBb+pkpM6m0aNVVk+unVWvOBE9u1+ehJ0lx9SZQ4oNif0WBhqFcAC2KzAYI2q7oScfqIPQrNuf
86zT0eeBiDmeEiKS0UQOIxzx6JcJzLMonPA1jitAM31wb3LsmLaEwB1RQNmwZlK7bBAq24ZgPna4
ONVCa0BcKAskmiBTfIuwz0g2yWaCjM0ETjm5GMHyWHNwsZYguI/aOj4OcMkJk2krXjiuHtTgXEBx
0hsNQ1S9VTx8JcPulGX58urJ/8XeeS3JjaRZ+olQBuFwALehVWrBTN7AMskktHYIx9PPh2Bvs6ts
d8fmfm7QEdFkMTICCfzinO8A3sojM942E8iGsn4YSgUD36jiF2dumkOW8O/mxpQ+F+GTDJY/zZLn
hnhfiLiiy1EDBaCAQq5uphc9sHw3bxjJzpsCLUkaStAlPlpTKsVvHXuEdczy9CIb6vwhFsUm0gTz
Br33o6ii8jHqTUxREK7PnmNgQa4wkTnj2VrKmShFEZyjstvUA2tvtrXGo7LQqTJD2HcBFs3E5c6V
lP3RQdC0ZiVMNc+OizynYV9S7BH8VIS3dlMFK4OQiHVspopcG2C1ShnlbTdlzDVG4zUZGJSXYW3u
W400z5M9bQZFB5oW91za6APj5uxWCwg47IlFrtAX9BKsoxNDrStG0Nx9QNorSExWhbLl1EEssfXr
PjvkwcIRidJvcYo8t5lMZ5P30LTLyEJglwf0sB04o1TqBz6HjdtlP9hOWk+VVNnerZzolNRld0c6
Fag9hX1nbIofFnTDWoUfSBX0JlT8RkbWyPaqSlDhB+E5FGxrEthw1ZJKmFvuJwMb6+aaUaia4Ix+
5rFpcudEULz9jHou20aWwKCRvBadYd91S55CSKjfum7ZK/udWaI+LkDSxUH26Nse4KCK9ltkv8J2
/JSNLx9SdtxGdIq7ccaIrFKnekiMnwkiiLVqW/8c55ASI6909npw/Y1lVv4LQX8ANCvMkEZK6AGZ
Au6a28Cr0bGVZ0fZIXiEshwi8Hdi7r9TBwbCnovkOdfYU9RUpsfILV/qqCKvdkmBqc3nwcH/UFVO
8u4PxaFpIQ1HFVh81yf8Vf20nNQ/68Jud57SRAhlyS4imeLWZMD9MEbqCLRa7iJhlFxea/2ahZx2
FEdxrNBoTJqTh0DCTeHiM9FcxS9FXmYHUZLvVECLIlbkYKfuZQlOvPcm7DHGMOX3tWifeoWVJw8a
aAtukN/MfTNgwmM8OSQTNZnRaUTcKV5hG/kKNRQ+vQCZGstszhaoEK5txbipPYS044Alza2ZOeAd
IhDlNo7qYDMlSGZINpwh2eRyLwYU5yqxdkmk/GcQvq5DEmNwNIiduPgifmE5ZeDSPeSpgmKox5Qx
mFucJQlpG7j/NtBbER4Kw+92FpFXGye1hkerRjNEnoWpEJjmMOuhL7Xh/eQyOBVDiREM2DLyYyc8
iawAYO6SRuZZZMGVXYK3cxrRNDTjE6qzHAy1nvbOoE9FAffhWjZr90PldXukeX+aQ52ttWblXhID
fss2Mw/Q8fTpjzwd8x2LffNiNyaepEXV6hGBXcEiiqQOL8bYzLfjgJUsqBuc7UJQzJoWwGPLefcW
mk7XvXvWbB/MQk9HHAhLqNYCoE288dZKm+8zw+KtiQxhRcD8IzuEgA8tgGCbtRgyewgZNdyQpnR+
5Q075myy9DehS/RZ7LIQpHNNE1n7mLVyFwSvVtCVbz6zcwQd+BwRk7KWo3b/faf83wih/26zxPaF
vvP/EyGE1+lve6Xff+Ffe6XA/MtyPY9Mob+tlQL5l0QNR3/lWYFnX5dX/yc9yFnSgyzfE44fSP4e
y6CONIwlWMj8Cw3rUqZI1kCot+T/aK3kBX/fK7kkvzgoKiU7r8C0Pcf5R5+nC6WG0kv8U+Nk31j7
rFRLTuES6tw3BEOTLf/q2zq5+EZ36ZK5g9rE1cPT9gd+IirpReWIXvgmStE91v73eNFBOhtStZMX
ItpWfZ3/0otekl+1n5P3nbh79rkIKkntI0Fz0ViCZsfb4zvn2qRNGIhw6MeXsDWzI0mv7bLyebZN
03nQXk2S9UQK0VgSPpcwgC+NcS/LMDhlo/8kakTSrfIAT0JAiVr/EpE3GS5KUXfRjDq9UeNDEmoX
tc7WqDCa1RbDLRJkOxJp5Dci6cy7yoZGmDs4odJovnU9GgkJ1yKshfPQlPLLk8jIu3j4Stj3kFzi
XpJATUeB7JWkhGjn5ax06dJiWhHHOAuhD/2o3sfEgbSBEmkYSaNwmQyEpTW9ZFA1akfc2KIvPp1A
Lj30Iapm/TBxZzpavToi42mYtmVQkyo73YfaP6GYM3fM8gAwI/L1F7VvbpDpYdV3I6ZAAqHWTLaT
zeDD+9Fucm5rD+EnBh6GY3o+45U5iPyokRdPV52xe2DIiy4KAXKwKJF9JMly0SbrRaXsLXplxCG3
YlEwE56zZkX3XSBtppHot30o9l0eL3F87s9m0UF3iyI6XLTR41Ulveil9aKcBi+nFiV1v2iqrfmx
XzTWHWy8RdhsuX66zxNSCyHw2QhjA+aQW0/BBqiF+OU45dkJR3UujfaSTkZwCUd/J18zBd2MfPib
nPwg3AjxJ9PsYdPa5kksCnFksvRRFdIwN5kOSfVl8PbWjMfZLU6FsTcRP5aL5jxZ1OcDMnSLchmU
NXpfpPjHzsOTnjptSZ3MAGJ2oTkmVHzDgNC9QqnjCfSxZhT+tBj0HFiR4mtfNPHZoo5Xi06+RjDv
Lsr5YdHQu4ua3pfD99KMp0Mu1E0WzURl01Y41aiO6CCOrseka7blFiCbX1Xht0rfodeOHmR6cAY8
5XFbnaiTCHi1oCPW/ptrOPNZtz6MGwSvOGwf2sUdMCw+gdT6JVqQMbHRh0uijLlms4KnpMR25SGz
w8RVnvmNmzaI4c+FqIFFBi2mQpV8Q7jFLiOTYs0aQF7M6ocxddAthuI90kwfPR/Mrt0Cncf5aQee
e2vaIcJRNp9R0hBRQ5aK4xeYDxSbGcM17sbFTVFgq/CxPaWxeSx8c9MP6GZygf/CAtfFOHCkXJc7
WQuAQhqADSsznBsRE9ss69dKd+7BVc1u8nIEIwN+j57WOBnzaM8c5k3lYsVWF7IiLhH9PcmTALdL
xi7Df2yJAt5aWmOH5v5u+wnRCgsKLuSswXVszW5yGFPUynGBbdYmp9esugfCsn6JEAYFDgImFKRi
TP4mcc0vXyLUJcYB0naNgUU3bG+LH7xviOOZd2RiDLkDLxYccBSYXlVBpYcXieoYZmoX71XyPtEC
ZmFnbLuCYmOY4TyYMf24I2jqFVbWvEIvr0h7YN6u149tBahgDjG4u3JCuPwYATMm7Cxh35HfiW5E
HeTKH8zE5nWOUWcb0r/t3MXcobOeCBYFAIbSHoxDCtxbIuXJMzCEI+5zRXRq4frrUS4rOXEnA0yy
KWL19VBhxexDYio1gRUB+UNrVbzVM6sPblTES6YJi3t0TEQ2XTobEHZezci/9E83wuI5ZSG0SUaI
hdDkO8r2u5w4f8TET9kor8ZC6X0rvrDY5PusbOcjve8mQx8QJ5W+BAkyOpY1P6oJfgG5wrcIbDQM
A2WgXGfjEAK0j3nL1TBGK9FWwbEsbKY4FNq73viaA5TpyURTVU0m5eb4hZYIS8LEGKxLnOiVe+4O
tf793AZEJSlroTbqS5rGXJPK4hP13Ithhmdr7KAaALuTEVNgZQzfmqlnvIw1ykphyLfWgkq0aUnY
xaMZe2yG0t3NE9ZqR7gZmM3GIb9ngIoPd1VjQgKNg5bJ60z7Do7G8KodPzz1qcJzQDO0GTXEwq5G
Yx52org1iVQn4pNdiuhYAdL0dNtKzPdhxjozgGNhhZCKJtdE+5x6+h6ldcXJjmg3Af2lqDJWYeQF
J1+AA0R1qlZTjVSLWJh27TXMhtAP2mwjQVsBTGXbcTQ0wWCs8oGAdVhjyxjaQdARVTxgJpAsjm4d
WTebQRbY4Kv+nDAH3F53oYGRv/jaJ2ZraNCRaghyURdvvaXl7vQ0bHoTAby02fKqmc+tna1s5Q5V
fou0iotvSB6obG+Svr4UMhJnp22ZbNjdRXb8mrhTld6RDbGXkXM718F4stFI0uhm5zIhKs1ODkMI
8lgaBG9MAWE63NmbE6PCvaixU1K1GDvfAteejpI78qIrruKHxPRYmLI0zQw8/J4qDgFKYgBRhHH5
rUd2Sg9bPDfgJJSEYzVpTVsXcwNOwEeyzeJE8EHNxbZ/09fCPrRPBgO+Q+ywn9FJ9Bx6MYIL5Mh7
xCrDeiRg/tD2A7fcjGWZtC5u2NDVpymJtvUAg7LeNbXB2NFFppYP0Ewy4t7kyOaBd1ncdQllQACj
24DPHeXGk0+m3pH8BHYKhgRh1s/5pQdzpFl+blhumOhxG48LkEXcRhouEY952j8p3MleVNuHaKZ1
YU3btqsogoUR1hIHOx3qbyts3/o/baXBYdpEsGKL/eN/FZ1uYFcvAehTSYTJ8DR54UwwjoZ4ja2L
s4xRZm1LkNLo31kCEvEra+d7SkoTGosBugVz4JaL2MFU5sE12QZfD3PeWyBdgo+sGJEUucMPYw4X
X/EQVSezWL7tnNAJ7CHVqXDn/hC6BksvmD7sKHKkAMFEKZox6mTFuledD5waM4yDvdPjPpC57PcY
D6/NyNBbS6lPRQ0OF7FCCrq8yakcQSDZUq2rEAjG1LtMzQakCk730hZyF0aoSkmFewmzxa625AT7
rl+f6MwuaaWj/fVZVPsXex4MyJWciIgnmtP1kd0a/3p0fXo9FHAnnDoJDr01EnezHLp/P9KMQ45L
HuMQJmfClyvmw49OaCL1DwnFJUaSxEPfWrtlhmM7laCwXJPhAvXrzhL1/fXtjh4AiDgD9rQ4qq+u
7OvBGVUKuntxaV8PMoo9MkHlt0nPIOWXmJihjvLywCIOAHLSwlKhl+He2iJTWrzFndHwBweUVWR7
8LATfLwZnjBsNJxvpvXNQkpx9PFAn4bBMvT6+jBnQAXUAn7G9WvNfAeqiduDD/x9vL5giep+lmbO
smd6v3rmOT+r3+7569PrwVkc9K3NByNQuEkUmMSTjIz6vQFjNvOTk7scrk9bnX2Zddds/7yUMZpC
SE2kEFlI9e+Pwb1+LNfPqrPdi4tAdWc/l62aT7HbilM4IxIlzg8aTGLH5+uBoUR87vxfTQ/7IR7R
+2SmqGEd06NUZQM+BcqkT7FzuNrs/xyCxXrP/rnaZWSfFUa9zPpj45SPyzmX8PvZGLhXjb47XQ84
EtutKbsv5qmjuZ4ZUJC37B2uRvBw8YVfD1eH+O9HpcA8YM622E6Ger963q8Hz1pyinzIthSOXPv6
ruGqzqg3JbjzJJP+NmzbaI97AbdK2LWPgTfq3fX/HJZfdqeZcKYx/0X/sljq+5xhqknw5+Z6nZDL
JaJdHPbXR5b2a5DUy/NBRa8JUpHd9Uu5fhfXL2pYfP2y9J46BxcO0EEuOY0EBk0K4f73Cfr387cb
R3qqjiSsPye2B2GIsvlo9005o1TmRJ64auQroRu4KxQEKPv4QLiP/+ujun5KATKonED5Pj7STvz+
CK4/5fXnFTh+Tn9+ci7bsFvb+FhgFqiHFgeL6fysSHdcxVMpDp6yHiw6Yk8glXHtdkEeBCA8Z/He
LZJye5BbpcB06+rFKJGXpWwmmEjOcH599YWA2/e7heo+6rcWrwe5kaxFypINSwaJeoNBMrv5c5iC
FqSSlZw7Fxm7wIsq5yBbtcDGPACfNurEIfZjAC03jdHc2lF430p6NyPmRi/6U5RawJtteRSdeKxU
9QS+mjsmLk8Bs8bLKN6tItvNQXkzDTdpWf5gmfxqRtBtc4PAz3FMvhXmaxoTWpQj9IiG8s32QtII
HH4FyCC8beMyP1RiejDbtVs1cJun4pKgwVsVTMQoLRxU1XSeLdX7impn13vkF5mzm+0i5K9jqCl9
vOE5re36jDftRjmjf4jy+KWxtLdZClVTYGUhWc/D6Mr9FZ3jsfe9co96BtnKhFLbf04Zw0HNSs7+
p8GcYKsLYgF6xnIuQqdR+8OpE+Imb39MNmCex5o86V0YGwRAFNkldqdPGhKCVQzj1iBhfmUL4hUj
Qbfu+w2TCLJhZOhFzBwMvrH2KY3cuzK/1372k8BL+KgaCwSM/4+up1gxNNQSs0eL4U6EKOOndtP6
0W+PwdLqsd+G7AXX3q3UfYYChzPLIXejyEFvFjd91aClSocbc3oNPbB2KpI3miKDITm/EhbUcCRg
MTXzxqtr8uG51zkYhsyUusrPkuOsqoL0GiWyj84dnjvpfx/4EGZWDitUbJyI0n1q8+zkF+YjGc4N
0wVnW7fzj8ympx5SoPjp2D0I1qephE2ERwylSp689pOzmQb7RYdhxTYWgmfhfrWt0256B5+EHYMv
6vp7HMrbuNohTT4rJrP8wv/qFuRhoIJ4AzYB2YZ7adJ827ngBvuYHD1iN4EWkZxSm91jUcMy0QzJ
8bQwc/+c7ewxDRZzQiZvck1ykZ+VFy+c0Bvrkyr0OSOzMVtGuYOYfpSoQuOifZlb7ymzgvdA9uHa
5vdormb3aDq4ErGM3+c1KWFmfjtmUHaoSfet7N+qqnjkXa6sIdCo2lIfLBCNl8jJS3FK7CYkNDIp
gYlQ0bkjTmQBvcg/76dcUDiSgwP6j6wIh9DTXQLM1BGDRvXhIicsgvtk6t5mHZ48N9QAgbq3NooR
R2JeVlgS1wXqufXcMvNVUzac7aRJ9phPEEdkwSa0Km4FxMOysUVIsQt9OGJxM3xgtuXiZ/Rb1w4w
585cDmRPRoSXQ3brfH8dGps4I2MvjqiVjTw5y9J67nzkX34z5sjsiMWyW9xxLbk1fGoNdTIxlsUw
njFE6A2hsAeNFXDVCTWt29Fs9j7UnD4tGWy7yXqQ9ZsvWLfUQ7CtLOtL6aDbxBVUB0osDGEh8TB5
kK/7mpShaGg2eDs0c/RHhOfgEooBBeGwd7KJGVEB3d3MZEneoQHxoDEupo2wzgQ5G41mes/KTK+D
lgWf6z0GMRlV1WAPG8+BMJljSEq1/EVlEW2dfiD/JL/37MjiPoELO3mgL54vlkguVVBQWcv+l9ND
NAsA+POf/Jjc1twTY/wOb6Yi4Vice8+2IMWSvOTHYLCcnyJvve2czhMAqJGIi3o9AQBKHP8GgTMJ
N0D3xSyBEqZILlP+27VJTLEXli942u67kmlskTkYpJSwThSwr9w1Ok4pBoG6vHQR6gsMVIgYzEfS
HT+l6ZQ3aKrwy7LpvWUzQFrsgsQ1AJYkyAVaNRyGbIiORcxYQAFBC0P/V5rm05Y2xF3jtwEE6WGQ
Yx+1jd36rWNifeGytkkmvk03an8x9tC7dgEzCcSRZhgiw2/g7QTNrzgf18ohea0o2q+YKcqqGX+h
JKk2+Ah8E6dnJPIHrNwAtgdJ/khhwmDs70SDkUkwQOBCtiso72Wi3vrB/+KWTqjFBIcgcAWZZiZL
55+ZK1EyY4W9yJF7Y0pNxnoIk5ffMb3apR2cnJxbGr9IndwaAJNrD4ZxVs3tKhjYKRag0Pzg3hp6
FqRo3mB1MWZxzNHmMgj+o5mJuuxbl+Bo31mbEhR5mzy2mVvcyhKcjCxkuO77kfUcN8Tcu89prAF0
A9A2xAieX2zb/oYsZeh84ns7eSV1Zj/uK3Q45vyF2xnguBXsgqogKNNSLnBEkLkKYp7N/HyNQejU
VPE7QhE402oTNOyaBxgezoypPnTxjEdFMi/eOvD0CaxF4dyhHQBq3Hj8wDZpbyYr/8GWjx3aZDbo
WXpo3IPjNOPFkCDnAvfGoAtDd1RAvxLPZYZHq0wzoggrLmhRPyx6ljVRy1AoQqAQxXSro0HcOJzV
wFP2czrqi3BGkky13e9gD6PO3UxdjqsWDpQh2VRaORvJuYq+JahAVSfODLzxd/cr4VqPEac+YCA4
CzvXG39kqLuq/qYrfXc1sElgqw09YuhteqagR6EBgDAhkab0FXwHI7nXw54NvXliTEZinxkAi0Hr
QaCOfEjws8XFEjshvmXMt1egQarT9eANeC+yMjxYZf0suLCN7Pk0canKZuLFcKjuIR8yC05A2YZb
FGzc/KNf2DHqczgKc++F9rDqcHBwMYSP7eQ33ObWWdwHt1gDIa1N5VM6fCbqHNqNu1WURCuvBvsd
Os5Li7XUq4nGVV72EYRk1rGLaA86H95na/qkbgIGmX83M/yvWe4/hGm1cQbqljZ5cHLeD1rRn1OM
sSMCX1D4Ylt4OHVD8eG6uj6pspY0ysfZpL1KVP7VC+8RAT2JWR1Qcif9rG3xOTPxgNaJ53UStJoL
p9H3jRvSpNOtqkKywHpAxXwnXIazsmBAQPVu9JKvE62VAU581GgNGJk+Og3i75YkIrfAJWoFx1BW
Iy7QtIEfv4ySRvT8ll1te6+rGWY6R+kUS0Bvf9YTgIBYIq+xlvwIPzVWVRFgd06q+k6RZmIukcN0
A+T0DFDcpzZrLrEMIAEWwMG9mOwd96NE0LQxzR8N6gXk1yQ51DGGIWlh7TeDj7EutymQn2ahMIp5
za84nttlYN5b+uI1t+PM0CJoq+cCeAX9lUYpazndSekcBVkdoVy+PjebSDFqovV6zTuQYu11jlAs
OKzr8z+HpI65XLhc6Y3Sw2Bi1fvYglZUMfjf6OW/YJj8A8m1Z/M53+IkPZEBrcAHlQ/sRKYdBQ//
wvLSnwOCOIQiHl7mavlH08mFYjoIIFxmepPOxbvPKGML7ag/+Xg1+If74VSqEqd26c8u2jrU9F6V
oRlRUTSeerYOp3E58AYusxXBaF1eN+U7ScX6mCBkPREyPy4Rx8ydtUv2dVS1p6npehZubEauTz2p
grVR1XIZljXk0jPkiM2mIHeJciZqkvTIuov8xHIeCdZmPIK4iiY8N//zkCsToI09W0SI0NiLpZOf
QufRUjmVWpI/uyP6CncKx9P1AF1iQv4JHRcC3SFcGucUth2jLQ7XR39eq8zxHncoazPPYii/dOBR
qAdMH1aQ/37+58WyjVGb5tbBTEe+WlSwbSbrg+HSHM0T8so1GgcCoVxif/CSqFO+TIqa0rdXYZMS
pQEqhNAmtluARWqQ2h6UoAXid30klqfXR8ufaGxfoTn3xKZTokWscO87Hn4n1S/YbNBnJ9O2+BFl
K1AaGPapkLaNIIVHQ9oQ1sjmc+h8TPXZKCCPjYGx81BKXV9LI66c10fWRPqm2UP67Mr+ywLoti3d
hmrCiK2TIOn5mDWf1yfXl4Uq1THjG1OL/OV6aP/96B9PKXg7SD/4hK7vz6gmh1N2Y3X8wHgLnd+H
68taqfA4Ee3SzXDOaROyfZ2nt5aIeZovb/b6jjOKhDViURLBlvco9Gyd5HK4Pr0eZKOIqkMHUXMn
LoA1nKC2Xf/9/3gTy4ck/QXIppf3cf1/NCdCElIyxyNGwdB/Fk17FwzIUfsY0YqLw6BBPhnRrMwe
SdKEv0kIkjRe2pPsODBL+9HKaWtxOxeBRU3PSNsYmGZ3obpYNvEKk59+ZFP+SQ0EQRJVLOpISdBI
8uWiKqoUZ0mmYeBUmIrmzOzZ9PSoTTI+rqmEvxXqhVHJ8nBI0JxbDCp2jhZnRUeDNsndk5khNy30
7F/QM+g393MIOM5uI8TCCHsj0kMT66Wyhi8j5yeQgw/INyVQQHuASqkUSXXwThH+Gi6q5pNhWPCB
JBEcVyXE/4pG/jvRCLoN5OL/b9HI+atU/Y9M/0048vsv/Us44lt/BV7AyRIsOg/7jyPZD/5yPduj
CHdgmyCt+uNIdoK/LGEHlokgAsuEZf5xJDvyL3QpgRMgwMfTDBblfyId+aedSPi2iXbFdxGQcHm0
7UUb/x92Ikc6McUrIWzjBPR5OcWyprY2vZwItq/JCgyiE215e8o98VzUOXI4v4wP5oR0L4cxPsLS
VsyOg5ai3QRIssqDCiW3YtbIdgP5hFOIjaoZzuRsWuMsfcpw9m4ZEuUbk6ySPAScNQZJeByb8au1
d4nVz+h0/v2V/F/EwbYw/6EO5ufkk3JNjNzSFpZp/8M9OTE+czPbl+QVzWiwXQXfICsOIRtd4KiM
CxMfizQQB+B7y6A1sngtqnzBOq3bDNmcH0rLfC1D5zS7Zr2vW65yc5aCb1vEnDLcMrzrT31gvUjl
dWuYOE8lERtisaddD7gG5UoGk7kNg3AnJKINzIIJsJsck8BalTiUCjkU1U7PGVa8HIE1U+ED7cPC
l2fVZYYEEQYdGpgpER+Zw9y+zXTA2rJ9vl7u5XIDCBRrCPLF/1ztOzWaWLwr7zgbD39eDryWxKki
oqBSzqYL7PngLLPQ6yFOFKhxK6AQXtYg18Ow1ANOGD5MSYULz1UsigEfkrMaOu/Vofbsr6EiQ0IL
BmjXe2mkm7fKTAIicLipxj2fWRmA+Y+kiRDTgO5XSqrsKiPgZOp9l/qExihy8xkBa6EpXh/ybMpO
8xj7u6TIH2U+hKe6KlAOSrJf3Kzihr88nZUZ/Mfh+ppReyzXtHeoizLeJ053Py1/quP0W/rsgz0R
sJHi/EZlS3hzZut261n84VWV6eiYtd467APMEezrTtdHeubG1X1jp0g+h9Uzm3bZbkYlwP28OdQR
KF+wvfFwCgPqEdhZajMarNL9BIatcOZgFarmw85Yg13rz2slqh3rwVS8NIPGL7hzXgLp4Q6JB/gZ
y6GWbH2cqErOg4EKqK86Ksq6f72+dD1EuGvPQzEbu8B1HoAGMNfM+55Nw3Ko/V/WMrrPS7bkkfhe
Z/kA+PsiXU6qxpw8NDOze4rRAGywwcDCB2ViA/ZOHNKghsY5t1V7yZEbgBK1v/vy3WSiu52Yyaz+
1L91ggcOKctrZTCMrEeZHlUtuJ9j1VrVJVusmbJ4OI/L2D7yaE6rYVludcFrINMCbXQK0oXeRxWz
PLKZjs+ljiSIruQ5SluSz9ycrvEesVFyapPsJu+LZN8E0QZboI/r3oUIxx7MS5m3GDl4rpUZ8E9T
T+JQmJTeYxW55KbRrnujcdYGhtdjGX7vRU+6a4hhJnGHDDwaJbGzrPImk9LaashxrihzrmUsXDGG
tQZWFVl94+97x2uhM0uYYq3bT+Ql5CibNXknMdONFGEpxPbYYnVC9o3d7Pw+FTuBJQPH2DlrKmiR
tXptE/Uh59xgI3mYZh9WFaRo7GTDuR/jnHzO5gmG2nBmw88uud4ZY/nSFPNi4IXJfa01JUWnIKPP
jcZgJfP63Rlj8hNZzXmN2+3DKIazbTjETPERcRbjXcRhuvx85StDMWAGWU44W/Sj0tI7NcshDx65
cOhj5s71OsiRzV4vlNwwm4Mohm3YuIQnT8VD5/Ue2v6sXQmBR74oscJjOO5ihp6qgl2TQUtEij25
a8hvxs5B3WJ0jj5V0MyOQfQSL4BrYHdnFO2/8NHioCpPUFmh7tjDVwr3cpyjdOfbJJNZY8wIM3iL
PbEuAU/uzCh/peupjvGIsRIfx8b3PdIDXJAWfmLMeGzkB249snZYHp3ixrAZ6GXPY4TTsnFeSjs/
wRgw9qpvbqu+Waaw4Zf2nkRUfg8VF986+t3m6bw85Unb7TGXo/oy5bbJI5xOgWD0j/aMOfBCJWrl
myFn3qU9bFNPKM6HvlgNXR5u+ph1LMhSXK3dLurs1zAx2gPXiUfPee1QUG+GHDYcjmlKvTl/HHDB
YVpz0ZDpZs2b2dY0nVsFm44lV3kExnNgxGAST2B6MOJ799ZCFiYKazFOmdVGk9vBlzO60HMT2hYC
Z/ptbjgQtYOZIYS2D43XqqNAx3kuncd8EtOmlOYNzt53gQaL6V2X1F9Sx7fChzwSdSn1KqnxgVW6
N9IljaPom3WnevJ+ffzVNX/DAU5wi0MjRoqI1i7M5pmStiVPAJKIY6MPRzWDpjOzm72pg88prSCP
ZURdR22PBs+k83eHO0BIZ5CWx8bOgl0q8627rAgRK5QHdEmHVmNZrPUhLQBLWAGRgSExf1XSfEMF
j6kliLDtYtJpE8qXeGg/vTaG1xA5emVMEE4KI1VbGEIz/SyW76hG3THqrQ/ga5HHWIcqnG+mlgkS
cK924zabzhkY49fdhBmGNFJ3RjSrkmUTUifgUMAxBtjjhrngbWjjxUPxhMnaMB4kAYh5kErIE/YJ
M/vaN3JQKz+wcvO/NTLEjqx6V/LnLVUjhh8SffBAa/fZIsFwsVd5AdctVHrrsSnhHFCZkaXAL/NK
Vg5gKj+8H6XdPMk6vxFev1XM25GwiHbbOrCcuJTtHIWxyZbFC0GMwAC/yYBuOZP0XIkNenRo2/u5
0s2myk7xPOAoyKKbGf3f6FnEjE/9g2m2+d7owQr3w3dXua9JztoqEpkHRozT0hIZKi6Fo6fGV1pF
AOCSftxWiq8fkrizTZTsd5BeVsJkUdHoDps/Fdu3vLpz48dQqfFujPz3pmS/1c1Fv0VPkjF+Qnn9
Bm1GrQWiUXpxR+xtTa/s+d5bagfsZ3roHjF2wXvd5fZ9EY97UYVvcYJgsa7H52akk2fy9CtHzFDp
BNeIb5LhTUVGTUNETEVCByYYvek8XEtpXUSb7hfzFxYAJWmgKtwr37WOUe9sy5Jd4JyI6qPqnBas
/YBLT6YEZ1TsXNwsRMCTd8hiDErgPkTAEEXq4gUNt5BnYRf2QeK3tqbmxmcrjJ4LHvfcHf3ROlio
5tadGY3ftXkjRl+/+hWY/6kXW9Ubm1Z2nKdks7Fv8c7YQxGm5D87v14X3Vy+CZdk9JosJimqG5Wj
agKNXjJN9iHtZ47eBl4sPwgSauqVN0cYccWptNlFM4ebyKvEFu+BKKT8m1Y92pHC5WDUbXHjIURW
7Mba4tMP/HjtU7un3U++9KfKgafmAj0I8uJeGKCB8oLkdozm6yFYslmsF6zf1HlReshzazNp0nOw
aHzOA3BAK4v3pevsGvYvSMMevNm+m0vPOhSluYQ+G4TaTcFdFJaHaiZ7oJ9SGgY/XHslJFSUJV9T
vbWaSD7Mk48jpbQJZhlvfIngvALrs1ZEFNph/32CAWbH2ZuG+W546YdUHRZ94SCyUTscpOjEpPgv
9s5kOVKkzaKv0tZ7fgNnXvQm5knzlKkNplRKzDgzDk/fB7KqVFX997huK0uKICIkxYDj/n33nkuR
PMdaKuGriiEkE8zrUASXOimT2rHoAkSHMcE6Wr1ERCDbFLV8acefYwHLICyc67HyIS8VCDKTrnoC
4fmslPutKIMHTM+Akdv+B/50dwedtoYx/1wWOL+V5R3MMdgje6Rc30Vruhprtz62HWdwbAKvEEa+
wbLarMyUMPPBsiHZR0bM6dTu7FEk28FQVA/AJKLoOYR8yrvCy4pdOjUAjf1Z2Q3fzybMYsqeq6q8
dgkVD0Jhr3QAaVtkPRcLcsxaFQLuFEXVyPc+ZPc2NOKJ683enAmojt19lgJA8KT4vsY42pppqo/M
OT8BWALFz9F1D3Q/NMe/8mV41tK7iWn2PSYEpoW1syni6d4Q8X1S58HK0cN2E9nvE66oDoUoCITn
mu4G38PhEtrlfUQEr5bpT6AwEcwRIqGLLOTTSF4qHTaT08O/Db3piBE7XY1BvYraHJcBWpgV1c0x
gnIHLuvMdb8k+u0aNHkVpsmFDsmPwUjva8fU93lmspKz4yvU+OPOTp1b0Voknw8V43BlCoaUAnY4
9X6KcyopqsPk+N1ucAE0TlWq9lXZ4XOzgWYHRpKskZ9T9EO+m+L8HLPKAHRiVhtTJ5kzJu3e6bHI
ijDhrdaZSIZe8lRl8s60gTLXxu2QMh+vec12bbp7C2ClX1ukzYCM1Urxc6pINAqpUCKc64jLlius
lNHebcgvD1lyoyHYmFNibMuo+ebK8EYlfPdlQK2cSUwd8aJVbu10yVjYggNFLey/WmYprsBTo6sS
1L8g5mfZTaGqZ5GHdNNtjX5vCCeS9U3GFfODoNPR9Mliwa6x73ogliWJp74+pzf72n0UkN2gqtHb
Y84m/srNynVdW0S3zm8pY6FDmkwTlGhZFH3zoqH6n85ylcK5kRrxTSpjTtw19bXXIWVVHTn3IhZv
IapCsg7FTUHgBN1/41xp9lPmmFd67b0H4XDn0hVbOxmjBPZjaOXpewJAf9PH9nfbIiVTj5C5+LCV
QwM9WcF8F70KtJji0CGCC03QqSVI2Mxy5I61GV0Rq79mcJxCZo44MTde3F5nhclUkPqipj67McYO
Ql8nFMYzTnTCnEh2iYb3EnMactsDfmVYUgP0lLQI1wQvxbgDIKSvTHqIq3TI3tGNX2A3vkuEz2bH
ElFmEmNid+xm8ZOP7Iu3yb8Rhnl2u+RoyM8ha0Zo18w5qCRv4uZohi0z7txBvZDJdzsALZE6461G
35gKgL0FvEHUsG1WOwNsraPAvpDlQg1VxKRdwfevu9ha1QGagTiJj2BwEkywSDgD/G509UyUbemM
n8wrOJx2Gm/TKd23bdTue0W1FF35HfrUp8KMvTWszm2T0l8ryg/T6T4EaxErJ7xTh0EyvvaKvIwm
cTnph9es8x5iUg17Lb0WCQrZOpu7Q9IP6DS+uszg9QFJeaFcHCSB9i1rpgNt4Bstg+Rh1dUDP5hp
E+6ebeOl3/Rm2JYp3gVD1WoDFgNRuUyjXQsc5Szb73E2FPgOx5MxQn3hNC5Y6jKHDiFNwKUpAnCl
jQivO9ZydA3paBaZ3JTRxNUfy9+omzgHqxYPBaO71rO4dLIx4VsyFAh9XMJ/yn4lHLK3pepg4E7l
ox4WyQ459TYyEuJGIrRgGTDh+V9+zPwYCrJKU+LWy3TX2t+pIPJ1VaRgjSVZa0xIxo6wWz36JjVC
nH1NnjOvgorBNbYENNuoOXdOcTowLehWbUafH8wJp//8RqalePEufTnxZrgOCh/oMLYIGmRUZcKi
WzEEmM5K88WrNZFQFKSoswZZnnzUHXPX6TOL0ocy3pVR9qFRC6gU5XQ0rQG4WPsWR5oEQt56K8ee
IBDRxmdu/5xIwGt28OSb9POV7z0WTCLXZh0g/5fBnQai2lQB8VIsi8iFzG4qqKa0ftE63vs94VgJ
vY9RMt0YCvKmEqrzRdoEqxhDKp15WN3tQRe9RNVAnElsvoMso/MvTHdluaimmlSwluc6ESqlULby
vgWDzskmEcE0QUCf0yKGR1SsyEuSpFRFZNvUkRRpJViZBzsK0ef723L2dPpO+QNED7jiKL6Hm09w
ck8NH27FOQIHDDIgonwiuCAlz9B1n7PeIJjTry7loL0PQ8M1tn2N0eHFJdSTtr+qiU1LxyvGkL7T
HmxAJTDS8scxvClhX6u8TWCQ+jxsOIguIJMmoGA3zNlI5mu6pKJO6Th8MrWINDAHSYfDxlY0EavJ
XAdKJyHV8zeNBqrfP9eYrEeTN5BZ/pMyZvkuGgWPCyVXPWuVOHx2dWhmm5ZBdEKKtIpZCWQVyD5P
ovEfIB2GTn9d+ON91RIvm6VBesp9fwPe4tTVzaHx5UVYzOYz2asDcRZPqEYfgia+aT1L30RO9IHh
C/M2euBhtO/trHq2Iusuadam3T1LG06j7qw62seKOYWrsrPlpg+tydnSM+uPcnGPOzgNXNr3eYAA
KnTPPpLUelrnRcKFIQu+B6xutC6mVKXONnbHOGo/jBqf8qAj1jXzYye7A2TAG30+10z5UdXFi3RZ
S0yKFVffvk9SgwxoIBZgVX7bdhAher99rAvxFBgPmmPhQyHwt2lHcl2RksRaR/pdqdQmy1HbhLV6
T2mMuwCU1j1UZKPW3hSUExLjNMWZQV7y7MOJUQd1TfitcuBwdbHLIppGUdvHt01HurbzKcguoJ1L
rcwI3yLTvw1Ycc6tc6ewPjUtf5Dza9aG9smRySbvGMg9xPLINcWq4ZNauwnaFZHJuXl5JfyVoaJh
R7f9p0HgJchheV3qVyokoc5MSlLqMDAWtRfsaqJIdmj9ibzTnF1WQo1TNYUz6vusQDKFgmucsCmM
MSXExJvAWZ9RnaD1MUbsGW1PVb/VjqHmQw27cs1K5yqdPGuBMRF5jGI/pgtcV8EczDh2R1VP5Nri
h8C6p9+ERbnGV0h0mSU3dotWwYvHtQL872ZMmYFVcJbmtO2Crm0ArRvf5UjaPHzqiqDn4oT9ExaH
SKmm6w1QKeipTLEpYU7De47YC+5COlvlZ6gqa3Mn92pKBAmzV6Dd7fVgVc8z8i2uWXgbghQhC8w6
MxqtBzuhyuy6Sn2cOtr0Ay+3tkXXSY5lDw/OYCmx80jFjGMktf6UvjQJKgSoFFWQocLJo+xB4SZQ
ilSPBnLFXH06VFK+yjZ/QqAgd9Eof1rMddfaXeZEV0aJpGksaoDcba8uUCh+tlFI2FFsGXs5KpLo
zdS9CpjkM9ea3kCcqGOQZNa1NfFFqLzxFizndPZB02u5SK7KEshqje1HjFxDGEEhjNxEUcoSA5fy
ygVxs6fPH28zMxzWwWSMh/qQ5aq9jid4TpNBIlPnEn6AiUMfcLd2abk3sk8zQl/qt0QFZSOFSqzG
ZCkTRoQhredlqoT5NOVmf7LEepC4fjsIWFaGaQEPzSrvk9tR8wNWIOpxQDO+kQYpilTHgbDjYWOM
86C187xymHM3EMtOTl/i7/HVJvfsB1/kgP5DExtCcirbYjwzS2b4GjsMrG79I87Vz5KyDF1k++SW
2W1W0BTtp77clVCr9i6uxG2QuD9qm2hlF+5k4ZnXbtj9UNR+zhW23TV9sWanBvLIG3STgeg7hnsz
WXl1k1whgVg7QjEKyuYN00uw6oXq1iwc0bt5+Ucyku0SmFSlhMeKwArI0tLK7A5yr3XlpNTnKF/v
0sTI9ryUQ6uy8n4gsmWFgfAY99VwrWvRMwz7+OSV6q1NqupSz5k5XogezVJ2vnFbfCWart9EwwiH
Zy5WWgQXGSuzFSD+RITREMf0ykxAkoyjeRNX6KULAVfbNlx16FwAkSgtMQti9EkSa7wf5Y3WR3Kd
6GV3Fxf6Vq/FkctEtbH1YwQa4ljUn3WoITfzg59DlZT7RE40MxApxIZ2AXQfn13vG1DeYN+kTPFd
rZquusZ+GgRMHb+8LkyxQcLOPDzf6zrtBMi0/XaQtJpQVyIQ6WvO0JvKy9pTkEHCoXF6oTTb7EwP
sHGjVz/dbrwPx+QevTXUDucbrqEV4t9vqabsfTXwibqsQbFyYyiLP6o2t+5K0T2xXA5O6CL7iQal
SixCo2IcESzpFdIsPD+dRBmGdlObuntLhreUjoY9Q+HK1lrvgbiVYGdP3mPgFxEYMzncNUP8EafF
oWWNhE6JS/yQyuchjih4cUpiGXojasDbz93CTTwoexvr/rfYkY8GeoybQKGDzlouf+YYfgtBWq5g
yt9NMC5pskQ9TTBkCEEcv5R0CXbh+BJO6bkNKaJOpfu9M0x0gNEmQlDO3G4MtkNnm1fMIDqPuWFY
uMjFiuouQR/FGohMHQMRuvDQAfXDBTM2+GY70dalN1irKGhO8O9JJBbIMlFvXalhPNh26G09HDXr
WE7plrAJkCz5dJCpvStb2GZ1NlwPAqqPV13bJw2JzyoJKhTPSM5WwnUv5VVKW+K+IenOdymBO/Nq
MgJPOoWlBenT9bBlNR+Wxt8JcHUn+4TAdd26QmBmbcjheweUuko7LzqYgTwjR/2GFtNbwZJKOuxa
UiOjtTKb6GB1zi2RVJLmEpJ9AceJRh6MsQQQLhPsdIXoE8SLvXLrEVtC8BlIyNguPTujs0bqdel1
MOXvLK6ifQII1HX8N1XiXoBYKygloqAN0T259Uc29AD8Z4qKTuwR56DlXtt4LnLTuqDtvE9TFnjp
SNAyp96N53ev4cymbfDrjZr3UuX9mwQSeknpdm/8hG6nkOnO5N3qc1Jvx6KkuNPqPfVyeZOybN5W
TQCRyIFvA5qyN9vxWNrESMPxX/HhqUfXfoXnch3nVraj/dadDBvtEJcSkRbVzvVHgUjOdg5hTlva
xH+hqXA4thNcuKyUD50WP5fdcPAtWHAUFrNNXzII5JRnElJawN57OBqbyNqlAe16RxXp5rukVP0S
9RbPbrptrSP7jrs8vM71cji3rYUBHchdNDhc6YdqSw7QJZ8tt1MsG5ICKmMDvPJ+SEPnmD4iDZy2
CepyZzDzM5Y/tWt1ouVtAJB3IxBcZ/Sf0sxqSAKtxaYiaAaFqtwLodO50eN3pg0wU7xYYgwzQZ8C
DIwpN69igxlIid95lbj5farhiw5sFNkIjWeXrI1lSaY/QzSjuAxmhE/r8r7AwXShom1RuFNsTFBY
Z3dTbjk3U0w2bjG593bO1cCPp2uLBSGDdrfuLdc9Wa54LwYm6kp5chMIEb6k7U3dfQbMze8mUfjX
jQbXwQyINUH0MKZ6se5Ex9ftTrrqAchNdWgDynJDaDY3nW78yMeRlLBUu2m6vlsz4yeVlstzn7XR
VVWmB/zgG90aSN2c433DTOyHwsCXku5r4V6Ik6G87X+k0dvgguHQOZtKqzIJg4QGIa1DOEMsOmOw
9kSrEcDgYYf1ktzdG8BDIgvPQSvJ1LNgep093dh1L8lUfhZ1xxS5zdZZbX73bVn8NJ38ZOdwd2t5
lUQuWa9mtwd5We1rjeGlrLPzBB0d/2u0m2yXRVHA1HsYV7xTHidAAIYLMp426c6mlyic6lgDYjbc
y4Dhp1XBKrQB6YwNOglM3j/cEdtp2xs4lZPpKtUayvCjn+7isb/YGB13CRakrkvxibBwoL2h6s0Y
ases7PqzkU77rrPTS6e+1USOHHXmRljAiVtyIv2SQh1b5zl1PVzQABwtrz0PPTlt1YD9xx21V0rG
1mnIpzsCAMdNP0w/mG1oOEjeso6Y3xbje9AihQ11sEasuzHMKmufWgkXv9HI78x5fuO06DmaOt6W
Q+JeO5TLg5ELXtKb2Q2RQ3gT+nZfWVuROgd6a+9J3cqtWxsJckWNkhjLDyPAHuN74uQ21hEhM90G
JyFdusju4wYAP66AG8z1ZMm4fJxJNf2gXXnlImj8mFz9yBqPi1m4HbF2bZjgNPfjGJFp12xK23Z/
JA0igM5LSS+TIQD7jmsfHjaWjMY2Sc2dTqnoiqvGil5be0OeFB+fwSmdVld1zO8UjBUNwfcUCexV
Ljp5KyJKJ25McGlWebOruzzQdadpLKhqk9M1I8wJljSK734CoQ7C4KYRGIrb5JIpI31w9dNCZV02
mpbkF9sNWFn0YhOVfBeItSPD2mjoSqYZgYtUCJbY4FqymI9zEdM58sA2kMwkMrK/3NJ5jXGeYVyc
zFtfB5BH7B7sA59OBDlX51bZ38KWEM8sAikBWb2wk/wlz/isMdnQJiV7MyQUSqi50wl+cIv5Tzyl
7ckcb2pahCffY8I1+l7KyNwofrIszp1DCklcPZrd6EJWJ0WdSl3e+Setoejl2WJf2Q4JQT1xI/Gg
rVGfuDBpU3WbCvTOqsVOJNWN4804tEbDumcO24ppIJO4DwW46yCpYw6owLemT/fAATgCiQMeV2kQ
kAuKcSvJf11ZxnBGlzLt/SLfQ0FIrkPNu0eLTdV6InGUayCFu9ai+OW0qHsUiYZEwzVihoSWxHZ1
jjiSMlFdLxvdJdMWV0Bvm/HRKgHzSTPS9yWyZlaitYUuLKlfImZUztiTCI5Ufl1FZNsVXnDdzTQ5
lXXiEqFPTk1KruaCgp3ByJ4L1NqGrWXmLAWKor7FQTRPlk/SYe6kWjogY3jwikLsDPQEYzid8T4/
h5VtXwTkwD2ddsxPevZGOAfK9KzEi+CFcPFGX2zEAHeVxuaYpfq26sVFKQYmWVZH7Tmx0G6UWt7v
qDsPh7jh4i7MgJMMUu0+MxSdtzK4DRUz75DMXNrQ/XRvZi2p05N5CbvUhR4xvXsrvxPWc2kyrS1h
MRclQlKnyy9J60HR4fMxU38fO3l+smL3NmSNUAuv2vpmXq21KtMOtio/Aa3/dCvd21V4hLelW1vk
2hBf2uWARgnlK+HnaFTD7B9Z7iO0wfG6glh6q2suGbNIUYoQzFDq4G6KqS61/lWXT+FDQuMxwRXA
tJiRMXsCJTRcI/4SWKCEHd7QCWFFV3hE5zIfQMA9t2GhPIQFzo+5WEiksXSJg29yUhEFH3rDagHI
AQ01wLpoDkJvJ5Szg7J329Ego3w3Ntq+qZAHFtgsuYpd14MzstpszuEk8GVySej0PtrUETWUsq0t
JnWbzPTEXhvdDHeQ4i8F2yDyEbJSQbOa6YFGZ3dXy3sSEuHbxbF10LECbrSx+O54jyYkt5XepxeJ
WWEVFFQ3qKv7ydE2i/w1zwSrbWpAfjves+QPjm1CN8bwETjUgViX+KXvXY+M2YS0TadHE50MvGfC
Pg1QXTcx7QjWyEiRU328maLMJ7/5TjYFKyUVnSLkfHsfyvnKHJqeLiiLXge9n6fIhjO8dZboI8Eg
7Xcn9bQD8LwNSHvtpsKuvgpsxt0pp2ymk51NaF/02Ds4lbxyurNUE29NM0CFKbEDdDZB9vnkn/Mu
Dg5zyVuVSbyPW+unP7K2z/zi0A/S2BOAckKsNp4InnlODbJUWMCPJ3/eLHvWDG1onZmEOek9nqyA
hqmhGkLvkLAsm0WNgTShh06jK5rQERqj2kywd4vZls+Kg4ZPLJmwRqynUIcVbTVrwbGSzHct9y+b
RlXhrtW8J/50Wr4Jn+jJB9awC4zmNppvLYdCytEVQR6HZFa1xRbCodlbb2UTTSrGjNlx2xLG5Gwn
CepQi2ZbPRs0hQhAEtip8WCy4puNFIuvYtk8Y2IZgdujPiu05NGtOwxnvQPwYj7k++CO/l9LjQv3
v492Ql+MxPkP4e7mrX37F+TTPPP6Lf/4t389vxXNW/NXJfXylN8RfNY/bM8nrlpnnLZ8YaCKHj6a
9t/+VUPR+w/dtgQ8PcujfWYDwPsdw6f/Axm1TpeDsAT/l8z6NwwfWmrf10mv0YXpeIZj/e/SnXT9
P2L4fIpmnmk4NmOR4/xNTQ3qxsuSkI6TEQRUWTP9wpCgs94eMLcgWGFK6OyLkSraCNrzHM/SWotG
DuTW2UODvidCBkp3j2jb7LgcW5S3y94iv/26CeFu3be1fVjuRMgY0+Y/LupKY6Z7LHvmvFd3Hc1w
1rp/HP66bzlGFB+Sza+7wapi5jDTc+2KDDkAxrgdp9vWXnrA8XdEygaY0lUfVBqXZjs/pTrYFdOp
87XXRPysrokLxCV9TOCBjOi3VeWh9vVMX+f6Y0FR9GBY2maIwM1nTGa3juN89gjw9q4BA/hS583B
A7O9mXKbWd+8aQJMIVCIXrCMWqvRVDgedN7vI+q85X3EYrujVqPtmW385kTi9zHM/PWmAlSDLkHf
NpO6cTMu6HbEKi6buqvF8mUAmC8do6G3jyNp2WQ2Dt8C+Bn6RmKYA5c6gm/760QkcD7nDVNfFufL
LqCb8pDxmiWpppugZ4749Wcsfwtg59/+quUmf0e7a/Thzp+NUtVMO/naLMdaCaAFRNKhSCri/UD4
2DMhJ4EI4cgMAgsy5CzaWhp9HdPzkNAujqRlo8PbMmTSHxRkIKS1JXFbbcassY/mTFx1ksqOWY5S
wqsVJl0QHnO9f9EwB1TFxeIGIO58S2gx/IZZIuuBw1ncVDFp8INryoO6CbWe6W41zd3tBFRyR0vO
lNDp9AZRYKpPJ5Dma4NsnBXxiDD9ShKGZOUXtF5B8QwGgLeyMn740rssg30g++K0bESXU3/2ED/M
h2IpPWS00VUCk4PO/IyiWTZB/PueHO3+aGT3sFxe3BHGkcNZFU8R4uzKcLwjlWpcdSDag/hQoLI7
+Em39QPZ0BXLxl9az6GkwZlKyyT0GXNf5CU1skv/069yE48aNKJ81oKXvx6NXmycFZk80mo+VPM9
UKu40c1Dn1ho0/XuzkKEsyM1Td8avXhfLrGC5gjTALejw9wO0FAMTHz5NKLqheiXlyR65bCTV8sF
0BkBzZM4gOt1eRvsFBWlXpYwsHnZX6+9GOBBhZgp921Qazgr8HViCGAQmDfL3nJu2vkARmTZpeKy
0rvCpihMYmbvHy2ozHVfoWDNYXSRuChabI1D49PujGgANpWiJj7qaMvIwV1n2tBgZq7aldNFgKa6
8hE99MhXzHVObt0/ZZoz7tKOJJKooGuTxodaqp0SQX5YrAlgeWHSZHvqu86RUIRyDnkvsdX1NKZF
KMXaQ9Y3f8npJ6i5c1wgRmC9XCP8w/YfJ1G9qXrapi6YoHrmK1kW8Z9ZwUgBrrA+lbkyIIKEb/kf
RkxR+0x6VPiDUFiEXb0/bSnHsiyNvUPax9hWbewNGrjjfZupPV09vA/zJjYxRC57yzF0ez2Si+R9
Ofu9Cj9JVaWMBrik4VA6RkgBhJks6HbEhg1GwIpo3K1uWD0gsiphbTx7Q1N04xVU5GUMWg65vknG
rAbBrs/e8Br8Zt6E2EJeBDVv5nmw2RuJTtTeoGPh41y+C792rZkN1jk9fVk0TEYqX/0iNrfpXHxK
/dtxDAW8DgJtV2gOMeig8aZg6CtMe/11VDJC0LYhdjBkamt6t75Riu3yVlo030ZLnIcYacRoh0+O
oDwGZB3PBONL5G/0jCLrYgddxjc4lWdlOcmvcdmLcCkHUNAoxcbFQTdK8lqQ72hw7IYoZVlallfY
SxoUo/RZ8yBO10wJ6MhQq9uQtUXdWdEzspOaEDEHbmwQdxhwsc0ue2ZijGtXaw+sqEsat3wc9NmZ
/kFHOS03A9H9JBG820YRsbfj/KuIomfYc82PMaW6ITGanIdIT8+UpLEDnOwQ34tKZnPUsrts6Bfx
nHnjiiYBzciwWVNiXiv8s6tojJFwQ7heh3BBkNVQ2Zz0LD+PRpej6nfKrdQk+JQWwY5TtHT0CCc7
qQqZT5BDaIHZhhMiiJJThTgCdMhJp8qK9Et3dlaa3xd0javWxHPqeXfFUB/qiepfLpGHmUkjjy4U
Gl/M14LlGPRBsfEzsunygXEeBMS4N3T76Ba6OtlMqkl95IzfB35J+RBfQ+xkV73S1WEY1HTqtJ4K
G0SLPrACpJ/jtApMO9wixDp6AlxrYIX7ikedEzSCZx/5W6W2xKRvDFUGOwfuiL5ePp+8JlVl2Vs2
EROhvekqDMJ0J4EQNGF3r8Z5JLau27gnuKDCPbVqgbyxOtlkwMFPy4Z+WIKToHjurFSe4tlUks3z
m2VTzHtembO4w1nkBjqril93kC6LEqbNs49aDTe5Ww4XYcSMX/SgUkH1p6mN+0QihoPa84ZkFIHU
HDuQ9S9xKN/GhsmbOdTpetA6JEqjDkMLpBN2gbz0jb1BtAWdcvdE7u02UMNzZlNBCJyOkMThZUyz
Zmt3C1e1X5URMFHguCd6V1RcTe1AQ/KFgPDHNKDLHGnNROF//GETMNmgHqBcbmBwiK9aAr33Imop
z1liT8Me8FLsP+OLubTDNB4c09yVo/kJ6e5ajiBvukBsVU9RGozt9Fz7YYtqG5n+BOrSratnB5Xc
Os6e3Vbl11CIcnPUVkVMRqedUKLJJ/e6SfWLHkuyqsLolZgBJNBU5k3mT2TKpT5u8PyQuMgEHEVV
mxnjIasgfmVuS9iPyjaykfN14K0k2IVmaGUfWyko4lZb46DSVtxWkfOUQ/PhN7sRqTFBDK3Abuer
j8+lZeqdVUEdfQ1g3dkxXe22bkpiO5JLSvBW/hiLWZUYz9ECkzKeG65JxHF8QsMgFCPT3me5067P
sMzVdP+DiXIDtseEMtJPo+f/4J8fDfAWK8zaVIyINm2LHhfF3P7w1eRs8yneStnuEQFx0hnhWZV0
31kfZyGwmljPX1VjfhvHwbjrozxal8DxFU1bB90qbITXypbRWdgwoMYYgY5LMR7e+I1ozOJoDSNv
rx+8oVQ4WS3NG9dNUKrncbYxb+F5JfdpnDfUnhAddLl7NL0RfLOttxStKaCgCJ7b7gozHhJwWmma
bcOpbMMnQRIMivcJh1pB0az1kiNX1V1hkTAoC8fc4figduRSJIiK7z18IFonXPKSaFtQbl7V1Is3
ObWzjaX1r17XonWI9OfBRtyeOPcD0JuDJb3vKTYQFjEWWVHIUanBUlHG8Qa8i4SD4aoDR1uAxwSV
gfTK9FrkiP73DK020Unlqn/swrvUgYJIqXHNSEfXJarJex6jJ4veXVY2+mFiKYnaQt62JiZ6SYzd
yhp4uKJwRTB48+ryb0iQ9uDjs8uIokniPkGPKzfllFxaO2NK2pSQMqB1E4JOK1P0d2MYgW0dIV7V
dF6U7f9swpqB0ELvZUk33Tt9oO81XTkbORxI+rrpE+lzFqMNz3LLAzgJ99QF1IQWGJCPn2KbtPe4
CiPWJ+64iUCyhYOEqBWuhrx/ABnzU9PQHRu8cPIq4aUk29CXL6EqfoQRjYdpwNIOsQaBIB8MrdTo
B/0hHVdI990gb/aH0TpvPbErA8vlnWd032ofPIbj4lfHRrobQ9vdYA2IxjJHNMpE2ydoDGqBw5pp
nJdrvUqSncVlgyWWXQYBDXke8LVZHvR1s1ieKeep5XLwb3f/H4/lcX1F0nA8s4Bak9lROK9qzPmK
a6gZC7rcXjbxfM/XzWEWwv+622HOuINXfVUHRX1C9VOflr3W0ctjqOOhBxmm5awZlsPLJp8f9fXQ
r2PLnuM0zN7+07u/fkwiKSstN8cH4mvzX/vLD9c1OzyO9CmXu78e+Kdf8PVzyPyZp4vWrAxZnr3c
JZk574OsPQJQ8rdTWb0k8zWO8BqscYjsNmltIYxfVtvLwWXz9ZivY3KcV/dft//2GLcnEqyAHpk5
CW7J+ed/bb4eC7KVGebX7eUx0fwnfR0rOvpx61+P/Kd/Wecj8U69Qv32oOWpRHS0u3RI7kqrRgQk
B/fWgK21Kwwm2tjm/rxx5gnXcqwaxwolAPBi+OzMtfpyLqN83f/r9j+/z/rjpyyPJ8Id1pOSrGWt
TcCcnL/OoWXU67BWlqVwBkdpuFl2J8tlUaEqbY3hgrnhbElb9r428Vwi/bqpAyTPGEwPX4eWvUIL
iZRryItbyqlf9y7P/2fHOGNiKBZ//Pivx+i+f1eWctrpmmmciI9jUxcfGoq7bVdq3v7/S5j/kxKm
Sc/rv8wQeRm5Jhfhn2uYvz3ntxom4zOFStPwLCTSiGDmhPjfa5iGwV2u74Fi8CzThRTxewnT/odO
lrzj858+Vz6hG/xWwiRJxPd9F1KEZ1Lj9Azxv8FBzBSEP8dFerrNwnNmSwiL32P+LZ7emEST1vgY
r83qG80Ql0YJWUSFWtl0kfJfQTT/eWTbXxOtZxjDX3/bfP+f2BNVaM4ibH5bcDV+KiBsz5KCCKUF
UhYw1K7sF5mewytzLx/RDVrfyFn/CPd0F3fMNWq59tbRZXg2LmrjHsnLgWIVrSYNaMBWnv9Uh/4n
AAnAGtSW//rWGJ7H5yZMIlbANep/K+2ORmNgQLeMKxeD3mohABUzBsgfTKohCweoB7G8LlvhkRb7
6FLXO2pAZFF+zv2HZfG87CUhwqGQlugmEjCYKqvAo9zBO182mJaSXWDpr0vpEX+BOtG5GsDyI8tZ
jhUB5ivDGctNlVCNIY2NQOUKIgFZ2+WvYs9S5/lViS0mIGCWgYp5qQXHuFsZQgAnnJbb/TyILTdL
vb8t5krvMqo4NuUmiTCWhffvlY9lb/HHj27i7Ei7gN7/OxyChCcDL1V4+DpUG/PAPLkYSXiToDDP
hc+lGNohy+R96eC0tmTV/xrSbHcQh6Iq1+48pjLdpPrzqwa0HNCXwhBmtXWUscYnQo5Y1r7f0RCj
iD43nLQZKrzs+fPecrOpLxJh79GeicW5GcEybtCcnpZNNe8ZeIFRi8csumfwx+JxdxeM8NdtaWU+
qfPBS4VkrK10sUfr357ymReFwO9Kj9tgtxxqJzJqsdiYDjwi8sX0qoHOk356fVJtmaw0p+XQsvm6
aVTJN3uY7ZZVC7lufv3LhSVpQ/T9yytfPhWvDi9uA/bg61Uue4D9AOMvu7qXEr81JQ9fr1DAq/jt
ZdOJQM+qm93PkvUlFn7qI+Sd8yX9erHLngHx9MDpQEjE74CzZS+uZL/vrQlXKj07ckKel6pnFgfh
cU7/7EVDFoDWcHnEWXuCDcyv9kUbUrOVz79umnNHb9wvJaIvdtjy7RC2Lg4DoWTL8eUQnzg+Tp/v
fOinvEW/iuNBRsyeEbXa6t/ZO5PlxrEty/5LzZGGvhnUhAQIdhLVS64JTHK5o+8uenx9LUAvUx7K
lxFV8zKLoLETHQQB3HvP2Xttu0HMOIaSdWyhKlKhblEjRzX1pBV2NgwWd8NiqikB4+Vdi95rsXvQ
LbyWxfzZQFkP268WSz93t/kC9/jjeK0SNOmLmKEi7IYZZROIq3Vryr8W7dfq/Fc1P2gA1KOhNPb9
xEET2CDD1qLM+nC9GZcXvh5+e0umI+QWDYXstYCFYx40Tb7UGI1CWL7plP5a41pfpbj+r5LX10Pc
TbhPHSaNOnpgt8mWPrQWqIq3vsdUZgvLT/fy9fHrvZYmDu64/vNdImo460ZQh0KnVzUsEzPKsvXn
vfW5aZ2DoWDH59LDtV2fnBV8KkbtZN7ny3+8s5V/Sb2UH5Jl0pmuc8nl3qgnlXhZn5zCQkEcuDy7
3tS28RYxZABwkViYf72w/jVxxP/55Nenre+R7FzZZAX2rHXPp0udbN3fpj7g2ZDUuy6qCWllnCWO
YOAXDo3lEqXktbMfZn0zrF9tLfqt33y9UTW6IU4onz5f1c2Z691n6e/z9Ui1vVhoxP5g4zcT7YzN
DEQHJ8bne9d3rY/LZbL79XC9tz73+XF//E0hdUsME+HKaPx8Tcbd/1Wa/PYxXx+tIpxdIAztB4UH
QK9Ou42WRZU9UIAEePq2PkqWp+TleM2imXzF5eGw+CXXe18335/LyVSiCqERqcHeyCUJJvv6nmKO
fk/Ll/+3f7v+2dcr5fp3X4/Xe9//qb9uUtjpkeywGyZiXISs/i65mnn9MuBqNH0sHBx7qZBfiD1G
AreMeuvNsIx6Ne5HK5PUsfJ7sPAGQEiWfSWgzTnGzSkTTgSnmMLyemMb8h3aBrHTlnHo60ZeWhVf
D9d7RVz/gppRedPy78gVhraiSfAVLjP3YmiJd2/R3cP0IUkMGA0ruuVGXaqWXw//eG4Z9VaXPryj
5QinoukVOju5GBpgXVOtbhtj3idDnbMY1g921pE5INpXdkd/oHt+TkxAMrFJLGfB2CLnPTXz/l6/
6Gmafv6b/dKytdYzqNaptY8phGR7xNIZG+weIVIPBrRFEnTceioC8M0K1+/zBivQejdamFnrjQB/
AxQrJK1sKvFRTAE63J/rvjE0qSj3ZUHabKNer+T/dS+tlH8i3C6JMycothoAs4Pxu0u0mhQGsEqj
/VY3UcgiLdw7aYO/lowGpQyPiw4k4eRdgzXGBd+zqM3hD1TBHRVLwqVWpA+Hg6bq2V4QFMNoKM0O
wdrngeShTVNb4KqD9NZUnKeWuS7tkfQYD6dSKCnLzdz0jTA61EaoHpVlgbXezHp3gQ+b7vt22lOE
tq8rcrojdX6o86CHQ02dZajuYoUJDm0+CCISdtugsG4TXZDo246KKy/VmPVmudh+Vle+npMRtJLQ
TGzWmrix3nweAevd2EyZBKdDv7jeGGQt6dqKLHUrN4CcBG30IQBeYqnEb7cQJsioDC9oGpWNMeCp
H5eEZrOzLoBmRr+SDXQ8Sq78bkY591DM0kNfbpSlh2444DvXh4XWK/5sgkUv9Y9qVG6KDKgOoiXY
pMu9mkx7JKE05KKlPJLzDf5VTPnjMRmGJKV81lhSJ6K9urzX5tLRGyjxvp5aqzCfn5GjgOZnW5or
zdJmaZZBqF5uKOxrtEaXu52O5C2I6aNZeseMSB4c1EjrWysyqD7fv94Da1wf13tfL6zv+/yTeYw/
sgQrzfqcVdeObwvsY1UBjXW5kedCZ/ctdznYFdi5BXEQM9219TlL0nm5Eud+gjywPrW+GMEdW6Z2
7RHzAn7Bms3LOgHxxZY9MQQ2nAnjhiqj/lmvwm18gBI8+IMZLqLApcilt+JXaIfCUytm5utTRq5A
XtGchJYR7/h64evhcKGk7eBbyzx8QT36dsnlAACgitzb7q8zH8JSq50Uapu2NzwXv0hzuRpIK2R0
9BvXfMiuWXbcSeDr0PG6fX435QQXUCqms7pRg1NtHmfdncRdM5wFabmskhJ8E8epf+rUtx40MohQ
OBwpjuj0SU8uSuLn0JakEwlQVuK3KucMApATGagbKeD8PhfJdT0i1D6jK8AAmgcnjIb0ok3jNpSh
BpJNd0jzQzqVWzHuaLr3O/MIl3yrw8kg/ffnHLoIPn8jPRCtD1vDkl4FdXe+/z1ifwNmA2o9NMh5
+ozUGIMXNLFHyJv1uyJtyF/s1Ycu8mhA6eDuN1C+IDe30o46qq75loxb6YAYPox3JHDV+sVGQvwo
kptGfs+u5F21ORvH6s3eJNeLinEDz2MLX+8IvPd1Ojdu8nvaaW80AnoPnvoNfXgSFcZXx8d0f1A/
lNvCGw7pi+xWT1CtXEy28ya6oCrYtxtaDjeWZ0ob82bJYN7IB9vNr5R99R6zsGyv6Tu3lZeiuyXn
Qjo06G7PGokm3U5hhk1TRtoE7jtMkUtxwAP9gIFA99Jb6Tr8NX1ET9Xv8lwjhd0YW+HlLwW59Cyz
H9vCNa7Vh+ZFd3+1+/l06F6DA1sV+7Mfb9lg5qTH8uaojXvLxwI26Z5MbBHVb/BUBCP6Re6Z9Uub
7OPobiDvaenH7Mx6TwkapQJZzzmqS0ICzPuZlgNRTh96eRvhhf9BDr0ke6bmopDAVAoOCYQfgQEa
kFZyKigOjIREIuHeznjgFeJqxKs4na1bh69VHCBe3Zvj0SYkz4sP5IVJwfPSAiB0cvK4Qs4cHI8d
ILhztHduVbe4ArP4Cgq5+SA7mzY90kdnH0JNGN3pHtAU4TXtuG8dbwgO2A9LE9/YpnjTqpM8736A
NEnUW2Kfq/J62Mk/K2KUZ8+LGEmX/5EWTO/WB5KmfoBGeQKhZMmngKnwsNUuClSMp3ranowHRJ3S
SdlVbvlsfESMg00CbGtDauZdKLvWj56Iaci0r07rSvRd6FmcdH3fv04PToU7ey+fmXvdZq/KLxlx
q72R37GzZkdCIzgqiZkrt8x+fDw9IN7CA9lOwA6icYtFIVZYKW/UZzDSvQsrzXoy3/vb/MZ+qQ/j
FZJ6NMxVceb0l/qDHbjDPS063BbdR7gVvxxOH8XDxI8EaEQshkxT99lCPh5vDbkDypV21G4LvL6j
5+QkNW7iX/LV8Cb9zG50j67OMX5QX8KP9IG2FXKPrtuaG6QD1+lz/Vye5FuqA+Eu8roTbRT6nHv4
BfNLdtCvn6Y7417aazfJr6Le4MpG82m48u+4cM3juKNl3lLH9sUjCItbda+f5ENKJOOTGrn9G6vj
9NC440b3pBe53BKz4dJodbsHlOtcC5Utq4Jk2vSZi4sJHkTKJZsFxG3/mh8Eeil0vyYJZhv5HLpc
U59JeUCYcV/SNofv4QGCgxPB6nfYqBt1Z++LW+dH6jpP9G/ceZ++5r7hSdU2ti9aQ3vIgz7mZ254
LJrt4Jr6FojamdONmJ1rbQ9n03jmODzTGYO07VGSGDac+Wriz9dgZuxxZ/jj7c9gH55Zee6LPYBh
P0u39g0ghQNdKRyXurNBGoasSXY22Kvu2aeH9gTXBsBRuaV/jrgev1tIFVsmScKvbpwXRAnTuMEp
Qwwi2QUaRz7cnWuLxDawTBuAg5R3/NBLt7Wf/BiuSvHI2gvDIaz5wtkZz0pPEPe2yrfamYDNQ30O
dvnRfNLZZl/aLD3h7YVkX+tU49rdY3Yctjqj+jakHElSQ+L9mi7p2XnTb9LH8Cr0o3dcXMb1mOXD
9mv4QyhEwWcdIjUuGznGqT3Fo6OsW8KPtOBasZnYtMsKJygXTPmyNgK+gncMpoYXq/aLmdjMrfe6
iSRAq6rOXRtU/fIn6721K7XeGwytLfafdx05lr0k6wmmaRJ/bV9l6+rmf/7rtadVN4TQWq0BRoRA
grQtm5Nt/Y7KwmJBFTkdgJn/vEkWJQVpBf1xvbe+0DTVq1TSSpNqm/iRQejHcJ53UZqSFkrlyh6I
hiTWhCvlepdePfxIA2uAZeoAK5qICSeJjWAi7X6ECGphJgWemnDdpQYBYofHgcVLFuSIKU0RGwiS
PjdykVMKtSkVrffaaFkUfD0WFB1pMMsns9czF0AJAqFFlyQvN9Yi3FvvfT2Hj2Lwc9HdBHLvxgoH
vznxA7M8oZxUFyQCTokigbW8rChZAPnMQcxCOSAFa/xV1rbetKlxXU+SslsVr1834bIU/HqoDhF7
qZcvXx2V9Z6obC65X0/qgPywMAmSjZdVoIl3WtZnfb+Wg9ulJLjeW5WXcarKe/RQW8VU7jNZC3a2
Q2kKHw2E3IphAqFcfSJwXtnpGtfj7mlcQrcH8AuSMTr+VwFJtiH2TSmBUWTD4qONlww3hIJ0sVux
WBZqluvwdc2uj93RQJeyPpSHmIAfpkpOHzysaMooX6io0aw8VMKud/QAEN4sN7SPNR+Cz5IayS8s
dOM5nyrb67MRGNmqx9QJrUFJY1euvcgwV1nZ183Xc30PMpTo4FWIqKzpgTpsOXfS6we5aa4tVj0a
AWL7flGfriW6pQuyNfqeq96XIPqzePxVTCZK+hVfGhdWqSSzYgHTF1N7Yu0bcWWt34lNczhHABvs
4PI9r6D89UZGE1HIhJkC5iR98q/9uq+HdlvGR8RtjSQvBobl5129CfhNyOlTasfYVtNgY6a3KfLU
S9H582apIRuV4MkQsVzuRExJAKYsdjgqdGuFdZUGfj625TH3/n8z7v+mGaegX0Pm/z/7CQhJovfx
VkAL/7QZHD7+9//611/9qx1n2/+B7l91sN7YurXw2f+rHefQqAMbzn9w2BVe+erHadp/QBBXZce0
TdVykBf8Vz9O5QMd3abmpKoO9Hbn/9FS8I1bDsBW01VNVwzLUHTLUBfHwR89sngSQ1dSrj4UBmqn
OGqWhej0UM8AJJAEw6EwJa+IcI9NgjCnMR8Ia4EISc9ZjsAvRKm6mywWqI5JGh2ES7+or8a2M25F
kD9i/MEEOihuCdwVHly7xC3Zth9UtYYlMzrkCtMsHScqGB0ud+JHplNiagTVNuJwa7cTwNvEs31p
ojr1LdGQpJO3WGdfMjOed0Wi9Vs8WIekB5jKpQnkVmCdZ2fokGnBAKiWaXVNOJ3dyb5dlA7zejai
zt/qTO/2pi4eRM18V0De2ZYy0/GedT5TSxUdlsHZBXJFoSL6qyX94NDBcM0w/HnWcg2sJBItc4sQ
3yJ7q3I+QFQTEssp3wFqLJnA1ONJsQUi+mPl2MNFTA2C1FIm/1dD0NpjNDJH+Jo/IkVUrmNJ4VZP
TGlrA5zapUtWBHEx5nZQtNAN8Vo7uil2uUI7ooBIs6GUNu87yPB2aCFotPXXKTW0/R9H9L/rTP73
A0TXTVXH+0KwiAoQ468HSDLZoi/7qjpUmvMgt8yr1pvMbgB+mWT0hFMHsDHrLnLHRunED8+x9a+d
+ffb8q1FyrG69IxlTdex4dCS/sbYV6kzQqRNMaFIghlUVfwg9UMXe+Imb0I1f5Sc4ldMBe7v/1Xl
m+lm+WctoMH0vm2DnAXt2x6YyQaam8jMDkSdwWBAhsyBvXijo0Wz36rCn6QkdhMY0lRkUFxLzVD4
wdASjUMgALyXp7/fosXV9GeveN0i3bFkbEBcP2T5Wxs9kdVmyIuGxUjEjoBHrm8bh6iQaWj9sSy1
jdSB3jdB4tAUSE9Dkc0wrcHuJjOEc41gZSjev/qxotJhzorvlJm/fpQZgF3XVKq9QXL/9xu99vb/
6P2vG20QKWHriBNMy/7264WcAYg4EzbaEfMupsDaJjYI/l4CGZuY1CotI3a1of5hKvAp6pDzMA6Y
a+qOXIIO+aiZosEKpZ7aSeWtyVIQcPljFmgeObLYgdHAozDfZnXy3pYVqEXEBkcsRKy2pOmdiNpr
kAzsCDX+GCU8MYFRgl+J1DucsK0HDfXhH77xcmB8+8Y0KPmmliY7tMC/feMxJWQ0T+WYBIvhoEn4
SQVtQz8cHiN7Vs+oNDynAMApq3pyhIsqb4lXCbAKmTGLX2gAlYYhvu9zeCHgK2RhYJDWiNVjDq+O
zkMP6wu7/nUXQLkxKy4CTgUmu8iCN6dSAFx0dXrEyCHvCqN7q8tx3guJBWiJs6IOrG0c6p7eB/90
vjA4ffvaqBdsy9JlC+U8o95frxiZ0liINTXw/MJ5KJ2O+aY6X0SQvUtd0Pn174J0v0JVJG/Ep0vI
uQFE2rOaEFNtA6Ice1sLcGybAxq5/oef5N9tm6IYKokkto1J45vKQtAmZE5LdEA97WWRWsc5K19K
WzAkNOZDJeGQnyXDW4cDtQcEaxIxUIQ4qLWsY+nSexIu403Vqa8Nskl9nlAYgAfmsCS9sa/tbcni
CnO2+G3olEAK9WF2pqNRnFB/3NShIvaSOsheibDXhaRz0yS97kphDMi4yo8gMl9jPTCv/v5r/5tL
mIE/UVEcxTQdC43PX38SmDFDHJpVcphN6iUQGm70ZnbIKWxr1BDEVtaaqxetP1CgdQIezBNgVKWO
7pJcz2nJACD+h036Nq4gcmEzcLfKTGUMVEvfNgkPEMaWyIkPUUBZmUDqixyZui/ygnqHpR+i1k73
YS+fVMc23NYS17EFraChz/oPW7Kchn+cpuuWIEjicLAtmRzBb8drAsZNEhKnaRsHBEB+NBHZNEtO
xi5OBlb7XIdSeL/HGZhJWMluWUbVHqfbeKRLarJGsh4zW4V80M3mzlANryR08O+3UVuOy/+2jXhI
HZORj6vJsjf/mKZ1Zsbqohy5lDTGtdMqDn6r1NWd8klS7eYVCPAcyvnJijHwVdG71WO3IQFNvjbi
/JoJ5Qf5XPHGrj5Sw0nuRwX4Jc6vPrHzG1XKQjeIIeKVjl549pzjslClx46O9bac1OYqG5nt2SRV
S1b1j3t/Gau+fTMFSZrOyGCppvz9jKR/kcY1US8HWUeaXyPnJ3J2OsW2HbptQ+lLa+kpqix1WkJ8
IdhSmwk0el9GQ4lZtcikK/ZWmkj/cM4Y32Yby2GhWoj9TeQizMXtbwdojwm/nAMrPgyJ41stnJMm
KRPG+unBkBFvj0g2t3E639mBpiw7MAJ0FRPMCqAYSyGT0JCBDUac24wUyGlxuWWlWQddnZT9nDW7
mYKDaQ3ZRe5zQEo9iT1IUZSNTVoAWdbdg7ZgH7o5kd7KvAIj0DcA8dqPMdUrT0f2sCUnGAOwClfV
yG878j93U0kZETAtWA+VBFynHMQ5stuPgPCWU9p114WaAvDp+R3bdF8bVftGGP3VqB7Z1ZD0o2zv
LMopJ3R8KZ0BOZcwDlf7X8CG3P79YW39m4vAIlNEYMgKyZG/+5mZrgbDbEnSXmf6sR/oQmd1jshu
5otnnWHeaHl/Gzhkp9pBX+xqyG074oqqnUn7pFRCGkci0zZOOmI1wktpRHlCZrbsTn1ZHURZ/Co1
vd7B2HwOMqehgT3Y29Ahp1VlmkmDZ4gPdqsDo0gDB+xFdal6of+oqGcE8F509Uy0X7YTs/OShJEJ
dkol9bXAfD31Wnmc0SKVEeX2jKY+c6fl+jCeaH5uq274PTRW6xqDsZhhEP4iCaSlBMtR5Vx+Q+xy
mcloJ0OB9YJmEfLQOOG+TSkmxxLayDAQYMnqdq/Y5KJWCNXcAZ62EQKtKsrpwhbTEhKkYEtlctRn
Wg+V4Wz//gdSvo2XnAQ2bgkND7vBXPW/Gc5lp6BEmLGXiJjrEP83lzQoZGAtHdwZZfITo0VQjfup
tmHDEUn3YGYweyybpoqhQOKxVPhJZbbVKFRuoCG1n8WJ/1HkuV6d/3r9sGXGceYbqs3t90VBLKkc
RFKDanOZC9dDf58HIS0hmbEdgOlm4DTD1UGWR4B8ORPMf8K6fJ1ipskWnrhNCdNeny36lDMLsH/Y
f9QLvl3dbNmybJWlg0Gqmv1tvjHZjdHoI+BrW6g6dVrZ2YYdcOrESneBWoVbBKrTSdLb6VTksQaC
a4+2jsr9OuhFUPD+foO0zxX9tx2mAREgxZmlFJv2bVaaiYrgGDLi96OWqa6hNekdPTF4IzQa+kJ6
4aUdkPniHMbQ3/Pql5Op1ZtW/gBIIgPd0cTPDk6JJEV0VcgCP+nlL6Yz3SmwhgLOvpntoli7Iah6
9IaotncE5XBe95wVaE+1bQ85p0OA2Eet15PIfSOsmCUVZ/WBn/IqGZuPEkXLFW6Bat+0802gwshr
QoK5LPbkLgpDezs7veYTQ/gukig6jwa0ybQU9N4SZsGGY2JStG46ZhjHyGE7e/hcdNp/ytSFccgi
jzjqKEb3dRGeEKBpPmTxZmfAeN4kcnjnmLN9AKOHKpb0aXrPeXyskoDWWTmPftQ3v/m5m20NTWun
TvaHJkiNzTLBl8qxyCzY3IKIk72sycQg28apDGPFtSI9eVDtH+zs6EorhrtA1oOdRWnYRcGJVJ8F
NIOcrRAiQIRYkIXDUwCMhoh0/eAUwo19M1RdW63EiQH1lXDG+VYbkSRalCSMGcdWPkTGMVsqF+EE
l0Upsx+WIo2nmGjkzbDEebNsKshB1X/kMHSY6+HzcCy3gsx7RcTFeMqhZm9qRt+905mMWF1GVz8K
Ir8Ugfkyq3DGVF9E/XRoc/U3SXIo27LkzZqngTrQJPl2A5ppJKm7o7rlg9zTXaSnxjUKAucKUDmd
4ja4zhbbGwY4ir/jwC9p9+iKEhUOI1G9IgoIprWcgZi/sabXLkU3lZoTdKAX+0CFVsvqRqWfz1k9
Fx2ICAR9riYFQKFL6ylUwLxNVXHdDCN2M5MGbi2DdwNS+MNucaolIRqlJSPaNQf7Z6TjeSNdKT1T
A1oCqzKaVbB5Hlg25zsTxBJ/iX9LkZBkBphZtlFRtgdTDB+DBbc1lEwF2GRFthl5Yi4dngvFiyvd
aABHWM1JQ+i0d6bhUZ8JjmBSFbrm3Ll9TQu5YdXs9So5AlllnnSnoSw0NAQgNZav6uJKTrIIyCXG
GDVJdySySq6itCnwTiBfOq7zvRnrt8gE251VjMxTO9hSc0mWSzLCvM2CPCSZvr6Zu+WfMK2zlZXy
rVwrp6hn2diq3uekWxQBaTXdTM8xB4psWhaZAorPEkc9lFmV41pRvFACbloJgzmi1amesLSRbOuU
4Dw9ew6UAtpYA3s9pfB+k2VQ2eaG4Uuzn9BIxbdCkejdpuR3B6XcXznKpDxpASdkpD6qUjg+qQtE
S2+wU6pMmJDYRnhk+1DdlWbjp0EYnEFJsh6zYUhrlMTT8b4vJvOKOVCV5Mg5JGMmgEC/OOQFXMn5
z15G0zvrgYHUzAFMt2x03DgX1Igo+0tkmQ0Qz63JKnmXavTn+yisXScizKQiekOLwmt1+mkCFpwg
Sl6l/bxINsocfSotYykpjLNMDiCLQQXXwNw/6GTvRGWSnPtRQ5cgMZQ7crRvG/hLZF6daepdBeaA
ug3P+q00dq6yfHFibwZf6W3hoS4an+yqTcEHz4+pop6ZP0p7UkLExVbZuBT01HPUzk+gDB34t45y
Nds1UCi5x20fG34+zNrTkl1PwnLUn3qNVS6jYRyl2ZbTalc1RnE2NQH+Ok7150INTVfTkuI0qQCP
S6mRf9QBAdoJWSUNgGWfpTv7yaY+oegNbVrAYIqiLqgm+2c5IPgoQh0JQdJCHTatOxEqzr2JOGkj
pkQ9KUbySqYnfldOV6aS15MVe0w0WPrX84suuPTUuDYJ7qE0EfzKe6oGrBo/1LJudrWhdQetkfoL
AVvswty57dPG5OgDVc0ymxVOgX/boeFT0P3htNwbVvSQD6O4yDhpXZ10G9bjZLCkw5UVXPgpM5QZ
BHU5RMWRd18dSImANyD12jVlkheFiUxutM1xiOLoKi+yE+GC/pzVt0bEOVgKDZieY4xc6xvkoEnT
HLMBMnOMx1wMb0jWnlq48FcpLnWX1lS9A4d5jNNkgxlzul4/dWwsREGxHXjpOMBpsLVopyuv+ii4
Vg0G3uZMJn1KNJu+kKuruQGnvkacEhcDkACbpeocSSrgECfvYmMrQ7GrotOcJOK2nuwSvToRogpm
CYzG9yI3k10WavU2dwS+ZiWBjouUpJqEcokoh1sdXlC6FNlxmAG/xJqQD4pTyvsQHzLEkcGThozp
t0luRmZmJ7xwZLxRdA1KLPVdUU9XA813IkaZQ2v9S9a9tTnFG1Ys2kbY6fUYQWpNBD9wjGZyyA2T
gKNM7LheoFbMEvIoiuRSCuNcmGZyHqJcMF0bgLRhWMKFGzGqMQjWeandRyDqdOUkOWRNybVA1116
Q5Hb56bfF4pm7fV6QQPP2YEG5cvsWMo5shBZpNFRthYreM4UkLShhACxsmUZ2bWowOAw2A9OxOrB
mRA4SI2CvoLhVpZNA3SKjY4WE4nXV1iatbwTJ9lcGMoCpVqkKoAVKm2vEEKFgd5SILXbj2RKAZKO
iitHj6ALUeTqkqojeojgiDSYTvPQCF/CNyOncGj7xDBZx3Tb0gzHS6YX9GZxl+f976aVk5t0lu4y
nZZwk9NDmYinc7N02lZWnx5FY4DZHmeigZL5gImk9C16OBu6KdHOzkugS/JQHSAjPtnx8DpIz2Nu
ommK6eB307a2A+M+XRoeXMcPnAWochxmhoYIHqthK2DbFZa1b0BJbtVQV85q7tl2fB/jrFkarg2D
boz7GwQ8bZ0ZcEHlm2n7hpH/ODISj1N+kah/b1j5UXYiM4uQ6d1kI9sZiYqcGvMpHGYEMw2yDuCR
t1btHNMc0oXZShKRE/hKpzHcdW11rVkdbRrmTjuh6NtEN+6ZUoP5NYdzV0h4e3N7N+GqoAyTvU9e
UHTvVUjCak8xZmq0H6FFLskYZHtbTx8EpREavd1LN6BO6RkGDgPExk3fAryF14ebfTKbrRQwbVPB
VMlV7EIp8NN4rrbynNRc3gpnM6Zd4NEVMPaaKseQrT15JASjR1NQPQ9kCDCepii6MoZmXJUPw/yi
EkblpWGHVUIrewLKdA15Wd56Qz19VNiYKN9CDNCrp2QQEQ23BpC9lOwkm+kEGQU7cnY9HK0/YuI3
65RUmgxBQhIbXN9hPyLiKLeROmL2H6XtPEgvOoaf2JzeWNvDkKxtP2pYbmfjwQafhWISlCmxZgLe
RvMYsYBjWmF5vG/X91LphlH1rpjEA5nQASYGOQow0VVfULJLTD/RUNA1dZR7InGOhWMS5Erjbg7x
7o/SJS08B5j4FjDyxrJynLnQJTdA9ICY5OQJBsSt9C3E2TYb3HRWiDWj8r9h9LpooY/oLphEio5Y
R1kJbXgpBjmV+hZ31RWai2zbgn0WUvZTBdHvhOfJXDBaEwl8ilwwU+jSa3jmLcO1kLdR8A7Z5s60
8vvKFHuA/48t9QYYDRQ5aL6DwgESmdJlL6BB4bkYPIeyzCbIOF2A0f+EIeHmQ0FtAto7vXz0dDpK
AwLtsIo4B3Mh2bw2ZV7c5razj7gUuMinufQt1UC5V3tfVNF9JchrnwIDZ7rG7jXqUXKnWbwyOWLI
7g1kf5HzaMYyQ6dS+KtEv1m0+6t63sZos43RywD8Rs29vrC+ZX34ebOauC2Kp2B0Fj/3EPRei6tl
fZ+5mqzXNzqrEn99z/p4quV4uQqd1kefb8T14+ycUT5/Pvzjn1o+ekjtEF10FAR7BX5LVw6JX9U5
P8Xikvn6ZLWt1Nn782OnZoHFYBJan/x65+dffv5jf3xK6Kj3JH6AH1+Bb+tmyIQDMpFP0Dgv27J+
0LftW5/742O+3vNtx33fNZ+fs3xs2BWPTkMxakIDZrBc11s5x+vX9Be6wvs+QR0wWOObkyEV7cPO
H4n12lZ2NB8lYUHx7qnsw+IGqcsVbZc0ekY+WD/caDYT/CQfXvKoQz4Vv/VpcZUJyqBNZWDTb3cC
QYyL9PtpaEeTQ72zPblFBRxjI/GUsX8Oo8K5skhKrGUUok0bFQxtOgyoHNBwkVbNRtH6G3lOYfcE
mKBEEMHlqYpzSe/dtKqzaef5jeYcRtNOoYazBGMBEnlgy5SNqcq/m8gJ7xL5XQzQlNQU9U4hkKAG
jj7u7MNcMD+XxvkNy/htOkYefNqtIiMCNwGl11T7XM3mappk4xVRAMMhU0gfFYNMoLl2K6alDwES
DQnhuSXesYozeV/2s7Wtp4yllN12vmkhotNNwNAZOWzTiF8YZGyjg8a1pRvI5jUCycLFMoAwp7Jo
kKNYNCTpLvQEKza0gHqwrSXit2py7bwmkOhudpDydTI75PuYUrcrZuun3XeorjUHej0+B3M4mBwq
G0v9yJizqQDAzJakG3AaNXm7WUjLrb1COKFhfZBifyw6cUVhgnlPT1ZULl3nY+1cJPtQ58MVdY03
Wen9Uu7cMAXHmjesg6IBtp7VPiZaYJ8jJ9/Fgr2nOdOPSnFuDLpJvkgUKrm5tOuHtgPPJxYYWQIi
pk1vK+IKEJ46FryQ6UbPuKDqQGAI/931prgeCiMjeXqgj6U9qz14IWRx0bG20pKtpZwOweksWFFf
bGKQQmSVckBE46QZyPUJuBlLu/aDHN1W2ODTQQjG3zqkDlJ9jasx2GqT/JiCxt3asxTvZyLlI+Av
B/o33THNpo1C7QFyGyYOfCizOYnDAtTTIjqZE64aq0DCmneMgVg+CS+XiTtc54umZPag9xU4TEDb
sTuE8b5S4g9CaotdLmsfwZRE/ggCZ6+0pn0dwWRVerYYnQmxDAj9CJ6rbvhqzVW+IIboK19LCcFV
sfWryRC4SAG6QTXulG1iGN2+Q3mIXLioIEkFEmgUra4PSjySBcGBZddhcm+NH7rcyAf+KILLQPRu
vmR5lOZr39cDBMv3ZL6HQpztyRqjgK81V5O9rfpYeDNwb+jj85uhM5Ms4uGSFcFDGmJskV1dWJAv
rYn4a+kYRC0bmWfBvrdsaRvpqAKrEFC9ExgamQBO5THYvYwdOfM2OjrmzCYp92190RI0glSOiJJM
03OglF4k6AjAAWAgBtuymWpxUvUSqPr8bsuUzgp8SjkiBkF+A+5T61ltGkDD5DAxbuoPTZPeLu2B
qRtGRm0z3mlx85A24dkw3mUN1yVVnhsxo2uJckI9rSVBNJtILJLlkbzjsL+Qzj1tM7LB+WkrZV/X
xith41w09DDcKEaYb6wYzYg6QDTXqv9D2pk1N65k2/mvOPyOa8xDxHU/EOAkihQ1V+kFUapSYR4z
E9Ov9weebre7fH3tCEecwyhJlCiBQGLn3mt9S34jpfUkPQPksrX80nMANdX8bLbjPvut4sRAwe3e
DSoQEGiM35yAYzhOJTVEbr8ZHhBf6nyI+DYBAZo37wIL55sEUxVbJicgUpS0LENSEYId22RCjmaD
9pxZVtvykxpjkkl2IlHlbnFL4r0kYN91+JyY/VNQAyxhwQCyBWqqyN4C3dq0Jso9wp1Q3ebGGW7O
fljMO9MO6KLaw9GZsxeN0O2QmWISeR0wfV+zq31Pmi0ktsanCHVotNQ52metsrytqoaXnLaF1eW/
K81/9KXOiRbb0yqk3WZPouq6XdkJrpG5fKyK6jzjl9syLLA845e0LHMrpLyvku49mMkEyhPUAGqs
XtqFCKq8ImCBPHcEWrF0gWy2GNy0cuc1C/UMRszepplgyK1r8DLFLJorirXkrOmXTCd3rhVMJ6zx
R4xsAugeYKRZzYyul+QtL+wvs5vjnVhbT8viAnvmxk9AsvdkIZP0UHyDX9hi6rPuBVdA2mufImd9
GL1vWl+zYSEG7DxIYF+O8+YZuJ46kon1LiQGEE8Z7O1EaFe9y7q9b8BpLdZ0ucUjqdxjdpbGvdpr
tf+WJlN26vTqu0uh10ndhN/tUcKTcBSNk/tC9ujBiEkjFFyhxUIesguhqckamyRabDyY+S5Ok08H
PYcvVgIgz1T8I8X5uSksOWBRbs6Zcj4UDdwdGltGH96epui3wZDZCQrdlzvxXEWE49KwScxiXB1t
3lF/0xf2M87MNHBI/jbxCyDIaw+VuXNr9ht+NpM9r0S9G7CXxx38edjkEWV+57e087JixmS3oLkf
G1KoO/lkuvQ0Ort8EWqnuRgeMOjmbFUh55dDf8RTZpz6dN3iCWHeyUa+tAH7el8VRDC3zrC13EHf
ZzYVP7cqvLgEZefZzH6wB7+a116Eb7M8ODL5HcPFR6ji7SlFWJZHJtsL9DoiCdYoKLqJm7VDNdpx
Re4pN049nU9TXmF5GY5tPWxsXDQsnC6pFVFdIMQj3fMV6nsR1uZELEc2XU17JsJxoClsIUtGWH62
Wb5Hwua0Dhmzl1jQwrH+DlNz6N1Abp0K8jve72hYL1KIZuWWVyTZggTxIMnot2Gl8oFE5GnFgc0J
QDEIT/Bn0hkII8bz6dABoVnRM4bZ1Izp7rvkCxQdKODe87e52RLj4BdPuar9vTLaOSI5ZWms+hd9
8bJLwQwa5MwuDGjfkyJ5VzYZSzDbKY6M7qStwXI13LbFoQbCaugQavFAmsqmQ7N94iL65TTEHkGi
tO5m2IjAOs2LNlYpaWVwgaYBS4qR7Xxk9ZV9YLdDow7NfSVwsZhNe8kCB8ua5x57OJqwFoNxJzwd
9xE+CT8/yHbI7yI2boSqVTpphmZ+ntMqOMz6/DTFe9RzGjrlfu/m/cB2JuUm8UFUDgEp26ydOTyG
ajdYB58qGQxRb6kWNpr91gUj+V3irUsZZ0PSeyeFzdxpy4OyYyiFpjzrKSWJXckzEr6TnlhXTfQc
gdEjwDx9cLn8Qwbul9wZKi72Lo78td8pxHusXIwesxfZEx44VhI9wg3pcI6QfiCnZesIRGueUQ93
RnLfTPKFOUEe+lpQRfT9nxbjKnu4JLaB4qmTAWmKcxyR9ISlh9CsRQPQQaLidpgGSq5gWUvx7hLr
bXqGUfukjIHeZ0M/ksm7oT1MMniucIHe3aI9aN3SlK4zN9mCRyn4V67u6KsxXu8RB5lew2CpJOgT
S3rLLba1XhOTGZVKNLx2IjeZyBBDI5cGL7HdwJ4hajY/uKm3bVZK8e0B08GE/I7SacX03h7ceGmi
1LMgMStcGN76QDDGnbfA/CXwut40irz0hhgoMr7NuxFGLgzLFsfQKLLT6L6CHGVOoJXLd9S5YFmV
dzBW/Go79SjQrOb+5qi+PWg6turbv7hdQUGkIRTePkf2sDN1+V1hwjaVqw49W/9FZgZDVGNM5L7B
fGqv5JOEthQ+9vUv/OfHlqo8cnF8Jq6VZ2GkUjlRdq206PzgW785susbcsoaCdQAHpi8m0UZg9ff
znlLRML6mvUNqvLPl8/ovgniOg955Y7YXEWOWa9eyOZetGd75diK7wyacYqvX789acKHsp1M0uMX
K2aBlkIjTLjAq+DWTui27D8ST2+35cqo9usUOpBNN6If5pkkdIewkKwO6w4MIBnjKqz1AQZgTVnB
GYA7X18fClGRFnXxV/1/ZRObuFkgPGdtnB0DMH172kGHv7647t95IxkUTp+Lb7XMwFa3CLTVhGNQ
8Zcw7H6c1v3n7SHnVhFNtK025orKmVfuSUXGNmrfS+5WaFBbmUdUcYQdJ7jTb3b0Qlspc4zL5aHP
l6iSswnElGp71Hzze+Es8uhnxQEtNxmGRfKjcztta9Wcv1JWO7XyQm4P9LMjQ3mUyiPE37mMsfWt
cIvbF2//KtcPe79lkiIDIj8VQ89Um7mJr701vDxvomwZ5XSkXK8dHDOFHKleG9eaaaWRnFzM31kB
ibbaIIBCRDOU8M+B3nImrjFF+u+k4dPLMD6W/qmI9TeCeplmxgNdXv1tYV+La9a8mpP1bpjGmzOA
W5WkgQaV+4RXezcvE5HKpjpSE381CXXzR+Kob6SWYxgt+dEwXB88bXxEgfkmyH1HrvM6uVQgEFr1
IeC1jQ77Y/fp2fYPxJePU++y2Wz1KUSzdKz8+qTR5A/9kZa5aYLiJSVxYEfJ9WvD0R0qSkZWpYY0
0fmeMDU2deun/vkg6EcxdFDpEc/J5vb5ElP4HsTQ3e1rfzw1K9eT7/Yjb1/WlfS2/WS///G8IVgh
R7dP3p63CMff6Z19boqKqVBdkUw+W2XIqOE3WSBnoDy02oPsGznBWdTTbaraWXv1qAA2XhXANOn1
yNdOVR77p15pyE5LMl/jyg2ZCz5qwn+IexeWA9GqooMvPSa8IdUIV3OIn2xrnYQ52i4poMlZBEo5
Fl8SPqONISPAfZKt98wlZ+i/FfFEOMrDrJ7GrdP0Z4PF49717uwRZqlfpNEcDPkTIZg5FT3FTd0U
+R1c8NMkqunipFxW/dq7S0pg51orPztknvsGySehLgcaCSZ5Lt0L236Pmq7bO47Ncif1nYlGOQLC
tmxdZTwbeTcdbJVQdMfci31qjJnb9d5yL1YfHKa0E9dpKfed0OVdGpvH3klJ6/aDfp/70yFly0Kp
iOI6RWS+pxPJXl8avz2PeM+CrGhRMEnKrfwb/BdaNPay9bjnz+O7jmn+jrzeH0ZWyh1ZED9F6Z89
VzwScnJ1ZfLLdmr9pKdalCREQqfD61iYe70QzhFDVTjqFL+z2EvHH45sZ1+r3jeZDTOoM6r5VyP8
t860kl23DgJE4124Ol6zIEVvYAAqqSx/58uUmK7xG6s9f2JztC2TvUSavtjBdPXwKynm/UsJQaoq
uM7k2O6GphuZuSxqj+TrS/vFPmuEt+++GG4ybhGhehHeiRccJ/LOsecl1GSZhm7i/W6bkVjPhSAg
gWytx7z71laBhi64JxqzWJ5tNiuVY8JArt4t1/7p1dCWHPqCYNmyebtqoSXT2Mnj97HibNVSQRdT
DJEUUWD7rK+utHqpctmcW+l21MyDEuq+npZm52jETGv2ENp6dgXA8eFZ6XVMhmuOGAAsvNqMNuTx
OE5Iggs6WtcFtA19S/ocO81tV7inuSXBz2J4VaAkMYEw00CaXhKDIXDdp780a8Hf2WknHKMIk9R5
qqbvNmlYm9Qar0XjPfYuvQrpPOnj8J6Ww7c6TQlTmw45PXsnb/H9ztWH76E/I2l2Y2lcFvbY3Dd1
/YN3H4iwnTwSSP6TWmsJnTo9mnNxz0KvM1f65YrmXrnj12TYX4qRPAv0j6lE0CackdmJuoKX6Mle
EmvKhnnvVfNnJfzfWLApiB1MMz1AD2lcLfELDcznYLgf5gtZ1jntHRbKpWt+zrrL0U+/Jh+3sxc7
Y0gy5SWtrO/FsrYCTGYWYnibA3NiT5QjFvAxcpeSDgVZDgjcv3NeZttcx7ROwX2ZE/1N+i7uO3TC
9OH1Xbf+HPQiPUU9jvl5Kk6W3z8bPq4HwTSR1kkVOrHQyQkdVxmgR62nh4GOd5ghO8p6c7m3PIsh
Pb94IQhOJdzwJe9ku6+XmlF/d0qV/C5LvWb0/575RUGmm7GpDNzLcEyDU088eNGvFDznIZ2sbm/U
Jm3Qjh4FGnKjBhkBUOhiDS5dsNXIrYr90Hf37sRgg831Q5qY3NUf2tU2ZHevPU1eN3Hu5UzvylvX
LNMRmyROj3oK54yZFK01++eoI8Mx8y6afSONzERR++rqxRf50wh5oaPzOrWMTxTI91qj9YuTh9WK
EzA3KGD5ww5aT+4ACdvohIEAiEdlaT/iwH/iCM9UItzbh+ucsPRU7Vab3Uil8Z2m5IMq4rsmcQ7Q
tNkwmMSOjG80mCxP/434uVYBEwKveGqa+XmQy3s7QhIPDAgAWXXflwxANN6ewUH/aNDAMrKfCEOK
0nq0Ciwqngw+DUcXYTYAz0hHaycyHUWNM4RtnYl9bTWoXAVSkh8JWroNTtOPZdSHLRT9quSqTKFa
ELJL/geCGuaVyvqkNXFaHHxKdtz+lHJ6t+nr5K1w2WV8tQoZWu/GzK48Z69J8ZZm7itTC5poig5y
Vo5fxKFwzzT8R/IV96r7Husx2WOeftEr7ZwbpK0BQ58IX/CZFCKI28akG1A01G8aMQubJmh/rszn
gdqPG0/f7QY/NnZYp51wDtie2uIbwyQ7HHO/PWBVwOY1DOjaTJ3qYcLcag6/Ysn+pVDLtXd1ErrS
SgeUApx8qn/rtEW5uQ6PZPVyUaImAJxPvFb6soifWobtSBU9Z4uUJwOc/obJPf2j6rnqDYxjHaI2
zNIKKwMlMGmxc+Jl5yzo3yGhiQ2RisFDQjd1wyz502AocMD9lG2zqqmOKWuJrTGIQJhQRRpOt2jR
OJ45SeyoQWmBLqZ13yz0WXVv7qIh1S/BKqPX2/gu8Z2LP7n2czeTRFqg1GuQVxio8aDg5cwpXDAo
Orqftb1EKvjPmKLm1C0QSwBDa1sFpGZRSXew2IjBZs/I1LEA1sct8vXGZX9JRpPB+Fn8LozxUAbI
nrKiYn01zTby0DJCIUBaVatK3mXSt3fA07vQMYKX2C/bZ5kXtFBsMewpN7NtoAgVB/WXnWpnfuyY
590HtvTu3awzd3hLUoRiTnNvVEEbJYZ5DszyMxm85T7GR3GcmImNgdfdq/XBbyBaTQZvL949985c
fSfzVJ6aiRa53i71KbPYIELKorOEWvKuL1WwW22Yc1kZB/pnD26Oeu724CtCpM0qqjon2BeON99l
2JFTTvRN4o6EcStuooaNjXssBP0xbiWX24Mxo9zTApTm9nL1GdwTEzmurkREn4TTQ/wgEXtXutOa
80Fs+IDq1+wa+37iZkg+nSJJs5ngaSihP1OrDs8ewWv68uw7xGqUumOeXNWYm1gy/RqIgXiRxlTt
cEVQJea5ufdzTrlEOtqj1bwmqiGHcP3ATYx5Z6wzfBIrNoPtjDaXAZIC20TRXQixXNIl5b7qUs20
OtGNgeTwuGZt36dD/SVsme0ts3fvywVnldFnB5cJXeh2ArRlivjHi61L4EF8QHeqbV1885eSTnBo
e6O9XUZT7k2T7Z7MF3czDnBT50BjuF5JftrAYHhpmPLPOj0XGVwmfz9aLURuU4/MXB5mbuoPRQ6s
wx6MBhneMIXu6PIz96RrG/fkbKDzMwvEjCYg0KKYQOoAjzppKbGTs9IPwDWPWoDFKKWcKHMjPylg
tU3vHvKge5KLldIINHbp6rPERMcQY9HOU++oyE+p3V2F8g55jIy4zGyW1PigTfnCSdrNCEa3suPO
lAm+2dKTncsh27cujXitpa8ohPSjcUB9gXgAE6VN1A+CSmEJakXvjnCRazPkR4PGHxWUJnAvvfk6
e4+boVe1dhbqCeSQhZ3faCn8edxAt7afbyHCzkfsB+dk6rxzmk/lfpH9Q7vY94uo6t3k9d+LQfsV
2KONlrTaqGSVtzRgVkTFgUCvw9Y1Lk7gyQIG03EFLI4VZlGf9jxflqF+buqBaOuA+F5CH/wopYaz
Gm6bNaaWzNO2Tp9kW7+akzUr8ncRk2Ii6eYhcZouXh6f1v8Xh7tv7o0QboPuPUUkxlgz7cEf+rH5
0s7Z/ADJgt0n67/V+htg8t/JWnxqhLaZjCRGyALJrZihOGSUKTazM8KhWarthtBMBFAh8ZCgj6Ra
E8eTzzIXCGqtmdbA3CznPPtZ1k5wZLNPA9UVgkWKBBC7RoaZAXgNNdc5FzXcUa/Hkp0ENMH64o7G
q0CrlZPgGjPjcWKdGZn7jksmv8pk/NbFlB+pUoc6YcO2jPl9kAvSgiqbpAi1WqaDCcMxzCaD6NWk
sBKqGZkerImddV4R+0Da9s7sxvjOckuuSr2UT9BaD7n9KwafRg2O4npitHqK8/SqnEE7xsykZWJ0
IdIEfEqpcQJJ6EeND5KlKIdqW9EjXM9xfassWsNLUHSnWRq7ruaGAX7vmKq2P+qYr3LHZtgzLI+l
UV7TrnIPdSDAHngkkNROq22KyXvgfviqT+13LiH9mGpoPf2lD47eGojU0MkzzebNZAq1d5X8rPOc
8Csne0JVvLpNpvs5t8+uyuBnYqmCizW+9UVPWCYUnpmZx+TSnHXBEqWNHEI3Z0KyLB/d0Cvais69
0LEP2C07KlNxfTNFjrFS5necX8Bz0/bq9Es4dQrzj9fiPq/to1qQ0iSPdTvY+Medk09Qq4NomamE
816iiLCcwcdhMmDoru1PYzFA0RQ+PXQmEsCn2igO5OfNGn87YlUtCYbKHlKMSbHAFrq8ts5B1+na
tb53EhzaqO4bETU2JWJptAmgEc1BYY77M/OYh/c0KXw7vxeB8zgoyCw3C8XN7KeP0jm5nOBh7Exr
8Ab0RwdF/6W1n27P6mWPQjPA0wqmALF3TQ0ypAIFVNoFvOkw/x2JEMH0997oBntsGFQFuX8xLNFE
QUe2ql3nZ09nbtIR3tQWvhEGiOPOTSAsvhe8gOx2N2umnmifyVy9sNdnZrbAz0rjU2EUFJu4aZri
Mx0T/WC4NIMFbK7CyT5rGxErkpb0L6+9Mdi7cWSAW1dImGKuAEJt2Hcust6n2zVJFv41KAEM4Jg0
kelptoNn4cNqR2zeyEa3zbzGATLg9GvMc4n3vaQZF7LDfMltfmRptUOYdPGxtDji6KLuKoxWhP0E
L8pFM5uVL3Y38dIFVmN6Jge7Ha7KouIqBd+exqgl454cniBWm9szPeJK/lpSC6erwsSOv+dwVhI5
s9IxQ1o5JSyacxmNgfYbUDUBRx0pu8PChKbAQN1jDUFnFS5IjLSO9NkOh47Ii6vR0oszx9raGD6v
UXR5lKZIIUazibJ8uM8c64dnsB4Ven9pUipqndDuxGSdT5kfI2fkWnAetBFgkm46Tx0nCdSSyBfa
y1TiKW/z+btU7MXclqmPlvFm2yTCp3NOYaShMhMiWo8Mw0ggjT7FnZhIhp9QeNDg3HuIC62q9KFv
pp+3+8nSeccyqY9zfh1M52fasnUg2Bp2+Nq+I9SBDWH6OVFLTvXwLV147wxgrzg1a+zQiFAIiS0u
Zv5gG1a9d9upOuUBscQ9BgKh5LSrUja5QLXZppaj9uqmcrobDfvQ6fplEa44952S54aZe8XM9OgV
9XRca2C3HLtrabFoZrP9XSWjfR0oI/XJ7DH8lVvNModrIdcJzxIxa6ujcZzyQ63c76TAlKfbgzao
jzTVEqKJWmdbNtm9liidZK8ZebXBJuRUL957OhJxhWzEPM+Tnh3iBSc46+gTw/Zhv5j6U+tId8da
4pwsBcewGqiHyNNt2eIfoDV9BKVhhp0wHlPFKSpnbTu63CTXk0pfsQ6psr9pHsPEXK7Hj/banTPj
TFsDBm2aoPyV91NwZNgTEIrGbnaS3gaBk36U/sHrymBPk9/doEVgcNfpUTnq/XEucDzdZLeGGqzQ
ICtGU7x7FAbDhvTy7bju1MzeTLaCAYxsGP1xISbHRs++5QNK0MLDzUD9+OgU7cWbEixlS9Tj7hGE
a60WIM6lUbs0VDJIHCiaSrd4tqVTI8P5wmHnRy4pQdwNJ/xeaIf43do5bPqOTHP3TbZ+zzaIcilB
3VOL7q2nMg67iTXothDRXiFOmuDXTSu4Hcel5nCxfy71uhtVHnv/LHuQHVe/x1yC2T3FbbfppozN
LcFLlcfUn87asPWqh0oHWTLGc3fQoURQKaIXMW0UHUBMeTVWYyWGd0PDcE3wKPVvQP+b7aEhQU2W
pAwaCrXtwE31dpxc95s2ok2zDTzzJo6h2y/cLtMC/b/c62PyulAIRpSu3OthoBiAhzKG6LuUUwBh
ivE1z+kUcU1GMI9wYynEEv4YU7RONDJx1dFR4FrNyIuGcJ7TM2DBMg2WmgK5j5SDouph6JC2zEy9
Iwl9XpS16V3vpZ+r+V+K8rOqOZsQ0iL2hiFqzqvt3B+eE0O+zZxWeJQgqfz9FNR7ht45nu/EVi9G
NBSsWIC2qVd2fd1dSGTi/ugfMyP9hoteRPWIEQ0qBGUJT2qkt58rh61v3AchvbUvHQM73TI/0nuW
/PgC04o12R3PtK5J8QMHE2YoPx3ASiH6ALFZ296hj9XFqJ7Yx1+0BIOgR0D5bSUfxG5AFIFmn5Vc
zGz4Cp5u95R8GERoVZr5ZyDm862ljo2EZDN28cgkGlpw+RxptnvvrX1KlvZlFxOIEHZFdW09dQYH
R5e6+pSG6rAR89e0UHJhwDLrXw5VLNLIoX2+0db38a81UY13mlGMu2DMPwE7p2FnYZYpyVM0B+tU
5ggonDEIIWwJKMkP7EnSS8cUiuRPNb8PQ9rhFmkSItSS+b3Cc6iP4IUbS31lNHQOHelfV7/Rv6bp
OQka84NGBYrnelnuM9vND4619FDcPCvSaFA1ul7eNV1zhOWsztY0HKuBzV9g2OZ5oMapygWddTPH
ezJIuE5iCCk18k20/ZzOLciDTeeV/MCxjLJedMx360+nXunIJdfjeob0hvopg/mVEL0zTIHL2IAD
ifsBsCP3Xb23j/S+2eQog7EefeZxPXscvWORokrU15VgCgpusywqVqlZXFJccXbifywEUXolPmfX
Lt7X9ZDrBNUBzPo0+0y9+KUpusd6sb/JOf1Vlu4hHWtWtZz0EroaIaIZKMqu99xRXlsjHUIrWzv7
JeWuvV5E3cQLiYbG3uKsVkjS55IWsiOKn03RUnbguyWBbqb5prMiB2WfRaV3uN2wY/a2unnCNAc7
NiErLWfgofLTcDJ7/7PV/WNhB7gDzWNqZNizZPszFj7nLCeXrpyXyWdObgM6jKM6qOZN3bFEz5hZ
lpqbrz9watsMUrj55Z8uZupNsgSH9do1c7HsKn6dSfNfJsly1+tExmmavCidWlGt5cQEdc7ucCv7
zUPccjHoNW5pQavbSexLgw5vc/vN+wGXdu7OD52vPavB1hjHY3+jimiX4GKu3uB54UZgedg3ZcAi
l+K1mrxLV3D630BUt8slyYMNBomzhnaa3iLvb4IJQSk4u07LshQjjsew8eaun+Z6ANjbWxHGElYH
/LURgY1dYwThPNsXSH8cBUCNLGB6/Duzl3q/fl6fkVpRuvpROSAVQjLUxx3vpM3EdD7bY6yINOO1
1ucKFjjwSIAqW5g563an9XQzNC2uJJWdcUStXXpuOmktio1vgdE0aYfUGtMSl8W2VZwUPp6m0u15
8yruYaoqP83KIrHVxz62crJyUhJKj45inKwCO5c/ewnyGSryyfHhU6Xr3r7SlnPROD+dlp1KDB8c
PDp6h7QN9qWmu1sqn7chiLdaz+aOs5+4SiwDN2uuL2MG6ObaKQSkHxfQiQVb8aqkRPD8IPKAHzHc
wZChjdZzZzrATDlluYv3a7siReDGVmC9bXJyNHjSlz0WDW27dLjPClwbdffR8M5t8yJ4FRhrjEx7
zAQApawKmJraii0j5K24t/W90WX8oUI826N6k+suq+y9kxysGQcFt2mf/IQ8Ha853u6oXLLP0eSi
7213r4KFHVtBWdvh4sCA1B8SJP5oLBckJUtAy3g9H8cbH6kZbH7b37e1Gy8djQYDBfvUwFqvZ+pG
3rLJsp79rs0v3mx/ldUnGLPpG2NQffbucdEhxC/R9OJkPlpFNt91Rl/gfraDyPFySIN9Vjzk9B7C
MicTm3cbdFEVMANv/GfGOWE9pmbEj9hhFEYehPvO4Ao62nm5HYPptVBzGgV9gQhnFoz4dZmFNA/H
CEnPVh+N+KwtrFimN7/4FpooLn7cGgOjlS5YDoMQV4Pf8QTJ/0c6Oz2Zy2O36+cHQcdrQbfk5/Fb
UBv9scWWgw7H3RNSiX6thacBM8LIsgKradDvpKW4xyYUQJgbwMGnNQmYnbyCPcLUQuLok2GhvGlY
vjHSDIj6TJWfBTv40KKJV2t6fZ3YLT4tCDgVepK/kD7/7V8IAOJv/87HPxtsaeR/yj8+/NtLU/Hf
v6/f8z+f86/f8bdz9pO9bvNb/qfP2n81lx/Vl/jzSf/yk3n1v/920Q/5418+2N64go/qq5+fvgQ7
/9tvkXw16zP/X7/4d5jgy9x+/ff/+uMXo2bac7JnMvKvnEHfhibwf6YTnn9k9dd/8B1/JxO67r8F
luvYrmWCdrCcAL7J34PCPOPfyM7ycZp7runCCYA/9o+kMO/fbMcHteDB0GcurwM8+EdSGNBCx/MA
DelGAJIBaOE//vrrX/yBv942jsbfP/4v9NqvTVZLATbxD3gWLB4CqEFi2MBhAtdw/8CvSC/XNTlp
EO5meOprXWgw04hQOps/jbv+Q71oxySC2+4csRf9LwfqP3rxPwBrvDjURsfxDcgksBmNP168qZ2m
g9ex0BCbNji7Fnkqxws6d/q6mPsxpfvuF/r8/8+X/YPrhpjOGfqMl+2/Kfys1YPS9oDJQtJ1YgGH
Ghz8/+Ul/2Qf/fmH/sE+wlrexz7Z5AdEWWp5NDx0o9sEGX0WyfztP//zEDT8by/nG8DfEO+Yuocg
70/apCi1Ft1id1uZ4zvEEXuoLavmjpKMbDDK4CLdWg3FhkuIcDSzczsH1UhYsedUG0aQGF4QZuRa
7COJCIKwnpnMjh3RZUtfOTAsLNyaQoez7unvgISNTYOnbDdXeCLpXXJD30y88Rtr9Gqao6vFxqrk
vmBCTGsGhlM+PsR0S6gUUMO4BsXlIvIIGx5w75spbhgiRK04wPSj3ZhPxJXZOHymzTTN2E4Wth+W
W11i9Hcgn/uotvv3IuDmr2XTq+WzTwT4+jx5Zfx8VpnJZqXNDuO46NvY08E80nsyaKOBPf4h5okz
z2L9xoLd1PMr2dzhWCuJ2cNZZUFeSDPt7I1NaDrOXZ0qAkfkT6uhoooXxiS19eVU7C3a7oM+xOtI
opsQ4qw54/tsjl7oSY7skjMWFHQ2CoO5+kjn3RVTEi5IhUv3EwBqyw4LDt0y2B0y4vF1Ety92rb/
0JOON2ZFeGfabp41emgNAA0XjERkNYeu+Mlw/MvS+D6M4ly9WCFdkx9lJkUb+n4VGvXy2BjNvh3L
edurMd5y2A5aN3+rtTsXjRJ4RWKCEKGydcVpmxnEHDTZ1rabD4+2cp4xCVTzV7FMrynkfidBMNRP
r/OYpWGJ6GOoEZcW3vKFhfo1aX9Bkf6hRAda2l+rq5wYMaWBPs6rrTe2HzH2R81zd2bNeNByh1fS
h7/0kYQaKcto/TmVNb3qs/MwN1e3o7IuhM2OcgFW6tAAo/phnP6EU6wFlIDTutZ4StNsbVPcL1lc
h/i1xkiRT73Bh0tmuEWLpxIcNR/H+OhiukL2ujlOPmLTqrG/NAAue1TmoV3pxabQgKGMBg7J7LdY
68NKMPEh8f6eXHlcYxaABrPsv9F/RNXdiF9Bg/hSS71pq4jhqQqerS3Wl16Sd1gmnHPm4oYBCc+G
0cB09flFOhva0lIvVagPqF713DyXGI3QB5IS0/E7ewKkvNE/gRyiuDGM+yYPcOFptLssHf1nqaVH
FBRbBLw0XTvOn66Q4yYt2VzSibghHdOi6zll+Iah29/e6MBn0eniHzB0rvwsYGSSNT7mYIwANlum
Bry6jIx0PFNrP8IR+Ov0rU3CDmPkJ0buDqgky0fIJzklvVg20vafClyxmFv462LNQNq8FKD8nAUL
ilsc1/NmmuuXohovs+lA8i/lh9G5SQh1gFQJJva2R9KAFgAUH0xsvRPScWCKX6WGq31O9cOg0JmP
y8kzvfyodEZqLdF8Q9FfUa5B0FDiDNDhVat7vOSKw3c783TY96y79TphYGPNZVhmXbXP85g4rzjZ
OusV1yDsDr09TYxdMOAJwfeEO84288NAP0aZpG8kiMBBmnB1FgmR1pr+VRny2RzzS2ECYgeLEhrr
g4WBJRSKNd4mDiNwx9fB4xgLp//wVqu7FygseeSS5MEMJjfpNlzOczi8xUNvUrUh464g3tHhnuyQ
9TM0EgxXsaqO6+nkN8CpZpPFLJEZ4vrstbTe+s60d7oP1d2p3EeH4O/c5YJMC0bUzUzjDW1RrHOJ
0+2A4sKSf1uOkBPMYnWZICVXjio26n/wdB7LcSNLFP0iRMCbbcO1bza9uEGQogjvCh5f/w44EW8x
E5JmJLUpVFVm3ntugUW+jHhTYMhlk78ki/V/KHj13bjwjQAjJsxhAigZPdo0v3YZX6q+qv8EaIad
5jj7VTMfE41ZKC+sn/nFyqnvqQ6SBAb8IKoXSc1FQC8Y+0Aqfn//vPaBYdVvjjq9tOPyIpytkR3d
mNDh/05Ry8TZ/LLNyFBPPA1r67OpIg+fcMTUvE7EsuwxovwQqfHSVv4YNxYiKg1QEg0Mg9XIXsao
S7tPenFX5PJeOu2Ps1reiKE/VrfnWOcbXWc+rk7KA31ESSMzy3QZBtBvR1CsS+UxWrvLIPNREK+N
j4VRTsLHikSVxEKJPQgOFx9rgk4OJMUunswNLrZYrljmiygkTk0HRRvt13/MS9k7s/S56G9AbdqV
9lyOp5X9U3J4a7FNBsksLYfOEYzBlpcFRDQvktYBVgXybYoF8sv6+wYVCQVvOyTH3wUPY+4D9xL2
cPq1zuoDnqTRoXCOprURWl3/hxM5dks18UXGF+5ES+TLXXm39O7C0f6RaPG7yHGvp5aOJ3TNz+CV
d4MFicRJaSiRDef1quYPovhaFbNxs21XYyZa7yYlR9sgVgD2DJ936ZT60SaAmab8bk9i2dcNSoG+
iRARWt09WyoaBQ6sG1uYoZIYuCQrHqFELK4ylXdR8VCo8/Sg1wn4nO7SVmTqbGr4Yjv5kr64MJO9
61I9oFlNnjijT3yFRHOMNQU9wk57emmw+we6oa67PKsrpFfOTx9XhBFwAqCAaVCRyWhieQtQuHAB
GOixVtpMEk/s0Uazi856eXGshCgVQiDYZaWwaUrAUGkCcQg/1tKdxPS8olCSrfzWqxjRCrMlK222
30UL4nRQHW1HgpraWiOWD+yzFoWX28dd4csGfxSH6jeBb35T6g9INxQOwPmc80/dI+Feon7fqKP6
hvzKs40yLEauNVE2nKasH07Q8lmlRjAyxD6vEigofQCskqYwWibjj2mxlNt64q+a1Y9JQa9fYwlK
mo6u/DocRrMFKRc7t1XMd5Qf2KwHZNdRP6Ibiyt3nDpQJAW5IbbGm0oqm4+zMEsARvnzuNJ9V3EW
MHKGN1vnAyfyylmBMn6XDJLMpg02otWBQdSlhq411jdnBRSOqT9kbaW5DqNkBnx3yNpf+kKWSd5L
H1IP2xrRJJ/GMu5Ty63pMDFd24D9qvoojfZBOPTsM5U5EkovVHhzYAFhYq3FjVcKXCDysNp7SRdn
dW1v2mRWp27NX2OJzWdEG+Jra+Y3jOyMUd7bjgJ7ihgKZHCIC0GCci0jf6pVSrisDLj2pK39Xa2G
3EpN0Mcz4EgZtrv04zPWaZ1+3qYLHmsWkWzv+Oe4aJzpQp9ozHTf7HYTYRnzOdaYmPYz5iZ7GlAL
DjUt8egTj/i8++9FpIRbjQsJJctNldazM6cfqJ7SzXaOH14rYAElCXeDGjO3Bj4EY10cZJL8JsUR
+oS+2ZuALPdrg6/OkZttRpegZewRY1OE7vJEf1609FFLrNKz+jE+ClWvcL5DxtKcqPKUmusPkl0R
zrN91WkkVintMc7ejCCRQ5oxfTCsA7yRr4hUbK+QSjWExqWs8/do8VBFidJcUsDTbMBcCnpCV+0e
s1sSN/K+V+vHqkC2J7Xd345Hky7RN2o3DLVj8lfHI0tnEjhgRkwdqtbVc7jxetnSRz4T+dyYv1d5
VPy5KrDIoRWgv5fztLDltpKTcsHjxf+uKDaK1LJTnpfokjIO8BwCxSyBAYvdI17OytSYiAkqmuO6
CtGUltdWSSi7RAHslsU4tGcpeiiM77jgy+7MOvMxLlyQRhc+tpfU7TBLzbWR+osdtb6Wpl95Pxb+
XKZUIBnCQwfukmOszJpa5HK6nUe7qOohHrdw5Qnw4KRXEBJIqvySalC2YzX3ybvJXadoYZ9MxmdZ
jh6XrQPu3/GB3Dy2AQPJbRyFEUd4kG1TDG3qf2bBQTzN+RdVEdpUlaZc0+rchUu4NxrtyqaJOdHR
f7OMgYxqTbVxoINKVl83RaTbK8x/fynMSn0FVSW5xG3yWf1ORpL8sZGxVm+tehAbSegoLYHdiANB
h7V44DP2o151HcIJ8MGNhN0Y2llPEQpUzB3a9cDgrnSHrf8/6/rVrI3vgYKV0SBTTObm25SfQ1+3
vstY/an0FdKOwdUWLCFZUSrfq6kTlDCb7QGpWe528hb0lg9vhTk+Wg09bKUmXMhAxhvbgJQLNerv
Ilm80VImP7EyBkvDjyHmyDeajsJ2yV40uUgAZU/TgTvq1aCPrhYgaFJbqwNFHdtTx9UCtYwktz3F
Zk4sVoXVImo6vOzdQLGhsaTNAe+CnAfmgno2tqJAEzPqhM5+73PF8IQuPaWN9ag2ZGnlUtmFhbaJ
3mCNI1rh1sx8D7kYl9ilIWMp2zujkV40I3qKLuiUjMcOyiJqBewX+PGyTEcwXxu03Ud+bwb1pYYz
h7eoOvCzL2vtE0+RzGBy0LyQSt56aADYbcZQ09+QsvVo0J0njED9gZsVg8DZjBAzbaBVx2ILn4wz
F+EyHGeea2dybiD2qchpGSTDBHG1ExVTFNsO8Pw+I3cAujB/6aLAtMmseyjia4ZD8lDRmY0Kk8Cf
Zv7aQJ1sijxnCiIewtVIn59t5mt8uiz3fvIhuJmepcfOoZ/wU9u6YCZhzlRxXX+eAQj6eiamvYmt
FVayvfudaVJtsjwdXEBzLLBYG1I4TttKK3QMVIYcaq2KYNgIpoSKUSgOnWh2SxquCFdTSTui+Tus
End9kJlLwFeV1LFHB2Jf2TIeNQsgT0e/ocqJQ6vZazILCIC87h07P9VTc+kLjNWOSew1M0crhT2U
6MR0yknQYH/zzEr7Q6yRLxSwUSMzBktKPqYMAdFfIa9HnVvNrjHaz1oHgtrNhIop+rGVge7BfFrt
GVxVC5AnL+/y2v7LlwXaFJ+hI3D/J5m8sP+zfukX7s2u+iMvkAFq4pKWurnXqfTZ4ABklk3xVWLv
HhfdrUaFM41rDgNZ57EHqundlNpEcSDEtzzlMEzgJhGUAwYHrHWwAg8CRzk75Ho9DgaVbNTXibvJ
fzItJsqs0id30ZHQ89c8VTqdw3yDAET+CAneM5ldnyML11IlI0d/lWarImfUSIJIKa+qTQssRbIM
ebLwy4owXzT9xL+sgd4M/8queRzL5MmqotffqaVZtJTsSUVmeMGmakknTTYkr0x0wQS0foPfqXow
/+ogsn2VftSunRg7MlclZtdeTw0c1CLmFfDpnmeh3btUv2imAOIkw5jOGiUYCm0+EPLJHMa097qh
n50VERaDlIsU0UnJ+Nq41WoPDSbPALHlNjAjWmmR9FCnQvGsvAzKon2RK/onMyqxaFOFYjfSSdsr
H8xNC6HQTSI2m/Kuh+nkDVzs4Z+wCUbkCZrt+NBrs6A7tM37ZPPV5JIEuE1ySc4SLhGoJgYM+YBl
hpH+fkE1Azlz+DETs/Wy8He+XjUMedUu5o60ja7hfqLjK8Boi5IBZatExwJV1Q6xdVHm1d6sa8ul
+/yC8tIJtvoO9ZPwl/ZNpYOBDg+XQMX2BpYtBB7JmH/Tm7bNdbB4HJOlSM5FxvVn0aVjLauPxdS9
W1UPbmPBKDSWyzW3hMOGAvFFS81wsXKCuXAnDIpSuVPXLd6SsoVtyNq80gGcJTlDpXkk02bGZJYm
mA1oCe6XcgOeKvW8lzThIujEvl402tuQWecBkX2A8bgKdbTDpzoney9j/q3JjXQYjewRx295qFXj
rrWadqq4BEXbVp/DLJYjYijnrOOZAz7B8FlBaUDnV4vj0m0ljBiajKpnWbWvpINR2jU3lVBeQFRo
HpxlQVI/iUC1LJ3H2bmgOxKHYSoOo6reipYkyBnugx63U/ibWFNCwxFjQsMJ6ws2j//OanNwCnei
TMsSqibH4cA2uoSrbmSRHGnJiTethCSupGkOoB5tlHpgYijhlU1noZo2NzkrenC0GstIp7m/wpdG
LTCE0MkEKHObp+ktyiDDmaqMJ3BJjr96rtrSxKGdfvfF7AVmuTg4CiJUs6PrKsjSxPXZu6NaFr7Q
abW2xhtUZ81XgdIIU3w3pfSnAJWErW7GjZtzKhQGCZrbB6gyBVPw0HGhtIOGwWOcLzriudQJKysT
ZOUmgZJEBjgL59U20PeCOaTDjALdN+w8KG0BVVU/Fos4mfDWE4muYedwYk5zzY0lJ36QLwKhY/Ar
rGLV7JQlZxK5CRp1WTIJjFmCZRw6T9/WVz9oaUhEFFLdsmXqx8ohw6+jfPtrRjrtOkN9xT5xSYvK
7+I08XIRUxr9MYUyEf5IxT2HsxCHuoSN0U80HzHD8awoxc/vxDtPsiEwDK7lcOOQeyqseRb3fKLj
+002CE3BglcmJP1SaNJtzAhKnedzVSmbaFDNH/RG+iK5M41zy1Pl5tMRmJgmdGvMF2vlGH+Y0o+6
MmEGioRpCcUpatnEwa0G4kUbGSqQmzpD0CzQGV0UARpi01DxVrhlDdMdPOdZ0ikgnFUx3NbJv6uZ
/X1x2iysXkAt+0i8Inc0ZLFrrRaiwiakyLEgzwwSXW0TInVWeTachPacwfoDnY+PcZuZq5X0/Kuw
SrXJcEGqJP4aQa+yCJjYCZNOkAOqTm7jiS4tYtTtT5Z7+7mzF7waMHpzNf87TTN45KW8p8vn2jlZ
SBflYkpYFRJEBNspmoIhcEm42kkoT2EaGQ4j2a0JuNIbr6f2NqmMSSn2ekgA9cvUA0uNBeMASD1v
6Lm2u7VqgjQ0b5NEA7qXDxhv3HIsn6VvI0KfvvaWi3rGcpfEAPCZBn2joaWS9MAYk6AlmGnQ28/W
OCyCwOekpSTvjOjLjIjlRW7L5SpwdFhEDmoVK1WYQJv2mzZrJyIlGNgu667qlTMM410Hc7XseN4n
3oVdi89ckGkAFhiNrxEPu86vxfhNaBoqMoWwZnD3Rh5zcc+6xa8fZ/J/zQWtnjoTFGqUXBEtzrwe
+2Zjdue4IfXRHpRnqQGKbUMzhJXEByltIeXJPcawaIhaoTMAwVDOtbcI1Z7etp+2ujC0GaQ7N9TP
BgEhAJq3LLbPzAnuncJmN0nHJmX8vKric86Xxp2aem+mvDUx1580Bt/SWXteJf15yiFY9dNFYua4
yzUC/eIGdDQr/hPX5JMuVX90wS/kkjg53UCOgAHZTgK/ZErNY9EAI+04LPPVwKqAgoU+1vuvTKdJ
nXPJWkA/Vf/VJFR5vUAQ8SsmXF5LRfmAzcrHoqsEyHDe/UperJqdfChh6LVIMUAV/afHYASOA8hy
C+orGTtRqLcZEq4SXEE8J5dNxaFQ1gJZmr0S9ZZr6I+1qTtPWkTUQEoRiNzOrSJYi3Nn56FouHMb
jFnMTJju2Ks4uw8Lj6TrRNEYyrKwd5NdWuh2s+kOrHmPO/lDzVAMpdqto7/kZ7oN1s6cHygkLfrn
CBRLek2qeck7XAxLZ72thvkumwREqiVXpySpJx+iYrIpMH4F42NG5S7HA5dOIIu/Oo1kk7L8FnlF
TBdBH7nSyVmQSGDd82W+dgbbfoq1flfGGa8BVdy6IOzpLasBQ1c/KaNmowulo7fgNUXns8CQVxsC
H6LeuU9lKJf/ptH5qmx4JPiFIMO3f+aR3aLHwznaz5KY+fsypCyFQ8CHESP94WJE4oVc2C52ZaaJ
GUG0v4Vtr+2NSEAI57EqNAU5aXm3t0i7IWODnJP6aG+abWfgWmIp1vOoxI/ohmmgjhN29eb4e2Fp
EdAAzxiLE96nrsoE4mzrYc6q+ow0pbmb8mHU5NdyAgPTCdk8GnP6lg1tjNqP0JB80QISWJNTzayO
SCjzxWgnfY9Ph7ZAGgJpj04ldxfyI3dt26h7UeaP6DLaq2kPhxoZabh2cRYCUc+gt6EZ0p6TZf7u
JFTaMP2XE5c9cTKwfElz6aDfYAQTUc0P88pp0tUcujFfhBqZ7FR8ZrZVIzEaydEzXkopjQ+oUeK9
9NZCRsFccliFfUTdDt5su6f+noWAxFH5qo8oADgNZvMaGxzZIIqumkQDGMWo5BfGpdVIfZYM4BdS
Yz3/yh/FnIBrwHKaRh2z0ZkxosyX97vRo1iodt0U3XsDZVuLdO936UJ6osSXCwOY0xYESCSXBgTj
p0Ca6Omac5ZL+0FG7u6V+XiFXYrxCxmWhc4L2Pj4sanQ7BE13e9zTr3yowm+d+RyIlXoK7fNzxAn
vh3xx4JPhGba1JoXLch6t9UwEivmbK+x3gIC23z1epvWRVtTWrBpuW1W115d1eYuWWiEIoMyG8a9
CDf2c4r66VcBlmBfxVSwYs23TTcl3+qoZs6nMzEmRXLkN4W97DPSfIlBJz5FVnD/1VC9vUin31GM
0X3QnzQaiwAFVhp0hY/iDilZgZeQ7nCCItd3Vk7ltRsYfQNgCviEsnFajgq4Ea+qVg8mPM+gVq7c
T3iRKvWGCl923wOjcTbNEbUXXElZ8u2ZLGwFHI6TONZxtI5Kb36ToOcctS6Wd6gCNC+x+vn6+yMk
z4rHQlUY6M9pQCIBQFqSGhGuos6VOSL6mKREnTCW3cTt2G0Q13nS0rzgzswPSr635rsq8cxmfUnu
QdI1JEsuAP5tdutYeVPT6MS8sjgqo8STTAbeZllRblgJkZlPY+zSa/CSjMSbiPNxL6T5gVQUILhO
md56ufhX6JwysykgOHN9NCO1eG8zLRSyE2qF/gdG9XxfjYVSMn1I6MwE8Zp9V7LFmFQlEd1WCNca
og9MUhbjfg06YPmxTPFAK5uc98y6VImHr83ZSWafXZ3NT9OuI56PtH2riHnxbYopWF0gvbB+ZO8L
r5xnEhWoIajtmtjxcLqCvLXBARh0FtRWQ0jYNmlo1ebfiQG8oRY8sw1kTgNLeTVlBEPU7cO0HWio
MLVGyBx4GdYpLSNFIxUwFdPlZ+jJguoxIKKLeBipI3ZGCl2nakNa/99Rk16kvlK8QpNpvSUIA0uH
uUYaIw224ugthuL8YY2BpfVI+NfnukUxPlvdP4e5vCcB/9Tp9zY9GkwG9EjSs5ELMqNVT89SNIeW
AZxKXY9yXq+8KMr9ita5krbnpkoYIpVjd2ib/Fo2Lag/FRC+kXdBrTHAUqLxE+xd9TwPtGKdHEKH
6F5gddeHKUWhyY11s+5toeRbsoYmH6MOqj+NsauVL5u8OV5CbjdbF3wez3qjE1u+kSL16EWlPMPF
ZZA1mjwruog8Dj6ba+CiHyL+qUV1ZTp+jEwZdrAFGjmu7AsG6f7UlMpn0aOJnGHehxOrEdQldzlU
l6tfW6MIS4nhp17lZy1fflQGIt4A4fao0lsK9bx6rxKGnQ4GWTYvQKzJHIxkCpwQZx+6uI5C0+i5
HalqOGcSi29dO+ZEBPAo8ch4V8JvOk0pAPR4006QV6xbNEqXanpqZGL5TIMjlIsNkkpmfba1to+W
DlK7RV9ZOw+TSqPTXGeKcBtTnqTlQZ+Nt1yflGOzlsQq5KpfwVTep9RDcQtthrQFaAexQtnhJN3x
9181p/hRUyDIInFf//9DVWaBKfh5ZfrDuokxsLv+91uZH/Kffv/fther9v77J6TycxapuwKxApUF
QOReh+gs+B7px/PHkuyWBloWvchxYwCsvTxXqS1uxUSeqlLFWkhlU7oAoRwUKKtzd3gCXK1RFjAW
jbNXnCCXqhjOZHxzYBd+PpprLbDMOhE5BiyWSv2qeutffl9iSTmkPXEhzRLdmm465YmzPvAe0qPc
YOjKDJS06bBD8u/cZLVpMPLG/hKrRO+lTI+JZ8kRwPwzDPaxkvR4hG05833+vieFA31FNh3BR8oL
54zv6lAZfR1kTfMnT/KeTsL0JysVt5yj8SLj8A0nG+YgYRF45B3tEgsdbnjBd6hhEpybaQiY61dI
5dP8VJZz6KR8IiW4lZ1aGuOlreHmwdncNzW1nsqVqcyqIHW0k0ijnJs1eLiyFoGU1y+zijAjI2B9
RffF3jzzDZbDW18D68mbpwUOla+o/YMpYBdPJtGHUSdO9KQg863YYvpiNI7ShuZKlFw/EKaHlBsP
KD+t2RB6mOH1D61FLulG8ebUGN9TK5iMqOHrPULxo1PaEgWWneRye9IBuGCvndNH0BHXcbIs4shz
y1dI1zoyxT+0MtNlnG4BGndKnyn2shKvbSybSPrAICYooUnKmezAsrTuOqzcoOKuv2qyCmJwdQCl
z+TBdYzV6D4YwwsqHfK/14XQI7U50ADEkSk7+wk8ORUpfLLl3wIW8w1BxQ7v4JGQkflQdWg/0oRp
c1vhelsMennViJ/TdNQhyCsWO2qtXVtAJBm6hNFXk8c+2Ap1N0g8/3nTfK+JZgVNYj82zURnomGK
S777g55tMqQxMbKTPhuAH4R5XMiNQGM6/ajZRAoB9gaH2Z211j+ZZrwa0/KXWBpkRal+NizjxOzN
ozFEMxJ6zdZZekOWB+B5qJ5ZxMZVX0gp7UWBnTpZ9SfzwZbS4T6kcFfUmIalrGQedKeKLJzIhPsx
WYcKQpRklTBXmW5BC9MMHpXRugCTnkLDKmiaUZDvRV/aJ/zHsIQ7yTmOIFcOLVTm42TwNlj+5SF2
wNHXct1Rgzjq2RyiNZxzVbtkUWOT4zIa1zpiwp4ll67Voyt6KLJq1Ex+sJSo8km6rPYr0x4ULmjn
e5zjjwp9SM9QjPGRDuzgTZIhPWrYRUaJC5wdl/NTrzNaF1KfPrc6YbuSaOXnwWkXbJlW+YJkB9ah
VXMBJiYYF2s/H5SIgkrnCXPNKhKvE2UMFtNcvILSYYUbafMagwJ0Z3moXvuWIVJDaNKrYuMYJ8Ql
f5VJfHdpX2avyO8Ll0SQ5PXXCaooefwaLcyXei6pL3OFiKDIHPuFjYmGfNdYL8irahfPq3jArO1j
NFfpcCOPsgWKxN+fZsmqXuFvy/6cvg8FaULNxGw9ciRGi630kGSGcUjNbrpGsT5e+z6dwEo32nlI
mGNuv963EyFNTjkyp7KMS6f0J1x5e2Uw7dc+t1/6CV1ktX5BR0w96KP0RLAr+aUd/8nWHhNdIhgf
x53lmTPgR7PK5qCeoCZ3A9h9e+SLkOaa1Cws8swrlyAVAvPyaOp+WzMbFbKyXFTuJTRGcs3P+/JT
WtYzDJD6ITMzYCHNdZq0Oiza3HpYecVSZp6rODs6WVs8lgbbMRPgkt6rw342VuiieP1Rjt0gn9SI
g4iJoN6glNDxnG8ixx5yiqABLvkiTUx0AdZ4MfSR6ckU2UdEO1hNxPDYx9mpF/Uatt3EtMbIH4BO
7QcxZcd503xFK5v8ODJPJoHtHNX25PbrMWotE/NFys2O6xSHQP9RyfW6Z8jW+eUivu0oo+GGjXXb
tWPSx8H6DILwBlAsjTCYjW51LVMSF1KrwebOJoKz/twKjgYzaZn6meEaI8RCCNYgEFDp8iQatgxS
fQAn4N12ilFmVdlQkgzTvGRcNimaQJFoy3BSADXsKlrAN6vOzky+ToBEAdxFdh00dophsBDznuW3
hYzdpHFuEbHidxxTmucWEIZq6ZCCwAZzjSIx9oNpUtPPlYehQvFxQVA5ZAwW9eylM5X2IV5mMEM0
xdi2iRapWzwWGtrR9HVdx/Uxpo2Amw5tS6XJ0aVLpsTV8HQPZBYckcQBhCN6LEoKtpJYuPnQwqKc
6QnwJlfIgQTLWaui0qm72LKSXztypZZp0M8Fwew+sSf2UR8JYh7SpIRusuCPkLa6TL0xFUSoqmlv
Utb8WwrxkiBkZmXhsWsYls+Gom3mjBJjzkhcPbvWvogNmpY1vVrMr2c56mgKZAvwaWe6IbSYLbZj
B37WkbM/8hczqVw8Vm/1zHxkkR28JkMFfmXWpxNoSS1UrRsQ3trrEgY2Q6OWRykZZXb94TwjL8Oo
BMYws+v2zM3sGq/RGAysN0brORSQpH6mrFNQGxHYMTvzsZ91Qe9+hK+ig+Re+iGgMimOhiUJf1pQ
4tXxH0l2kL3TMg6XoX1Y5i2PDZ/PnjP0XVUpgxLN3po/e2GJq6PiVta7Iguq1i5CooFa34k2j6YZ
Hwe75PBsxL3TqIBHLgQw1Sd6qBUhPOs8M4uN5DM3G8BU1ni2rD4A+C0g+5m338KRT3InSlMKk3bd
WwUow8JAQTAaIZpU8y6ZAqfzYBT+wPsJ4FFfDAs5blGNpp/L1NGtrKIMl+LrWqrNuVspLyRtAVFh
6rR1yBvgtkPLdSrRjY9Z9qrFUXHMVzi7smqeHLMHH2H0ez3LHox6oUtSxAQBt/pwwO9LLdTHhXKK
60E5rSPzQRiKNEK3X/v917j9KFodZGmGWGhWl53hlSZgMmF2JBhYpH+Qcya5eKwCPWrLgzYv8ind
/sPvj9SKMX/lbIzhuQele7Hx8NzHPjRUd4WGxDo9pusOlah9H98n5O7PsdceUk95qN7tj/GvcyY/
VU/wGgcSjV9gWp7+Srmg31sWgu5Pd6xu0aeGEW66d23ooCWUdltbBVagHiTOTvkTj0ETZnt5X4SV
b/7lF271k8lvRUavUG/Uu/JVxed1Xf9YGTAiF5Gd8UBqDsHD4sU6p8F6keRA2r8KDHQ4Qbng34hm
cp4ZEcpf1kG9ZpqrPeVfphXotbeCPAhnr8296rt5zmm0tRerucGCNu/xKynVXfs1Nhc2hA0VwjnC
KLM6KZ0Pm0VTvQGnK87JC8roEipkRcPOc+wwbagYiiCDfhQihVEf268aJMW+LC629SxJf3nriPMC
7SXvXaQ99Jim7/aAsKRnFPkJY3W+6si0hNscm7DNn8snbt06rAJQGMgV2TvueEiGQ/WavUofSAlo
JWF78OtwMHztVf8q1JMq7zRw78m//qK9OMeMpbofSrTH+5hh4m48AZArYcDvso/xsxx32j3x7Afe
3OLqf+dweiOLGu7B8/CqBMRSILW9EKnQAOV64lRDQhRScSo+cpHxqls76NcFKoxd9UIqE2oS6TkD
ZoObc/TH3ov663rrJg9mTMU8h4EP7codvP0pc0EXPk177C91wLBHynymWyewaXw3y7E6l6/KzXiu
Jlc374O6L1D4XvQjALpxAHoXOE/y3XpWF09l4UgHklS4Xr4PR7wBK73hzJXO5cm+0DimkHzODsW8
rYCYimPZx28M7Mag+icu7R/pPhOBFmhheVh9/fSCcNInr4038wb7FUEN3eS/HVfeT5JErvJV+Z5p
9+9AV2NzuAGJ7z+wQ7yxAZfaoW58JQ0nPUSJ0XOoXp1Dgvi6c63DUu5k7ZC92LI7UMnOR4smM4+q
Nzy3QXWlDkdLsABLPiavRJo5psc30jFiEV53VnfZMX6aX6QwuxpherBeRPVgpAdinqPYe1Pu6kN0
4G6aA4h866Ft/BOn0mUb7GiW0FsNYmhQKEH/QHB5F6cIxebbEBAW/7hx2tGx7fp9smXH7ZLr/Fkc
xcV6aMLPOXG7sxY2Pqrc1sPz/JZ/YAh5su5oXOr3LbAYJrOv5wGhoQlJEj/ZDwQbxBNdu0OEeJW1
h36vnGj6TB9sZdoXc75NUI8CPKT7XSDLu2p8MCg199WT82XkLv7OF8llZAK56Lk/2RNyh73y1X3I
G+fNdXzp0h7kwUUF6riza7+3B/tJgRj1FyifJ8LhVj5tjh6kuGSF7fOnYtpLz/SKsp6vlHaQ/Azo
5W/3nn2Cy2l9KzTuq7UTbw0o2CfqxPUH2GJf7Muz/KTdnXuSHWiDRYeVBvKVT4hiHYy1veu+JN3r
Q64blc+YyDwmx/pmvk+B9RGdxSkOq33z0wVJ5GZfmLOXYecQqs70hD981+i7Qd5F9Z453WmwHos7
mLw0GKVd8ULf/l3WXCyfumdsrm6v2+O2RoyMtG76ieULiJls4EjcWd/oOBeyU+zrhLQGHzo70DOe
hZazhkUDq3KBboI0jyQykOokcx345HfNa/IpWXiN3O4vFevs9wshnTuGscWOcLi98kDECtoRIqRO
wzkVfNksJnIStqNp0z7s7Ftzx2hu15CEmO2cpCmE4ooAGnmd6XfH6IXoSx0qs3hEEDmvD9KTytzx
MXtBzy3RCt4VZYiBVLkse4x3+p6Zae+y6/6Nr/alAXnoyX5/lp7mB+e83iSGqNwYLs45Ni7Rvwne
4JmMQzrATESfORHhVlTvxrP1YP2JnzgS/lgH7Vs6d3uev4yinoZBiR/NTfbiVRwRA6UoRV355viY
Gdzkj/kTn5CJxwxfdyrxxC4EXyYSsBRZwJAHd2nIINc5djE6BdKAeJg9x/HtJ0Huz48c+9Ix+wBA
FD0qB+XWDp/ZuXyDM0bXjuC5LUjdpWpDJgMXZ+Ll3Aq2siXat+yH8hTqh6714kO5BNmP05OisbM9
Y+LI1IkDchn0So4XGx5PFhnC0Gz+lIeu2TNSQlNhsc4P0oURLCrrxdMQyzAA2a/3pApldVf5MSR3
N/EtpNl3bdmpQf/qXBQ5bE6YIA1r14bz2QwdHhPlJr3nfr/n6q4+pP/iS1Z7/yPtPHZbR9cufSuN
f9wEmMOgJ4pUtGXJlu0J4bSZc+bV/w99Gui9ZcFCd0826lTVKUnkF993rWeZn2Kz0llT7wFeoF2o
Z0a8RCfMIUj9SOxqQ48z5ifmj/Dt+nYqJ9NuMwagztN98mI9c0aXtrkAhhu440x4o86PHNf51PYh
RNj7kHhPZ0DPMqneLRGdHgLjXeGwLMzg+R3d5qB362ETzcplOXUxAC3zHeF678lZPvXPMU2jd0o/
3trcQGlR5+WL95T18/KDKQe9q9oo78IDT3chEYwz44EZ7R0PYsinwF78U+jZlnUI2kktrWTaaKSV
Crwl5vREOYv+Wjfn3UoLt+DQbWk5INJ4ruwK5a45gZGqfzqw2roZgEBxQ2KwsWv+VED4qH3J1IKW
yVOJYHDaPAovA0+6mRN6TVASiEb6TfOkf4BamWyIm+XuP8m3nq2+q9ahBpqJsqWfAhT6cFaKMLVI
AXgINFsgoeGRcEj8ixVMHzxbPLwNBsV+TqKKm9ntnVZvdW+JGwPw7h/yZQmf0gC+7ejJaweQ7Ypw
7Dlv+FPtqTi0yOTfodZj5cfpcQ9MG0kNyloDZTKAxjkTE8Df0rRj8HlkT0BguI+zlZTMPHFKwwr5
Q72JKhDakz5Zyw/8+wZJSbgNmjkZEc2GZPJRWxmCLp/QR9K9hZIsoMRzZ/f1AyeFIH3U1V1VzUrz
xEVSqHcc2LKv4qGyoGjaDsfQ1yBeSQcWKORPsv9IUTB5KO/8uwRP5brN5+6xPof5EjIjM4Z2zYSo
nBWpA4vsA2ivx6b/pN11Cj6VBbdilAG67abAINYU5zjOoULy9+6b+SrvWCSir+DQvBrU7mziTV7T
bb7y1vWmelEfsmjZ0xFGU3qEDEhEHSEtU28gUXeWzXPDtl6reGmiKIo3KakEyR35J1gAPQAld+5w
TD+z1xFng3sTzYPJ0fyLCBHsHskfvF2x+oW3rH/Gu4gNK9KBIaGdx8I45cxIIPNdAVNlTZn0lCz9
elMe6XY6ZwGY4G74k271Y/ocmFPHNk8ux6918oQHdapU0w5v3i7TZhkvC+uIPs2ZrLwlBtshl6YF
CpRp9Mg5rkreXJJwKY3uOup6Z74n5lDMA2xfa0gnGHTMBzpuTnbWmoNwHx9xynSgFZlm3DqQir4j
9hy+2NhyjBEbaKrUKJ2NeEa3ciy5dawBRWj02vemTUYUj4/Abu2g7dDRB0/9wuGM+s7AF6C0rDm3
YvghD3iavPr5rPiqtxCRmTJsT6jqEOQ/Aewm68rm3DKLD8Cbi5m2SNfRAqTPztxmeMFMTsFTcJF3
nBzcV+ZMtGnSdYYFRl0SkZUd9YEk9sXotw1RsM8BlRAdippO0tba3gBAvaGuTp1CBauJlH8BEISO
Z3ak/eu+SixYnKiCGcaSZBOay+jJkcjD/XwRXrPuVUwPDXF6z1SdXXiGC05Q/hKJAkJqjmckgncq
QUQPdUZYC8f6Ct8+Zx9xYn3yMthVQ47xXGhWQKF28al7NP1J80rEcbEGEEaV/bPXJtoJQwvdSYnA
mfuClt8iPxO2C+D6gdQgbu1+ufE4+MlkGC1M8qQfmaApyvEFSLmDu0Rka7J+rom43aZvjTlxN9HJ
3WdcoSzOSjWCnS8KAQ/qO/0ZLqIcWM05Nhlri2IZAiBi8bV/nzzwtaV78RVc1YliBh+LO4o7wgte
H2ignMXFTTrj5Qqb6JXaHReF6Kt0NghIxi77yf1kNSY/CEVVtTfPGHbfgz+FHdDSW2Vz9cPZmpg1
He58nJEn6c56wMtIXS/btuu4nIJFnHufcUAPi/uQTaoh86hYB3P2KMZLTf7AuF/Xz5Q+qnxK+jOX
hpl7pz4IL/FC/BD7BThD0MDCfch6iPCTR169EbqhfhTA9bGEz6phCvmoXXnNDETzh7Mpz26xCRDz
ruStMDPWMTY3b5bD/TBXwMVfLLJPOmYoD/sPEnoB7PkaH4iBVmLmdAttaR2KQ/WImPNswgjB/4jw
k7mKInTRbz1IyvPgD6ufFM10AD7vPQU+d/LVZFOOCByb0Gezy1fn+uAp2+hTe2Z0PvhvzpJ4eGfW
+TNrY+wl/IWf9BYQXVjDE0TsdG4oSOEn6quwFe0co/zcgoUyY/XXN7ROZh7RBAh95sGqXHtY4O+l
47jYjCIx7nDGSrrPxkusSYdhST3P3feP0vNzLtGWn1H2oWmL55yNMX+N0LJPu4W6Z+DwkryDvPG+
sL+aDyBA/T/BqflgExCO0iJ5SU59vCTXUj84y25lHFmjmBTGJ123rbLt16CCjBdS5oDMDATqTLuX
yp3V0EFIBlU4pU29FSdi5wvlONd1tLfBl8oVg5ORCqF34u2wV4kPrPLupMNusQvwwJzSffqGHN0i
im6KMIBQO+fBPXrMp4lzjr4Yw80zR+geEtVUPPh3LEcySw6WswntrvJcnrWX8szy6D0QQznx7/NF
e+buqu6SrbQwNqvwIM6N54LZliMoTRcsniyW2gtn68fmtbXpxpyzRwRqpLaiI103HKUX/TMXdniX
5TZDJ5nPyoVIy49m35O1ZjS9F4ecKF53Cg+SJaM9mc99t7Fmzd75aLtzUC6EeKmJy5R0GXb9aWUb
e9LaufqNDh8ucS02xon4Mk6gDoLXJvtDIIJsD+oi5gRQk+dhu0v+xXSpbfp9dscqiObQWvd82WJZ
PGjrbskTELfKvKQh+IjH2JsQTUxJgsy/lLoQGyXNrf14fMZL+J5wLPPm3Vz8JHogLOcs4GeBhXwU
Lkwy29hlb+UzdgqZi6d0EB59bepqVcNUqtWlgQi6tSLg8bRm1t9/BZq2wYGaWbOS2JuZUTClEe9j
aHod47BT+pqkQNN1k6Btz6GGhxv/+++HiLDisMoZKla4KaWGgK6CfRzPkwOqEsOUMkTPQqSUC6PS
+N16KchrUUv4S9eEy6tSO8sD3CU+Zy9UyihE2/o+FIN8GRH6OPOyBqtzz2Roxz8CZDfTms4GHu9B
QQZXblWp47jUpf/7j84sdrWa6ctQ96J1Rx6wWqkcKKMiytfWl/WVllaztYCkA6dPU4qw6BPmcSZw
U/n+Qx/IShfcJc0FipgIjEl2LHyOD555RmRZ2F7GwRzdIxZECs8q3lOUHJRoe6IRteAkhPcuFYs2
c01EAxLW52LfqvKnHIIXT4KRe20eHH7v2ofghpapnqU5dy7yneqphbs7d/svJXN2EOZljrBujXns
OdDlkqki4j/mRdSqbKNXjsl8G9geu4NREmMwYLWgMkPjzMme1PLcq6hXx7/2zQ5GoV9+CkFwskCp
F135UAlDyBqpTtMuemv1jBJqf+4zQVlWKvTTRl9IvXEf9q6dCfJe4eIJ2/8hkdSjQe7cxJBJCSA4
lCgZhZAi5+DQ3Jm3lfmU1YO2CF3UQE43PLaDfMfr4ABD1it1ouzTFMApGU09g/L8YcqEa1qOh6PP
Iw+y2JZJV65qXFasM1G0IvKNRauzW7H39oWA6QQzRr908nrZiK4/HaFgMDOMnRlZ3aZJOGSSCr1Q
oIPRBhrUpWXJH+ROK2T7Gc7ER5wBDd7BP3oeau2P2hYKIhFmXVhHCy3iuDAmeWFg3we5x21YMqf/
9X8QP9fINSCAsv/QdVaf/+u/NNU0ES8Zmm6puDP50Augi95FctIIZmG3KnyI1AJT0LBfyMRQlTGx
LnG+LNRgnSlwJQmjfvz943/yXcZPtyRFNHU6ROoFN8fotK7SUqOA+9X+cTp1JpYupYOAKoYwCpQI
B6LaJeKV/v1zJbBDP362JCuGZWo0t1R5/GIfbw9+4o5sof8plkBd5U4q6LSQ81HgFCv0pW+0972O
F34QUdPHxQ4b3k630HPSTuZmmyor1WrXN77K+Bsv34AkE7BB0p3FN7p4A1KoiT3y0MJ2RLAIQS6A
hRC+PDjYtnDnQf6jPzkCYRi+Hd2z5pEAi4FwvEXauP2N4WBc+S4y/C1FMVVNti6/i+Y7kiykPr1y
0MAsD2zwI1Yg6rM3Dy+aI5jqjTehXBuAMhYPA4uJqKv6xZsI6dgNWSYQsZ5Q7jPa+NFQNHSSnLTq
Adbm+PgNqXrNMhLP42RZ4kTNO472yAFwmURrhRgCJMYBsYJcYMDs85Q0/k9OuMB2i+OqKJ5MNCBZ
jzK1inm9GbEnSCsp6yakJeVz36wOv7/Ua+9UVhQDi6w5Uq8uxnXvqiQdhG5pmzEbIXlsUHLy9sbk
+R6klyNHkZk7mgh/yzDkfwdxh9O5ryy5sJtCO8GmOTSxsWkNit8VMyajBGu0yWHIGnAMFn/Rmqsu
0Hb4P+ActtFB9xhRUZndt6RQmIQB44M21S+rGpkl2WuUF7uhB6CR6flSLJ17sfb+pEVcLH5/WPIP
ehZrkCLrmixapgTicxwif01GS1MBh8sK1wGLo6lrpNAKQBzWtFr6mHc6FH5sAwteddCexLGsbC6S
InpyJZiuXghhRO++CH3/MsMCYCDMBcWFVjC07r0Tw+v9/eteXTsUlcbdyByT9e9//tfXVUpLTw2f
r8vImtYSVBsMV9NhxE5JcfMY0lIfPf2vnbYJFGqXLgI4ajKTyBSrW9/l2uxRWLhFFUU9wtCLIeAi
LJEEsy/sUKN7YuRhPxtpI71HTSiX86WrMZ+qhha7Sxuj9eLP3x/G1emrWJqsinDedAbixbvDb/Kf
MdghKJoVkkyRufERifaPJpjNiaykk3KcefiyQoAg48tp5GNgUlcacTIdNjls7N0XAVC8acT+0yqQ
viojpODq7rIog90TccsmzJW881PjOe9wIjbYKCmYBs16pCxVI4bq9x8mXX+ypm6wG8uq+WNdQoPK
ABILu0w3Wk2JXVdwBaJaW3SgZkh/CVeDZK0iCucB5JffP/3avsgIG4lnIsA95WJPUDtHrdWYPaEf
OT0CpYl2ZJ83bbCUXOMx0BIKJG114zdfW7VUEWKSCt8Hkt0FTi4kLrzpo7awh453ieDmVTfT199/
2a3PuPhl4JNlfKIMWER+u0EvlqoZ31h8r45JJoOkWMwLmtyXY9IKYLXIFZMilxZKSwugZxWxOgaY
liYH8rQpfKn+XMvrHX6ZA6YmmvHoh6NoGzn5xi+aXSPiDzVliUy8iC6VQcXA671XP3MX1cgkJRKu
hwXWP8IhoTI6AqNc4yHznfcROGY6qDR+f3DSOJX/Xe0VUdRMBTynaCHZv9hTVC2rFQFYkO0iTp9U
bOMTlVByGREURHKmmVFGj7i7aTmAu3GFnK5JxtE3gyL/+1exrn0TSK4cVjVZMi4XnVw3RLPPlNzO
kz+CS7Pdk6lfG5VEH7cn7LJyNgrACk/Z/P65P08nqCZNhHWGDlvf/H5Cfy28litVQxFGOaEu3syQ
mZMlD3uaZg1+NBbdMX/y908cR/zFM+f3mZqBcV5T1MvTsVX6/kBUAe4wFUJvgDKbo+xzVgRP/w+f
o8qixAtmNVfHX/7XLyP3AHNZYaS2Se1mcMhdgsQNpvrGWdNUrv2evz7n4rAlKJFO9iafA5KiEix1
huabW74+ETpkAVKq0ld8iPx0ReBdx7qdvajBysiDEz+fWkNTNwvBGjVXSkwwuD6XFE9cBJyEJgOp
0YRvEuugUoIidNO3cxXATe1SMyL/Eft9JpKlICNvgRSOohe6T22ZiCoc9+jCWpZlh2t+oKy0vHQX
Q7NIYy8mLpwOHTFY6dRyVQTwaTX30uEDn7mwarlQ4plskUfSy8/qj8YUkReEHpnOeYJrpwvfWmPG
9ZRW28hCtiLzRTJQSoB9zDA3tdUsXSFDkk74GNem6720sS4iXIWuo3XqAer2HxEm3ix06GAbmkkN
c5CMRaFpzwR/BsM9l+Z86VBhTS0a4I2O3SYIEQ+YnffkD8PJ9e9+HynSlY2JA6WhsRiIKMO0y9NS
FA2CwjUtJc8YIIDstccmSg5KKx/NwnqnGtFMxD48YOc5W3FwX1qeCqSpxeq/TX1t3SfqEfP6sybl
c8nLHgchepV0sjJlpSLjPZKXQ+9R2Ml1OP7uU9HoxCt6Tj3FlLjsCA4qSvzVRnjA1kaXSvWe0obW
qQAQVLHeo7Y9aqReDVV9lCFDlw3A7yChIRJb+yL35io2wkrl/xBExHF09cxr8XIGh1hWt3hJDnLV
HLHMucVn0CcrRZE+e1daOgJob5VCh1LIb3UiLbOO1qPPY3dI81V9P6LUNIckjbgCz8J0/J6y2oaz
0qiPni59fv//Gn1bpuUB9e2sbCBUyMj5qshaQyW3NdqCdSG+lUFjOx1rmqQ+K3KywmexjvxkN3jy
vaupd24IG8IrHoUh3eF2gbnjeY9eG74UJMhuKw8mj+MKD1VS7tTa+CTDnGq+WZxT7Ij3YUPUTQLf
eKjTB+6gjKkRbH9jhFzZKGQLWirFJw1VpnGxmDgx1FK56FFHgyFL3aJfV5BLp7pFHTIutAUU7U8f
ATuSjAI5i8hrD8uOJqijtPaN7zJu5xcLqCIbKrgJC5aHdXlFocrSNG0WpzY4EOTp61AQ/NGoRhgi
erlalxryukm/ErL2rTOqDykVj2WBssbzTHWeNhndRFNwV23V3djEpJ+3DoUbmqjrsmRCxbxc2wu3
bwSv1kk0xjJAvSszkcrSeEFc7m6crnhx4gE6oSFHdmnA2fKEdlWTs3JjUxvhyJePCL4t+5lpkgPI
ieXftb/qQyI0+hq8rPkIESBe4v+Lhfk3NwRTx6QLun6TRIgTFRJ/R5pGNXrO1cZCVhzBQxf1Dy3e
RNgJKMt39/D+hl3qCMifMJbIajiVLZSzTlHNBl24V5qI3+JXMsQ52FpqSrJErU+wbEQ3Ns9rKxX3
I/JfRY3ahixfnMPKsMqiEE8VhNZ6X8kWrffiDQbVpImKU94mp6jukf4oA7CY9O33kffzBK2Ou6lk
gIQ2LE27OGeGTYa7SQqwo5i0m/Arzbq+P1GtW/h6vm3l+GEQEA/9/qFXxhSndnDXhsHBSBH1i1+c
lWlau00d2WmI5BMtYRaWb4NeA/0I7jQHnXSCR657iwPjgIr68/eP/z4C/jvbVFHhZ8uSKum6dnkw
c/0oS9QoJ/VOq1R6iw2jQ5eR3pHpO6h3QaQfGswBtLc1etICaIuW6kTeqJNONM9FrZzq8R8T9H7X
l3j5s86kYpK+9f2DUu/A+K2DFIu+Udx6Wz+XCb44lw4O7ZrG1x+XtL/OP7lG3VqvY744pntPwQ08
mJ8BJnwQlDduB9cGhkLRT+cxcRLSLj7KQyrsmJUV2mEI18DA4eEay1irdwY6byxj3Cgr6/z7i/l5
YObnQUxXgJyPi83lsUvNAGsKJiEprHehlb2lvXQCyTATM+nx+5GHTjxXZePGePx5fFVFruSKOB7W
+eCLSaCVFDEqxwhtoa7XfdQQZBfe+bq4/f3nSdeeqSZS7lLIb+GxXixhHLs63+e/bbuJdtAb7vAE
co8FN7bK9CUXlG2oyotA1BYmbAG1ZJUtFJxWdb/yEQUCqSLWQiG0SnBujawrixDPQBI5v5uyqHMj
/HdodYLcEeaH7bfABzT43lHROtYAZ1v51aZuXiQCCSd6ACNKujXUtHGnvZyP49JnaEDC2GkuPpsN
hAAarwptSwMuoWL0owICa0E0Utb1tF1VMN0mGDTBNUAiSchg5hegKo7JVxwj3trGGQiJ8nffwFtT
wghoMqkVCe9xF4cQa9gJiJhn2lMwk+RihjMOUUhWJwunTB4iFRN5NxJkvqFj1Zi/6eImwScWjY62
0zfLQMjNudYCL/r+1wHiWbCTgD5hIqfUCg6ubV+rUlt/p7IMqTia4smZNpV8CvsYJIf/Tl0P5VsH
3E9IGxsQlzWVpfwNwPMiG68BNwbcOEl/PFjTGkszkmmplwNuCGC4eioLXd8Kr06AXs7T5nq/jgvU
aDlAFEer12kCiQTT1CfunLmSlfe/f4mrk4vIAdoXlgz//2IhidWcw4ObRjaeTiRV/GwxlE6mUd24
tF2pNzKCLZ17L4u6Tq3v3xGM201JsjyJ7Fah6YQ20axBdrBOl3mz5gh1gnmAHhxcRqVopLXJ28Jp
tq053PoiP08qY4Veok1kUvzk6f/7RYZAxEYMmtWWSrgXNX/MumJZum9h3D9ro5XzO98m1/ajET42
3//vHzhPQWVDV01RvKzIMQ30JvRYzfrQ+Ryfd4G+LC6cG4u1/POSTBGMlZE+A+V7+XLWdmWYSEPK
iqGHtBgsOP+TKItQZxmHsCe6RGfNCpTK9hvdmrQVoxzyPJGn/UImyoizNEpziJyDxZF3bN/5qnWO
YebIDmEDHfLAUkLgdHsZvrbaEEOhSrQdrpRlTL0wQfg1IcrOei2Q6y1k2RuPckrk/LYXb676V5+T
rMC6A3th/ujcRDwkQ6f6ZffdnSDVIJHD7K2mbAoS0kRZE/nvdfSuAn5pBXBVLSdSPV/7CQKY3weG
Mc6Ay+WAF0WTV5UUwkku9jmrlgE8uXloYzLGpQPo3wT8AIGS8KrQR/uFSSqtynuP0wRHgoNllkvR
fDFM9RSjrUm/Ohfrih83dslxKWCDBDVNRuPAH41FYlHbaTvNcnZ9JZ/MjmJGxmAQlexNrcInS6mO
cZa+WZ24zQDVkwWGl6l4KUxtnrskT2GjfKNUTQnSOg1S/qBAayL8agQPf/kpzXbPjJV5KutbPMYP
jQICJjOKjVcr4C0I/CE40jEMgKf6OfG55jLsRRSnnQjWUt56DIcJGaawdl6//9rQY0JqecpZTkXF
S98D8dauql599wYVVtY/vH2XR/vCKceSQszOlhfrBNiSGTbrlibnbJwQRduiD/J6W5NIAe9ICuNJ
B5Z0CorkLXCLj9orV4OongSfU2bVsmDnRX6ExXE/qEXLsdSahoX3EbxLFsiR2kOUoPf3OLzsFBZZ
OHKmjEhHGS3onw2Dy8y0ctoo6B7HtVgx+EciBHzwUhlunQYnQeo+VCX9LEO4sQ1cO2BIoso1EoO3
NV7j/l0VI6PuAh+AiC1U0kTqkge3c9ak/klu/pgW/ZuYodVxooOV9jfuOPKVLUhiMRwPzTRrlcvz
viwxq1Xs2/bgSJ/g2p6B/T8ZkjfPreQYZK+1pNiK3X/po7FMQ7jjPYupsU0d5c1sqmOSA9QzM7p+
2VipWpYdAgrZSRbUe7BUWdXRK6LV73P12upKTUvSOe9zHvtx7W6grXaFm6Z2G6BoM5JVXlPfidtj
ESarIQvXYmssFA+HFirNPuHLoSOZtGJ9jCrUEYaHdca7I9TzI+jU59gUPwdYcIH5KMX9W1iKN+5U
V1+vJNGWpBfDne5y91UFK/ALs0xt7HT7XG8LRENPbpVtRNE/uBy2kqib94G77E3tZq7QlYM1nz1W
nmVJs1ir/x1bLHltVao5Y4vwlCl58AwwdcusWWrpTBOCI876tTeIn1kkflKnXkBsWyats9fk+og1
fxJWBN7WwKcVMdn9/iavXXb5clxnFM5g3NwuVt2Y/DWA87zJoUqfwY0t+kF7DjSWS9czJtxPt2JC
bcnVtL3uWmu1c59ufIMr9yrejGgpps4Fy7w8BmaG6ldxQnUp75vj+H5a3bLdEoh59axazZFw66c0
1rddaO6J7rXQeaSB8kxS4WdluAeCKJ8TIPsCkbV4im/MzivbsaSgqrEUlT3pR3e+gW9JBmSeoISu
uVenX5qWn6KSAeS7+cGsk1vN4GuDRSFmS9YkWea6dzFYGBlOKpdDYlMdWBQExBXwTCaQV2eZ7h0D
r+dvdjem8/iOL3Ze+vWipih0oFXZGleovy7u2dB2hehQvMKxfB7QMXZ4w41q56bJrcK3ce1t//1Z
F+PNEoIwUNWxUGbBxyp9B4OpBKmLG47kv+VdCoDNRNaoKktPzPdDlhqYcMyN2VtMWn2GZf00En1j
1Vi49POKrF+JqXoGVB/TySedBNxSNCyzMTa3NcRVKWQnLLEeCH2lolgLRWJjbLK6OH2Tj5FoxrQf
YfNlX2oi2cQv24HWgF0JhlXpSas8MeZJ2tz1/qcrG3OrTFDSGWsTDzYlF5n0wCrtl2JubbKi2Vsx
0BehXxZDSf5zfgoB+NQCVlMMoFGzi5t+pdS41PL6TxBUp6bkW7rJvksgmMTOcNQiOiWyRaRRikl7
6hsgbCKyfbN3c+WNwbOpasF8ccRnomxewlInxLCeCL3STwFpW92sEQnJUSDSLHL8aN+ES4ufslBR
SeLGU9c6miAjcPNF3KGUFuO3DGkWlcWSHKxqM7h9BAs1YR/Rc5J8UkYgeIGlqhDvaVquv2YG4wSl
1bIM3BbhZtXCpgMU1fYBARF1+FDHHBIVSwUMEokR/4mRuo8sEVaCtvc6w1tCFkIyTgV7QgjDMzmb
HTEOyjIhFsgUsgMYPTw6jPrBTA6gzmdKxnnMELtVmbAValDjQvzCDdlBVvhlYQ8y/PJkOuaYjPnV
+OnBLZKDUFZoKRw0TyqW9vSjNKWzHOFbTML0KehWsAwnhg7ulsbB2QCO5GSYvIEUW57tafy3Qmcn
EmpVAw5QPG1RCatxSHR6frB6Y2PqPSZSvuS4DgBJX6JvXSoh3EPH27Z+/ZwabjdL6n75+3J5df5I
hiGxOCjIVi4urHpe5lWvsyDJpTMrdFZkcjH7jMQLVEJqr8/rwdrwE2+sg9cOKdQ/uL0ipkCrdPGx
mtfDUHEJXa5o/0iitU/CmHp+cmMlurodaZwwFTq2tBGti89REQcBr7cSu+0tu25rPFGQ4GPculRT
UuR0k8z3DlYh73xicXLp9knh2orPpmroPGOqsJcXRyuL8zhrNToKeDiiHMVpjf69FfQtf3uPUIBL
nzlx3OGBxX/uEa09A4m4FQsAySbFR3Jpt1VV3IcykVqmvnFimQ6WBizZIYimhZw5iaWEKVg6thsl
n6lbPdSeu4YrvrH6BpgCaVONRlJ6nVDNdwkKcTEQx20961P9pNRg4EKWy7ofe4SRMJULaKVePzqd
xP5NSQabuGZE38ZUIjA59kSE/J9yGSLMaTDgk+tFSLn/kGeHwkzRsKuYBsRqeBvfZgoZDP9XF87M
QH/iKhXGZDRnPfis4FDAW4Lcy0nk1SEU9j8dO491Q4GjN5Ncn0JNE+xMDqlkFQTgFKhClbFRzeSg
Ia28AOMogRCOiDcm8oMUAgTqVZR9YaQCTCrC5u4asPwII1pXJdKgUk9ZR4Jpj+bfyCoXvIOFQ1uC
Q0Hv0Wj0dSlioowKd1J3eGyb4GkIM+gb8SgSx/PpO3zAiBX8fQ5e2y91hSu6hd6NoTrO0b/2S18s
tTgJmwT6IT0m+THWo03fistQIq7m/+ujLq9oTQZvOAX5aHsGJMUEvnBCjR1M4rSthBs/6+opWede
hS4FORrXuX9/l5jLWZqrBb8rtEuPND03mXtduhjP7YHUv0gkpg842cEN3/iZ1049VGkoSXHU4h52
cerRC2QFScTy0tH2hYAex1heqmpveNZGyni//O/fH+z1T9So5I/Bpj+qDcCpUbfAMbSLoMAAVpyg
yrxJTn9Oo+KrYg+B6jT//SO/l47Lc9aoj6XWiVrZuBT/DGUG1Z8EBTvoIm+qEnLYoHHEbGkRNCoW
k6HSjyVsJrLg2uhomieCsBHE9JwRinZs9aV4zKuDwEZVYnbFZxpXnEj9YWn1SBs0IYU6QfKIEWub
ENEbhS4HU9yw0jNDnw5ENLtOVk0Nk/nW4koja4Da9qaBoztjrmx8H74UzduSVOJjEWGMq2DCxZZi
p7H82Fn5fSIk/cShEougeeZVHjRhSwhnMvkJ1GZbXMej+zwvgSYhACQkLJ1y+0ymcPxfAhPqhAYc
7/enenXUMmYVWkG0ptGg/jtq284hK82zYrvNs6+oJ+CYSoozrMDX7WV1XtWzAL/jcKuQeW0AwQOi
kElBV/1xMygbofcyWY9tCNVfwcDrs4byrY+qt3jUYHRFdoD7c/r9x17b/ek8oXgXxz++T9d/rTyi
VYQIkiEfhmwhKbiaqYVOa9z6i1RbB6Z0F6X5aTyf/P6511a8vz738v4cDGrUpJoYY2zuliZR9XCG
yn0rS+cibf6T7fxPtPP/+CsE2LpSoSaFWEckxrWUVeGiVF61JoEehDLZShI8dF3Tznxk6y7VWLmI
KmJcsj8aYW50n4ZlL3p42U2YGdQNJV6045TGRCttxf2MUuhHut7dBa5ygFXZxQ6AUyVC5CdIn66O
F6tUgeU52kuARnIuy8jyOmL3ShiDXgA4RxseqxqkyRAeWRth90KeWnjJijMttmjcJiVubZLbzt/m
Et0MRGKfsN1Z+zDFjZQL3Dck8NcTbl4UjFPO+kJyImajxBJC3dmRlm6jkXFXlaTpEQyJlGqeaO1L
M6gtIXBce6RKWyL32ju6C8m5BX5JpglbcAVjIpy6MgzhUOkOauStx3NzXihnkxNxVzI2iFSYu153
Vt2BGKzqFKT1nriHbG6EwqYLtXkLftYXvD/CUPRzzavWZMxWe63wSIvC/EpC740t5tqkscYAahoP
zNZLUWcUZSW6y4y6esbtKlXODTiKSlTPWqZtaPieKyLKbqz08rXBa6HJwA1h0Cq+HE/cL11yC1kg
9MjYywDvkd068kwqpzkkXH9Mh5LGFlzpW7buBEQaxs6+84PAdoP4WNS0NTOZtm9Maocc/Emc7Bm9
PeFWzTCiJcINLF54CTVAdbBZ86jBAixp0CB+n4NXnAIqHgt0HjLLDbXKi3nhCn2EpjKCeeTEC/RT
ONxFKt5dIe3VmF9F/hbh7Jj6hB7+eih4hO1ZFsLsPqVC7mJEFKxq2dSswlVyJFUP/RZWpyWpBThx
4bcT6RE9NcrC0RXg8RnEy0oggCISx2hokdxXv/Hs33/Uz8Rv0I+IBqTxMGVS/hlHzF8rmqX3ZlzJ
SmR3RNznFNVBqZmnKtWbaSF3C8lyslkagw6PZenkwVfgDp9g73XJBqmScOmHXAOgVpqeeWMduibE
QLRN62g8JRg/CrNupw2Z07DYZqa3rf3oTYjyg5dijNZUjMgVGScFHO9S607AH++8rtpptL4mjcPN
syqNp3YRe8lXFfKioNQjc4u/etIKjJb/RJ2YG0JrUPuowp8bz1S8soKijUAqgMCNxs5lV1MMHFen
bBSjzy4IUgrx+9U9y4Yjrkl+RiPC0+2G1F+13tpqQQ+kQTjsLBF2Q+t9in0u39FAo7sdQQxSnDGf
s85RvUn9mzswXfronXzIZN4m1R10VLgnJCtaGTWORGe2aH4jzAK4quR2Mtl6qOOa6T+wWAGoTFLD
jkJLJW034S5lKutU/m/Gzmy5ceRM27cy0efwYF8ixj4gwUUUJVF7iyeIkkrCjsSeAK5+nmS1/25X
+3dPhLssiSDWROa3vAsOOVZCXVh1vtBNSQ4IqCHSV1CgGEelaxp9wlN8eO0aKwFrGGgbvalBnmrW
g++krxUwpJU12MZK1sRKvuYf8+DDk0zBbjZ8jx09jByimWrcA2QLG/eMYulnHMWHKUb7Kc6cMLbE
vVpPRu8ZG8yzCgr7wnrt2vbJGIbvJr2+kd/H1DTo/rNjS++fEmJ+KceroO5pkCfXqNaPYZzKr5tI
t24DVoPYzvId1UIo6W2DZUrg3WOHTPqIIiBT7IjmV93vl0Lpjs76uRLzx1+MhX83FACkWTqgFZLa
n7tqM82Eouutcj9lokAW0loh7/tQxt20I5/j/qTB/WhrmHiq+QueTV4af4Es+TdBCwRBH5y5o1b0
nwu82F03TakCtEDw+GRRv7geEsNj0HBvgJPug7nZLPBIVylay3/1Fv+b2Z9SCT0dyrhEiD9X3yt6
7IMs02qfD5hI1lW2twUaZh5C96HVQK8SkJGOvvPo8A5syyhBPLTbR7XA9znp/Z1ZZbfR0JhX1qws
AMcAEUJ8uXTnahym6Aa1zBDDpKfUxziU2GJHVENM2LY/VrH//pewqPvH//D7h6gxXo2T/qdf//Ek
Sv73P+o7/2+bf/3GP25wbhOd+Or/41a7T3H7rfzsft7oX/bM0X87u/Bb/+1fftlU4Grm++GznR8+
u6HoL2cRfwq15f/1w//6vOzlaa4///7Lt+88AtSIoT1/9L/89pEit0K78ynR/Pcfj/Dbx+oS/v7L
zbd2Lr5VdIR+7O8PX/r81vV//0XznL8hnq1AojqVZ4rrDBH5+eOj4G8E8PBkAKwp9Adlr0q0ffL3
X6zgb5ShWJZISS0XPhsvVieGy0fe3wjBqVC5UAo83dOtX/55dqcf6d6PB8f9+O33P4a7xs8Fp0Ch
IBT3jx4IBYWfX49KH7K2TPJlXy8DNvHjwuJgd/Qy0FiatRIuNQWknCh13TSBQ8cYa6wi9/yV36Cb
NLvfAxD2trL0tDBr+MOt/Hcn9/P0wcl5lofZoMll/hkeALA6gdSNFJ/WDQeFEcbiCd0Gp5d3tNHB
B5Tty2xTHy7HnVF6oA1dq/urAO7n4iMn4ZPawa11WNH+FMD1QODGxkmm/dw3mGcxU1KTklBkam6K
F1HIL1ZlbN1CNP58x14Za9iRwEh71XNOsUBDnaL5o/AQDMt6G9+LtFzXenHG993W8JoKOs5ZS/y/
ws6qCY7w5Y8pv8oOmXWg+/gmI+3neuYwzH46zl6PtYCHANvwOnpFvWGy2hcR3m7ZhCerX6bXXpLp
IUQ1J0R9b3SXt1TnKnutOBEsjOvLvV5y1F71rAVxgKsux4MvCK3Bgm07GvrTZCbtIQ1c7FWjN26S
Bbegv/YqDoOn9H0fYKhR4+y5mph3Y31A7mMwcbZu/HSfUiRbLXvDa5Wr+GBuCCxnLNszotyCadGv
H0xgXOvINvDhW5TEbiY3s4c6chAXSve7wXh+7Vf5zYSac6SXEkqIhiAo3g6db2aIOkWsjU51ZQ/1
YxxrJ22KkSsUbFOULk+mQnIix8zYS8193nLxReT7RCD12UPnpp+cJvTGcodOOLypxclDBxa3i4R5
aDnqTqqtW/ItNzshUE3dbxlSBCdj8pgaoeTOhleEiPZ17VkbA1lbhHrRDLOKX+PKS9FUbBDUjmzE
RMz4K4hFdiXx41oNvpNgrjmcY2n/KnyaII0a4JHyw4JRoCP3Zo3rgDa9TAX3Lr8GTfNR6HYeWpmf
h7MWB8Da7vg63DPbQfvdbCTCbDMBWFqtXYu0Ms1ebHxsQ+zYkSRD6soW1tHLzHzVLfWpoT6E2F2B
SlPm7qoAo5goIN7qzoZyKvTvbFtbNU0373pZo0uE5J5To4yY93G56mrz0/UQee01BCvg2yHeAHjp
8pZqo/5FO27V+RyE1yH2HaV0TrPMk6+dm52dKrmtlRNPkJ9bgjursbx1VAZPpKC0sBJnTfO2W7Xo
Ac2xvp/ZyWpu42uJ0EOquEeTlb1OTn6+fFIaPKYRk8TJsR9hpnQElchLLeTjXb4giYl6xpiM9Jpd
DUEg2T3bOoqkc2a/aHG+adyowF2ckrRdgcbBYq9vuHdezWvdLMmXV8dHis7P0EBXruag0zoIJHF9
7L5Em25zP0ATyqRKjKKf1GgcekweLdkvZtTNbWQwECtJCGRgY9nbtL2KSqfjg0yZFAbTcu2HlyuI
U7QHRTU/2hJUZRwwUrMWoSl9BLyjnvsy2l/SBabbyqOVySe5lMVaMxqK2jw6kVOJ68g4a6alVuvy
Bwm8J5pCWLUo5kvK/BHqkZWF6qRv1aeOFt6GOlQYYCE9puxh9nHKtvNmM2C7h82UF2Pjg8CtF2Ou
mbeiCB25vGWjUvjTlcZfMt4tKTp43cT2MZnA0qAljTti1NDfCrT5blyKF3r+tOik9Q6wG9rxPOfb
uBTPLeJPzByfqJTUWA5pKKNK+VLNQHVqzTHQVUNoWEecJIsUgNJi9KYBQH0wTs/w9MmvC75YVjMW
Oz0M4C7gkfpNwf3izgmddKGjQ7LVEVRZ91IcQfN1q3RkKPGYvSSGxaQWmobeCHbz5l2svYD8+xgc
OhFAXY9tM1JjNNZej9hGMLwMBjObn8GFujybemB8iKA4z4tOku7vsEhCo13RLAZeElxRApy4OUDi
ktMZtXGjG/Z7W7JE4LWIey/vzjCj9JtNvM7Z3QiYY50hl76yc17tyxOBQqST+2M2OGmfzpQ8tBNz
xIxen29z1lORlet0D/CXwn3M1VXggSsTEcapYO/wjnYlmm9JxTMSFBhEfRmmdJnAfcOJEogHem04
ieeF7MyeFcM6PxtWg7GvOhBRCm/0dHAGy0Qmv013hZ6+dH5zZ6Ftg4Abj521wdzEMn5YTDy0qoVX
Y+ywJAu+ZeSAool/vQyRRTKbFXr81QlEeIpEBz4Xb31jRIkufSDz8le4z5+DokUv0Mi/TJ0FqO5Y
PIYMCrhhYq0yGsWd49B0GdHF62IEkCb1AC2XLl4b5iK4wzmaNI/WOYL3ITwZGWrlHPaG+RFDmFuB
71bkvvpkRUhDwYUQXAPXCUCdD/sBaST7tSuUEMQUXV0GZjSzeGPs8oU5jx5qCL3OFpU8sXTvfRpR
kANUjVDR42UUWQHTCjWxb1aCLnDrb7yIVUI3eZyNGuAdNHyq8+VxNnEfHxplBgtN1R8WBmzL2G6x
ulxrrjibBZapU5xv29F9U7WhwGRSKdUULdolLEvKgzqCi1WDEvzls7qsD3ncfFT0cwA8IU6Nhg6K
Sc3GL5mKFxp7F66i1qsdjdB/q/TFVUfGVBnCc35XWtW5ZlmlzIBBPWboI4IMCE0CKxK1hZtewJQM
Q9VnkufBg1+FEr0sqzhm3cmaLETC5s6wq3pNhes73WoGcd08d9zbyMfV1hvwoGkcfu3NGJTZcHbx
YWlt5Zo0dfo6RdvusmIbcAXCIUg+s6Tb0hGTYQGZb+2UFvLlzvPI1YejX54vcYCG2zb8FJZJnskK
AXbm++p2Ri19HXlkv9b02jcsKllON3Lu8q+8Ht5q2zuVjrZ2BDwcjDvpQSEImuVf1fRELaFZT010
1iYG1+zVKnQ+jgLHbpZalkF3V4LhWw01E5m5lFcVomMJUUuo7pmlx9/GFOEYFXpoeO402rwuNFah
RSeQBvr6gchSGgzr314L7mmKvZLHbLOqO27ujxDEwKZwbEoly06RsGNY9BjGzrUbkGDe1RbOTKa1
TRJe81g2j2O/vAQuhWh7hZjRrZVXmxT03MqGKrr2JgTOSIr3tpuEXQfeHqcFuq2RtqEnBRg+v2mt
27nRvpOUUA8reFWGqM93hW9e13agJJym17jA4KRW0ypknI7Yh7vTivoM75pJFDbR2rx1O8B4FhY5
l3vRDXoe1iUGqwIaBYYtchWXxFeWwylk0wHIxqjM3vmmjFYUS5TtLe+yFrMz25u/xz6QIddmIqVg
jLUSFDlscLTPwAZRnQ8TltwN9Y1IhbprfYlhqRrA7WJbexGy+PJ8llYnYPzgGY6WbPBFvrF16iAJ
W5bguTJ/RQUAej8aveC9ugTbFCLlebeoOH6y8S/ti6eLIbaFDS7LRrxXpJTOZFbWqIkg0Yjzz2zv
sZQgLEqYQMc5pfiZAylwUTY08b1ZVV350Q3Dg9lQg2qoCoeWx33NnFcF/h2tBWLhW6fmW4go16mP
ZbU9Ae8Y5AuVBbrk41dU8OqAFkOJHv0wXsFinZj9XU+gh79H8uWr45djTn8KaJ0u5aZwy9PQFucs
q061hm1KCkAwUgC3yzoqTn2c6HsP2rrt5udCOdFVgnVIa/tDmSUacka6uSkH+3rGVEG3J30bG4zV
zsJsAZrs2cjF+TL8ghE1/Q63coHf0NJ8KxeUkCf/BlgNw0jFc2IqT5cwKDXfComM42UyzgzscVUM
cpnEs47F1cj0+8hCU3PIDeKevKWcBjSbRzkM3XPQYp9Q0XZdWZX/VJfpaaq6c1aT1ZiU16bbKXm2
aiOMF8KMIGZ1LnUlEtXlH5fY13NhNUYaa7ilXZcjMXitsJPMB8gZpsUXSFzebgLuosvfAtKblTES
Qrp6dEiHFA/C/JxELfOlW2JKYCNgj1akfTDm9uQv0VYMM+ufT6adZR0VzhyOnQpRFzX9Lznsp8at
0BZV0YZPG88z3qKRCbZtx33SOee8ZCEFZ/NYBPl9hU0LIUBx9jobZcZ2DYee3N1Y69J/GtLgaaos
5sjeve5n53xZHReNxNV0h9tSpoeGEJyEIu3DzDlh+35OO6Ia4S3fCVBCT0XxRRk9UfskGOTaJ5kc
g3g8jSpuCEpEqmOUlHyRffGESENY9xw7T1YzFwSVim1ycaTyQRDQHNvOhR1M8B+nzjez+hxSJolF
uNBSEXfe1Vr+eRn7nivTXRqlAS4obFGkCEZ6GDIPRDHV0D2WKAp5lVpf8LVMqvRXFS9AHX4qfJLu
MSUettwc8VrujS+XmxTy1sqZxnfRn/OGBfPymJfkPh8oEQdZvEDFT06x4e9BlxxlwtzTDNXZ7DhX
PJx2KXi7Hc0ZWEjdB70IZWPCZJ19qRSJBoya0B7lwmx3GcdqHW5se6/PnFY5ELbn5WmU/lEa9zMc
N4JDQqTZHD4JNc/0WYZtR9OjdIqv3gJUNo7zZm5VnisTCtQxynKkfIdUmx4kOkWgno61XqY3dZ1f
azUPwsZavHEXba9pzZuVOs+97n9LguDWK8SpcHm/hEFvvHCL75XjjTsKsvn2LteZYprxKV3cmklJ
jkiLayr5AxvKYiOwWIvkepGh6eBNvVB7ND3MbIMIdlmQh5egUtUAjI50XTgAJ2yk1S9Jp4i3LgVX
wjwCQqNOsZCKfvXEfBysGj8ojdACcNKzywK5CjxtIv9ikVzojopSIJ9uW2vRmPOuTo3jUAco8UeQ
/RpDC/ZJbN1VRfA1Rh4aQbIIs9zJt8G7KZp+F428NUMcbadRB885VEcW62PsE4l1S3FlKrxg0C68
7I6LtiiGndwZsPUtD0mNc88br5oxQ7XSRQqfvtAjL6M4OEFaH3qvxkZ+KkQUCuq3K70q0YydFk+E
mY/IagDzE/njrD3IU1UkQt+MpW9sAxh5blqLw+//1ASeB72CfLaSJv7ddSzSkKmBP2LIY5eesxdo
+m3tZny21KEvJxGZBCt7WlLicPnjEEFfEJ6Rbkxa/YdiTO8oJrtbfR7Gw0ggdvAc3BpiyxvCfJmR
lh+0pjpc/tENExtWP9n//qcfm4C/DnLgq/5vG2pdwhd1MyUDjlCcbaY/7uby7d83/n1nWEdWWG/w
z+Vvl18vP/3+t+Cy59//+Ps2/9+//bTXtEQwdqRS89vllZeLHJ0MAbjfj3M5vc5D8rvvsfa+fHD5
B6/lQ5LNgqqh1nZgUDhbGs52+cebEnwXQTpdXWygDB1ckIUXFhKxpQ0zowXqtm7HmAcyyqhD2dmq
YDfye+y590PtN9vIKCuUIDtzJ4tp1/TVcNCT89DjLcS9lIdoQKd+6qIJY7LCPQzIc9KE93v3wHk7
h8sfL//g1Z2EVowOuhNbCCBTSCKLy4HZdZN3iIvMP1x+Yjr1DqnyOp96A+JMd+rryN4KTB8PWlub
B4xqzUM0j/f4myPD4pJh0gL5yFl/64iE4ypW9vbTQPbllRvXKNH3KDBJlXq2473lAnVSkVKTOESg
eiAChC4S+lZulecIV9YACwP7udDc4Pswb7LZOqAfgWEBcI11jL6yYSKx4bilu8Fs9WYUpPJXgYO9
hK9H+a4xQQZF8I1MlBS2ygStT26dDs2+BNtP1mhc/Abf4qVPCSA6ss4Rzbp8vK9HYNpGV91qftGt
qza4jXQ0jNPnWI8PsgCqRhcRiK30y7AzlmiPHsQWf6Sb3JXHtEvBUHruRxflp9qy3RXwkAFp+oWU
pqDciSPrenAWf7VE8d0EY8Ma4tOiAcXUBPYJg/k4+Hl+LYs0ZqHzqy3KiJ/mbH/4FW5uWoOBxijL
73i7gw1s+o8GSOk0TpupKbC/duqdSPuTkw23XW0QBZfTEWQ56YrLxNs4ElEa27+iTXBT9TIcOyRc
K0tOoRy+F8Y8PnRdZ20sG7GGuvQ2YAoAqjMg/MLbi8goriZHAqLGvaUtLHE3lZi1MYA8ambevsRP
etXX8BRL1W53Ubemh5ZT20E12myTh6l0XYKW3L7WndZHowoce2wP2Nh1YLOk/+io/nIAd9NMaJ5X
8KfoE+CCgXjdegH6vQZLSc23nG/HUjP2XjbTjERSq0HYbW33gGUw52sahCjsbrwOgl6scdqbr8DE
hV0NNJTqLW4k49nA85YKzBjK4NFMKUPDFLs25WhQt5XHurd8MAM+CuNVs68tMPylS5JZR/13zoB8
xYiCXW7VAKtxABlhvjYpdhKUNHzw6ztbTyDVw0qOcdvjNLJNmSLOFqfAVgJT3OaLd8SnCPAFET7w
Zupx+jpDDH7Ue+cqwOfNGpH7Hbr6g9RwH9fm2WZp3OVEYvSH9c0Q5TVpDDXErOVQ2MVSTk224CKu
E933b0dq1wwgIKqtDiW6SbcmIuWOu4SeFPbW6XqIoI5x9p0ixr/evtNltK06Df30zsDmwZIvbp+c
KCM8u5G/GywmCwz4TsINbkrDe4oiSiKtDyfLSO86Tc5PWqe/k7hSUnGz60ETr0YyAKjzhlPdoTyO
1t66sGuMSNLRv6qCBl2ebA+rDuelGRIqJdRbr8dpJ5dw4/pW0sWershU3ikNvSdLdjMa1rVWQO5O
q1v31k6yAfIIfRJDpizGtCq76KgVyLi40CurCWf6Mv9mDPDTuy5m2EYUbYzbagKf27uUq2JXoieu
A/MjLt+3jfc6T15xZ2L4q6pzlbvgzCyazzIoEXQmMlrM+ZhXVBFKXDQiRZbMlqkNl8g9tVbd7hvI
kbOZPPV1eRNkmFHNg6o9BsadHMebOZPDAfYDBrZ5u6bwzYtaRCsn86/8Lt4sUY0xqlzSzVBjfzTi
PElt4SpxOpznIMpWBW6gppyvsklLr/oyP8k+r5k7jWEjUP+5vrdG23nUUrKzzB23UYI4Jn6kRDDo
tPSz++LYDk6b2EKQvYhu3GgDuoamfJnn4EQkFwYjFppg0+ZV5e+WtPsWLTdOmT0hmLNjqntKpVyD
H1mnAoYBzb01giOv/Ui9t3H2vWsdAmwOSnNCTFELVg4BSS5iOPtW81ij8l3TCormPWDULc1TOhzk
iEpNK1FW1vWInJcbLqZ30iNSnJxFzHem+6JLPix8UdJI3M6gZv1hXulE8c1UApcvwtzAkB5zPolU
nm4PH1kyUZtohLnuywDfMefdVrUMjQojpXU6JVrY42dZR7dLZ97Uon7qXeOMeOMdvS0X26qraCzf
gfHscZR90ow42x5HX0uOvbA2GhwFGSOqPpbHvhaslig1FJsJ/mZat3dIGN4kTf40a0wbgRA32Rja
o/memITBZtPuK914kbF577nNNu559FAQKGs5zco2CMvBKN9OXXOdZzF9gAGBaQSwuedlC9FvMX81
pvpkFPHRTOWd6VI/cDwK7YswD8Luw7TARkgvjm1MrIZ7Lk5ncQZNfDEqvJwSylR2toRd4T1Y5Fyr
kfeyWLAjSib0yNsXTbeuS+oRlW2/qEejdoX28L5R2itUxsz2JvN/tRGoJWMHl9WOb5HvfkyN94Qi
QwBOZZq854LHMUz128w7JIHt+wbKwMm7A7EHs+gwKhw6Xgl4ssK7ihf3UGvlITCG0MgLk5qLvKEG
v7KhivmUwIepv9Km8zSjUG9ROi38ZoOOWghp7xv1lIf5YY5xhI91/KqoeNoR4vsFQPxkCR60kg4F
01K/K4qGVPV60aollNx4xCRf3NS77/zyW7XEh16cfIo6RdcCQW7OWga510q0bx0zWZ9RWUIMEp8L
A3QJnfsbS4Mbc9NP5lFqOFe1GaBMo8kfJmf+pCb2SqgSNnX90abXfsYwrFiu1tQPrkD9Iz1eXk8l
4BUA73rQXS9LE21dIx/JbP37mQKHJ52EDFtitYogd5VnzbowvJM9V9i3kUpSFC2PEep3VEeca5fy
mhG0B42XWdrXfeZD7ipuiavjcHa7JUQ8+Ywa3Gc9oanedziiG7Eb6samKTXnGkPGfVZXzAZVr7pM
ddj703uXN+9ux6pf2QxCPafF6lBUro9I9G4Mqtw+6KEEyu6EGXMyAtADu7fuHOxmo6omjXLiN6kx
1pTwepQQHuAQupEanInSd5ZQH3okar2kw0q7udK87NmayY+a0tyVk016kVQ1trmkVCV6ura0vGus
VGsMkh6ocN+7mmWts4KF3sVEujCx5LZneTAy42EmSFKVlzwE/0BBmXQQ2oiYB7nPNMwSptzeMft9
GEb04sRauuvr8W1A4WRLfWlatdNwFjRQExBkRnoSYnnTpwrsW8WajrQzPqSYHGis2LaN05F4HU3G
iMzK1yGgcJoDFN1WqQRVQ7mNxfXGnLEkj+TwNuNxN+iYf3miSdYLwAdlxfscFzb3pGietXG+cdPk
udR7NCQ9rNUWEDe9HK4z09lJ18R9w7zLI+omHj7wtPDSDW2QdAXA7AuVnWIVOvS6VsJPnhonOMnS
V946rpW/2wvxNbGe61GVmkty4bxM7zMUAmVk722zfhuHO6NfO77x3ix0XvlvBhdBvL4epEkHTm5d
B9oq3Xd42XILgndFj5eqGNb2K7BDlGHtlY5LsPqaz9pt/vZZOplrm/C+RRCMVY7mM7ZQDBCdQ7js
Xu0thefT1MZuTL61oOz++VUzqZmNAIuoTQJ6VxPwYw4nnGCvdjFU9DmjaD17w2Zmd0Ty6lfTqkIr
fV7QQGS/cYNmvOIRsXHEMYYE4f/IyJkJOavJqqDXDOs0f8L2phUU5qidBVW+NViQ6sQNa362wFZd
flaf8V8NbTNg5KBmg7AZ2xCkGs2waZUvnv4u963QVpaF2xv/X9PeJasAjrNrNQYjDloB3798hGKj
+lm9jgH7yargBu/avSXAayOQdsc8tDao2I29/qVOrEKTjRYlZd5U3teZSW1u3PZ8AxZTwK9jGVDC
qXhxdrXtwEI1wW4rT5T6kIgqVOfqdE2Bo2J0tkAGq4PX7bC5XACNayvHAaW/m5oqVLtT56UOq6nL
gWJ5uXb20Ti7mGxLfTvx9buWTrZRUjFh01ZGa3V71OWpW/jPSw04K3MimqNu1iwkEzC+UhprYrI3
zN/bJmO08beODhiO4KH6WW0j6Pfr7rtO2mILqhls2uU/NkcpcKenOPOwuzyI8IHu1wZ1LCoUTeJt
1Z9iPhadv1ebwGsMl4EMBVaDbRQfalc6bliIGfOuluu5bd+lqE5ql2qbQNwWy53aQp1TJT6T23+e
lPJPViccC+dKHYpD3MgRD1GS56wzLodTu3PlAD7w1sLOihTlIVj26FwTvWQbtxLHskXzgCaWr3QX
TQqLLYqOvUVXD1moVTW0TTiadDpiK/0CBv9k8VZlEpfbRXPrXRLrGsv9fLo08Os++2K5fdImhmvp
NAgllE9xhrKdXur7gY65KU3awRmOSj21aL1iKAKNxms+mnbAEb7qoNtPE91sZJTSbZVHK1c6zd5p
gWQ32bGJv2FpLVlszHuyhfdynEoa7t7dBQZhNwzUsbxlkaRYppoidvNkC8yhYf51UApmQSLfVVcQ
+RKzTK6suHoUI7SBxQetgzxFQ4xDuaE4dGK8V/+VQWNuagUTU1CwDtCQCTt+O24Nr6ODxSKCaDgi
qNEotqn3AQocdyVnfu2jFi9HhxK1nlL5XojY4ASZG6v1nq0le7Mqz1+7TYt2lIIKs0LU59npH/OY
eGhxKLK7Jt0ma2bNsEfSOP3KmyrnalYLVpspDYGGojEuDcxdsf50KXfDqGFLkXqhFrZleUTAll6V
6sBQsCvWrU0/JkXvQrPTfdCKZE2NleFNUXgu51M/II2cFeImRnZw5aqWmd6DoOiq/MNuU0yNY7JH
U3L+1afwBc1aq3gDP7HRtZ6Iieb+lWyNvV7SQDJTPV/r0abp69eqNip0avMsjJQ5sGVvF4NGS+8P
Ym0P+iPULbpkZnGOxKBcCStAvDQpRByhkWuR61yak8TO+8qjdlAlFLpNcH2rPrJ2S9TTiS1YhhEa
gHs17yxXVFsT4z29LuyrutWv24BixCxxHJSqmemY4ngp4RdXpeA0L8grAVRspdcS/N+4TSeYLnpE
LdtQbWhpgHsrxGMcEaReBrrvYUwyVO6mNQJngxz5sC3JZGZvTHdVR9OvKuuOCIu+86CGfK3hdLJI
J9s6zdGdHetq1niqw+gjCkTcqPn+vnJmeQOgPKSt4tzp3iEQ2ssSTR+pvxibNMi2l0M3mNyv3FxL
N5NZYTFpx9UV9mLgvxR33AZEMlni9jupoMorPXCMvKzA3BQcrKpusiWVYRfD8k8ZF1J3Xwpooeta
UjgdCmc7BsQtS3oXCaj36cw3vcxZo0nImzgkT5ZCZkjm6Ay6wKTBlwfJsKtQbigrSs2J9DRIEdHB
ss0iBL9dDDzb9NWJhI/xUvDowqTYVgaunHL6IOIUSIPMqHVU4rpHGwrK56+6QXMikcWRPNBZz9OC
3aasTlYiPuh3JyuQN8EmsevDEDWnoUuOhpt9+cVNEBAaNUVrQ7ig6qzehWhgbGvl9AzWZVjXLnOA
gf6COZJEGHp/DPApjakTTgnorRIFZwTLQFlc2qmqoXhBSZWC8yHIQ7M/PbvSujGI970CiEgvCY/6
jGiwYyhRtkmCRIdBTGhku5JW10igV6SHwQfCT7vo0jRoC/pyhB/nXCHyIfzRQeI33RYnZ3EeShCE
NHto3PAC40R/2w/Wi5ORwFXaTqflmI/iOLrNhuVgq2cuPR855NvIoyMgBmyMxTaPTpM+UMAFMr8s
4OIqi6hMHUTSia4i47WoxbkrnMc8AQekUF4sHUSPNMuWvqI6xAtcKsnjwi/wJNQ/Vf/sAsxZRuZh
DnrtWOAmqBXfxHNEn5YczU5gNmNB5ZBgXnr2U0z9zRr96ybLz6ZRnqyasVAFyZsmsRbtaGqbQ+Zt
C+nxPk9IJAx66EQs+P0S4HXYk4Hq02sSY2eqykDOCJInTZx2BUuOaGjKn4yFGlHFFbZTPZGTWPk6
S3A4c2OAlSgqfAcgZtFUhdEXUyLTYsgZROB+6LZyL4cCP6imCI6l5m9rxzza+fgAmzGldMgAcUeS
dQyLlO5ARRhRthvRiG7jC+ux7oLmQJMtTAViVK4B0kNkTnGFJtydJbDrdM2PeujedSThNtZCDFDh
bZGOPILAJr+I1+gQ/Ggzgt8/JJHZAqoDNg+mB7PEHFouopHcSNVmGlqyBxvDbGiv+5LmXBt3L4ho
7zKk79atR0/b678wo3n6AZ6S3beq/tLkPTrllT1c53DDNpeWX5G6N4tp4OjFMO8U0hO9OIxQDeom
9QigpmsBjcTVWXXscG4BgUPzZjPP6ZdqCrp+/dKZ8jE3Aoo15BvjzOilEAxlr3bvGTcPVautdA1q
y6V3Bop/VYvg11Yuv8qJCUhk9D6bIGESNuoY3kf2FxoOF9LFz6hgA6UzoNUI74A7/1fSU2vyooGB
7aEZgKGYh0tTlM6v72dY1FfO4wI4dF92lBFtLaJoFqwv2IVs4CZVGl13BY/Seya+iYVdYZWalNEg
WnHSFJLRiwmLosC7uvzmRJMa7sWZe9IckthFcLx3b2aLDEevD1kxkL+NtCMD1cBrhuZAAvqwxNy3
/wwnd/4MJ/9x2ZaH6rn3J5skYFyirLOm35Om7QsmjmkxbgIP8KjG0oxHzE1ef4l58kOklJxV4xtY
kRoKcyEyXggyOVABhCsC/N2sYD4JSIANnaUvgpBvTacCsCV495sRwIm/HRzu3mUVpcC2xqXoeixY
1sykfBzbiBcBCHKkpV8qbErUOEXugLq/xfP4gbVXAIeqohQUNfOJKOtNtszYaoYrXUxSgFZe+XqT
7vPkuv5s0uWu1RBm/s83zfqZP6Mw5Fyoabk+WoZ/8nOCUpN7o2Z1ey21AMDV0dNCjxJFN+Yy1cud
2sfeVI6YCvVzgUfQdbkSNuU4tbSQsBw9EeBz6WjPY6Xdxo25vYBjFuRCV8vC5OG5syCNK67zvuPO
uQyhRE/uKZO+/UCz2dbzaNLHXUiRFLghlul+ydt7KEwsqsmVsk1MKEqrN/A/X7735zFjoQhiw8Lw
QTL+SRsgHprcDFJsmHS9M7dpEWqRH6+9hGWi1GL6WzjVXMD0uokIbOen1xeQnva/5J3HcuRItqaf
CG3QYhtaUZORTG5gzCQJLRwaePr7uWfdsarssiqb2c6mOytFBAjA3c/5zy8sHmVSSBK4ZJOHc3jn
YO5uCW/L5ndYXLa6Yji2NRRLVTBMgtgLmAaVPFQiu3ibfe5Mid1fmRd8IcFKBRwI9h8NU4+RGVGw
/KIOOWkMZY62Iq91rArGdjt6FdoyHyZVOsHwyKeDpyP7X2bFQ0pHW5yctj66PoYOiPNpsGPcYJ3E
PlaSiOVH5IcaOWMgC/iIPK9sHzSwP7M3PYR7FM0vGdSExWuxf5enK+OqmoKc4HVVKJtpsIHHDQBm
HwVMrM0/PxGCCn4XVeHeaZmIVoitQs6LIcxfNzAH5V2dz4TMpBXOkAPF6r7zCcQ0UZIV5XjrLi5G
puT/bErRn1xXmJtmiL84k2vc11dmF73M8uWrJc+KmLIz8rAbrNdcPP74R1pSfmsI8QxK5le/NqXW
ONoYAraDSLeaYb7r4/LhJdEb3LPd2CbPZpB/+RkbR6E9AXxwoDYmMxRYZVnj6uu28m5Su39bCmKF
ZxHyPNzvQvI48dtKtsQHJtt4zreFp72EXYxHS92Pd4E3bbulO2ui03fZYGICWTrn0hidswPdNcvQ
1TWMSWI++jIU0ykMhobfKY1jOJqbpBB3LVjdAVfVjMKrxY6hanXY5HBnN/UI3JjrxZatDfFG9SY5
+J5wATvZ8CQzTNHZrA4GumN9yB2/yamRZJHmNvlXHpBi47M3OTZVoGJSqT83KeSsRnvQh+irLHLy
ldC9me2HKiijor53NSaYTdnjIyNXhiRuNZ7zvITNRfbFUZ28emlzDKrwhZ3yTbamdNEkZUtsKM67
1zFwXkO93mQOqcjNECIdCZo9MORFLFRcgUaNsFSDtH/4LolBVPxrGznyDg7jlz1MD6IozqYeuzSJ
cOgTiyp8ISi5jK5Rkx8UU7WL36uo/6GZ8rNieggUo16JJMIpCsyxbG07ZLwpS8zETu+rrZbRiSai
vDSu95xpMHglq0tWnG3empIMkq8hlV/8PD76kYMU9he/rZd9Rzmw6PSip49sxCGBQ+oDIngxUIck
0NkxY6cMhy675HLNtsBtvzbh3tv1c2/A5xftsPZlK0wlu20hRu7a3nrAvvQ1lLuQt/DleieuiTBf
1QKPmzreOCWJ1OkAA6COEMAI875OcZ1En2YwV5F0bQd9bPPNj8Z7x9LYbOh7Vg7xUQ49ua9h64jd
GM1zQFuEh/7jJKrHOqnuZ6mbIOBo1dEeBy2Hvx7muCjY4bMGeL4JDQLFLfKFVNvdaQAngwEUsFDe
G5L+WGn8Qzyy4mS89NE7SL+mqdc2js+G0XB6MDPKLf9cuzD8085Kzg032V5qSBJl+ToWy1b4CNmy
kcE1k/GXPquMcw89DZOS9ThmyX1qjkdSecZDZQYAPR5GQ+NC0AiCNCALfMSqcuA80QNnby/xvUNv
edQyN9/Uoc4A0B8v47z8cLLZfMrw68V664Jr9nO9IGLpvBcfyzFmMIWOMADEKYHvqRMA3+AjBLxV
Ash2ib0r49Zcj6Y1bOnQSYhBWNH3+d7tyIGe8LLfVMEkUdKOTtVmcNdJYg8kzfLgtc5WEYM6ZD0z
fhg8CTJx4vAEq+xkZbXYZVp5WpbE3TSTbqEaXm5MUPN9PGgQWcryWHSzeVqC5SYu7WyLBOZe642a
j6sXEmrIXrUXHULXaz0L8jMdEe1Gp/2aTH7X0cAYKpwuT1DSrJPntX/8irGhgQ39STP1h8XABxf6
2qHWLXMTu9azG1TLKeiuI+6z4EtQUUjAdciIlL/sGAb1XbKv4myCryi0s4l/LZSH6SDCRTsnXuqd
muVL/Ucrf0f9CkUdQ9DGhmZbzvjC+5YDAdC/WSCvH2zbC85hv6R7v7S+JSLILlM04e2zFJvAKBxG
U7N+xuzxpqf/OVTjcht5XnrI09xAOdJDN88FsRgagRnVkODcUTnOOR7Me0h0zl5dpboKy8NBo7Ta
ryqEwxJWZQP5IWGk4s/GOqQNXVej5eC6PezNaI6Pbp4z3xEZUWFpsHYSvk6vCCLWdUzscoBzg+Hh
1pI5wC0MwbNfXEUPvc50omPmNe65lkVIaKAS9ie01IjNHuyo6w6j4+89A0glo+5k0DJd0YHvlmTe
TKb5YY1ptk17sznbomvOU2z8FJDTd4XMGo7rifxgv4h2+ORus2kwjp5dMswBJTyPpk14acTYkL34
KYz8a5YMpIeHOnSWENFR4a7xhEAHb6XncX5wuvm2bFkucWDcm8R5k165wB/U2vQwPUXlYpz85LRw
Af0SlQBDeJFAchr2rZGfon7u9nrh0iULsbQnR/NakAxrNSwMUdbpbNyXMJxOEOzTY1qFcI9RLoAR
Gll3oi3MEJmcfHZqDp7U26jPiKDy4upmTWvTwzYvT+LbBIY43mBAoDRjCb5BDONa46QYwFmLEqWq
OphZWrluWoT6lhcflISr6joQ4Gz4ijBal7y6i9q1SqnNgF79kcfui10sL6q6wHKx2jAn248m47yo
a19JXM12PuM+mNz5m4/hSLZM3UaXegYHF3BoJdhfh1tFjc6nKdnHCKpmByOsJvsxR9FZ0bNLM3fX
HoU04zoyl0xEa6Or3cKP2qmrVIRpCREtYXE/xRtIjScjNm4Nmzx3hirrpQ8Yf7XPqk5qZo6PMSr2
cQrdKg+DZq3hfyzJznjatmunXB7k8ak45IhfYPU37P38FLhopo/EjUG5bbO3UVKDdWjnlOnN8yKK
N8mHlexz14KBjrCJUeK0aZEEJIggw4roZ4maj9G84dSnlHb5pHqEmoNfQBtSXXaIEK2MOVwt1hnx
Pym44qrv+Z4O6nMmIJ1pvaC14neUSGaJan31prj9Q0zn7iU77O/hqWfj3ujH56VLhmNZ4EiXWPFN
k4/VTm93SrOlCMI4xRXrRqcXHeDZbz2Bsgwi5ZdF/vUK8Rx6Mov+VkyLj2VAcTI6lK9pJTWogXmY
NHHb6MFz5CzMKs17ulu0Ie747MDcLfLkaxE5a5URVK89Z9LK3XVzoKz5DeMWsep0sTVncS88+1DO
LkIT56AaaE+yjfvWu4MtcTcWrbUbWlhcndccc4WmST1goB1JprrXpaNDEc1IIsi176tTG9SbJbee
cglo1lJdo6XgMTq2oWPcU7RYF8eEN0WnP7QoX/j/ZASrnL0yxOVvWqe6yMinB0Uzp5MVWhkDGSQZ
Ufg5xNgkqjdiiS2wSMrIVWrWtxTR40qBLVNIf+IN+TcP/xeMkF+Rph0j5ivoirNxo6cjSiIuuj0W
PXQVe6J6KiPqIjxDN1a/LEh0i7dW03Ztrn1TXxA5IYQe9gernLpV6rTPUrRjsz+w24pvsvZU+EGI
j1EnnGgj6/NWNE8Zo2tEMtS+BaBNmtLWx1p1SRqNVIzRe8xn61Zo3U3iwYIOG5jOLQkXxHJDqpX+
C/izrwK9RjiT4o/s4vzEpem98zw6eKpF0zcdC+2t6bFAupHHg3eiCQ+Bv2iAPhMiSZyXRF2bUYrA
iko+IffTH4JqO7hJcOmkFDWRUiQ8PLg0mzmdahE1PiLw4ht/iD606KZCcw5a/aJb4VetLaRHwp8k
RE1sJq+iJh+X+7HkWkNcpZkeed3aHqo7QiA27D5IXaZ8m2jRD6PkHsoqlQOb7AvvbRnF26Gag+96
UXwZJmIBuW47I35w8ZUYuvozC7OjIQGQAuQXXa9+zObmYwA5teQ1TtS/tdfjShEsHZcYwBwq6T6K
pQpPS1MfC8uELoYXM43GYdRYOkFoOxtNw3FqsBA39sLeOzFsXWtKvxQigivrJiLSfO0BBG5shu7q
t8mBXYWD8eRn/rs/BbdgUFtZL8VDv9UHP5RcK+6AlA5V0VtJzNx26bFIbZdzJtXvv/ayiAc9Vulb
QNAf6X2fGBwK0OgaJXVf4pmPlflk7OaYTh6SONthi26CTLTJGimqrX1d9TQ4UnPX4iGyHoS3k6IV
2Y/LlsSZaa+pyfiSLF4L+DNzRcCh0ten1jv+QQgGpcJD9Ud1zKkdxTXimS7HUTJ4VsIppcAw5Esl
Zu2lJK25RE6tADiFW5uyavaIC867EfUNhgrwSiMkvxR+heRT2WOZrS0WagYQeegnA5k9EYxqAKD0
OUQp8iLA/jK8ASqt7DoIPF8nLe6Lx8Z1qHup7AeDvCEfTkdw2y/dvqhMHM3gnhyT1oCM5fpMcZL8
lMxxydHy0tsuD8M5p3Z0NGzTWVuthxcxfnZr8m40RLra7bC4j11dhmvMs5jxdAOot/VzlrtsRg86
dk240hqI5/Rr6MncmkVUHuxpV8dQWvXE9ba2tTE7nqJSxOrJzElUBlvktFOOyZZR0ugXI92eugQ7
ZccdQ/HdjnX06SxubbLv2qnkdGVHSguaRWGj2vcAaPWW4iAb7a0I53tjNiBgoLrA4pZUwVr3VkQw
sZ4a46QEomN0sJ2e1qjbIPXUyjs14FRNrjmg27O8C8EnzNlB35ui+m512i6qltt2ZKEq1W3oMa90
xNTvrB99MD0HWjttOhuBWjKV9jHVsWEk8atCBrHrCu9SExvDQA0gv551YvjwgKlisAfdROkbHpRN
x9xr841pXzHX1tfFOCAskYiPE9lo/lq/vIBNn7wA7QGeS1/NPH5VmQb/08O/GR+CdZ7fpwksIaJT
QA9YNkqzrJQn8SKO7GjPgS2+q5HbPHPW+d38fQmMS6ovhIkv6QoqPMBYkEmWQrkRQfpdKd5QinKu
xv0PL1zuJnjbY+U9d2K6YlGJRZz7PIbDTVM5e1/2rz1QBawxNFvS14F4xGpbSJWXHDe7ArEsF6/6
SU3Hr2HUonQVVxmQT1JBOBcrFAfBr5MvrZv7lphGaKTJTqox1erKrHlni/bslybUpezFjvhRqlQc
gx4OXditclneiY7tWS25Qk5k1FBDDor64QcekRUIuC72mEDmNr17x8tlpfeJo3+UPetS0+Ld4LJz
BgVuBxI59j24rjpmsupI9rPoh5aSryidCn6NpI1mXEGJcqUmql+0S6g50gqVXVk+Q6gWzOpTQOeG
YX5TN8feYzbRes8MmjhZZI1U6exMvY9cDv71cZqKFI8tLPd07XOwh9cuHInLZF4psoi03UPisjxq
AAz1NmhNUm/VulAYgsaAhZEPHwg+ifeh9yhrZkib2UZNLtQAq3PeyUZ7UlqiAGnzSoPU6CwpBnF+
NAMkLtd40qA0hPGupB4Ge+Ra8YlCCJ87a0aNfHwGBCVyHC30OEQ9wPoASMTGQMIZ03KJ5AtZ9/TO
spbuLfwU6EGPWlPeB9i8wjosL0bO5ttSMyWRBuMBtjeF0HSw5InnQ/lEyp3fy3rMwoW4wLpG6gXx
hpDYl6y0DEpPdZfT2P42Unf6E4CPkngZL97iplylzlyy1TjFMlzUaX3D/jzb0Zec9SUx/JRF3NZD
ulef5cip7lIzSU0b8Uzj/1VqSKJx8zr5PPm1EhZLpzm56wPbYQOV7BUGNME6UXjzFBkQTplJyKkL
/DN3rVPtMcGtdynaQzF2y06OMKGaMfPyeSxFc4+8+bWluV1E8IL0gcEFWAaMevMmy+NXtYaEYYw7
b2oQrHjVNqrmrd+hMJEeNVIS5064MeZ+dK+EtL4U4Es1r6d95IAUqJiCPdoSygy5Mv0hfwM40hf6
YLVT9Ay0jXnaZhRKU2rKm3FVI46lwJSgdp/m+KX/dDCXXk02Z0/o3aLLeStpqVcB0AX+DIyXyvyL
nL23pBjvk2BGbhkZav6NDb+w4B4r/SQh9oC7NSdn0ZaXWZoJFF5W7uppb6MHqGz6Bvmyzgm1fSfR
KVm2MCNLNpjE7ZSqUNZzibRCsArkr1KBqGgjjlXscjsFMhYMtaFPodbUDhaRwi6qoG2ZhMDGKW+t
XFiMfU4O0b/YvNUQP+ZxZyN2HmsbW9DqSxEGoNgzMy27zWhF3eataTQDRnlxnyw9BUrkvqGFwf26
eGOne9WDeSfbmURqa+22uI89qmM5/Ja7Xlr3W9j+Jc1RZK3GKf+QGOTYU0MqBTfnxzXCSwcnB95r
P0MarKP1kXV6DfTboxNdQuc4usS8qR8hHjCPDEoimCqiaB1iHyROW8p3c/LDZ+VrkSGz5oyE/dtF
hwpPgKzW+3XmmG+4vzIUZ10lFXi6j1H5pDE4E7gX8ef4NdCG1CZ61ajVXMjAaFps1Oa0EGIVGeJx
zl1Bx0vz1/NYghp9bO+sBg0hMa+FKlZQQt2XJZlUfvwl76j8tthq6MikoqM19V+YdGGbG6Zn9cpx
sksJgrw4Zb5TML9OY2psyqb46PPkRlZOS0aJRm27y9MEVXHJu8NY5aobwDC4rcMrwfLVXL6JHgGu
B9DhykLCMW0D/47lrPaMVurS0xRCU4Z+coWO5Rw20w5YfMvl0ugxTP8li6eymXqP1tkHyzVwWGpc
YNJqWuY11UaGpIJuNyo20vkCmIjxjlQ4FE33qTPw0LAxWZsDG0nxBXUUcDf0jr0RgKfQgdlScOt0
wwYuGQ57WHvBxhh+umm6l6+72hOzNOHr+nSn5iGujuo/9xgpUYKpMlOPfaj8zk+/QgLRF5fUxmvZ
98vwxExzPQrN3UgMXFkW+Imzo4+6VVYFhhTFxzMob+UgliqoIdX6iS0PAQcw76rIyalqlugiay/b
Yx5aR8vtNGbhuk0aWHzeyyzaGhr3iwITFI6htTMm64P5pMwxmnyGbZu1sD3RAw0Z26gfxPTQlneK
8Y22Yt4coiT2mPxGu/Z5sTm6ieoEZyL2rq+/ZhsDJGKEp7VwnKeYCfiq1JbD1PEOlCUHux4Mxq7K
Dr20eSm86kbrbTxI3PndHz+VSj0UGfSSgHveg9X4NKlOnZA+3bKbDxwFC7quYDTFWhIDOjoiYPh6
TTwozUgIDBmzD1mh4LhOMEQtTrHRM0crN3L6rnugj4M86sb62rElS2SlqMBjjPog6Iy8ANIf5OEv
1UB3S/tkWf11GCd7bfJ8Mgz698pjKWRcojG1HXtrM41TTHsO+XakwSC/4zOrq+Oc65SALsmSnqT6
SqAedtn3OSnezZgtguncsB4Xnb0OypbpQc7QEOkkYmvXELnG3D0noT5DqbMfCsn4yMfhVjTmwrwm
ubV9OFjNAg+ukOSpOqJ4d1iVgLPbgaMlml17hb9xshKgpBsdI1tFuegwml25TnRxKVLWImA/DpdP
j8IWbg6ql9IjAfjX1HUpXguBGsNpcAFqPD5vwlCTFQqxK3O3ijwUu3Dp5oj2tMWaFIvP/HVyLMVi
aI3hPe0wRE64ZK95s0wGsg6U3LU8yeVMTDnvJC4DEOHwoRqGqZqtbxWAwqMWVCXflLlKkokbkiuf
5Lkp4KAD3PdnHKqQkcsWPmU65Bks8zbKf1b9N7WFqv2sTN8Sl6bAquFS2t/yINmHCfiAO0xEGTTN
jcfsdUeb/6YRUWkU9UMsPge/f68Fc3U/5ZnlJiVbAqtuPXkIMK3s0mIHqcZ4yiqEYrwmP30N/vom
u7syCg5+Mq4GiDpW6QLyRHuxXMwhlvYALXgN/OWdXQdnTQv3hZH9UKYchcYOV0hoGg3BqpGkjyj0
n4OOCiy0qMB8tnOJfnmYAihOx7jEp9FPXmEcAu5NKwVz1ox61ugJ98HgJQdlDKWYXqNYWRHngCIO
yOFf5kKi9aPsE8oTlVHYhytbZJ/KWAizW8ZLlUU+rPWtT+3PtM1fpIGRPDb1KkWkUTUfftXeQKL8
UOM62H77ua2/LaS10O12Nd4u0rcBlFNyhoYOtmXLZDeWi6/pqmckmkc1ADY8JnYANCs7CO7xArwL
ofttEWWw1UZw3rvwSbZP00R5j40j/FQpNxs86WBFdVhIil9vFzduFpjrpdQ+FThsulJOPJG6gdUL
ExKIrA7P3WhhwpcNaSM0BzCICGfVmc8hKup3A+S3tXpJGYwOa2dw1wXW3nIQT44H7Fl593m54fUw
gCy6+gJMeJFcJdQLB1X7qd6t0m6TItwuPjPN3E2w44dsn1UE57UQsy0MmqDoJvvJzvZd6n4zTLZk
2KY/YkmpjY1mG7QmI1LqEKvxH4nmiU7JUH/rDF9sGO+sA7e7hWsGEV5aickubZKWSOj9bJI7vkvM
l2wJrAM0wE8JrxOsRKZv8YvI2kmnMTVG7Xvzw7HLctM7H7kzoSiUdhKys5HoaMIJWLb4MViThyyR
li3njz0pn5VUEBtqSDr4d3Ov38TVAlXAoj+zHXHCrZNttPTe5YJIC6hpJroaWUUrAhz5m3JumnwX
d2lDQ1HIHzSWFUDX32kHtynKbTj5uIQY7YPy78oWjuvE38Gb9+kATbz7GLduXajhGI3HrOVQ25Uz
wmmTkdW6xgbbMN1niY4TgflRas27dLSSPSODjxc0LQeRi3vpKVIlzmUB9ABEpmacbKanwRO2pa+o
CNFhspOz3bGv3BeL/qy8D3N5+YF2mXRN34oMDXEr3ehwEin2oQVNtz0DYr4rlMWY2DnidqERbV4q
cH6Epwk0wMTayFs4L1nNJQ+PviTzVMT+MUCBBEOrZeXlNdfVVF1RKGXjqVbuIt31ZA+msCcwipNF
9ZLbxU9L4qfyLvv1clPU/smrGdct7s9iFMhkoOjqxdcs3eI8+8NMpgf5eMiOzHYx403aYoYBLu8h
T4P8g5KZjfCoD3mmtnhEwseBzhhP/jH+0BwEZDEIWVnJ26wqYgmnq/56wh2eITJTD/m3Z9zhYItT
MqsOsMNeAeVxdp7lRiFPcDRHGXFvK3IaIUnUJNfOmtRtgmxb2tYp6IfpGt7QJX93WjZerXEpuPGp
4U4sstT2JXyP1+WdS5yWYnkuPYzrRviP6iQZYPlgd6RTyjPfT2sqEV7R7y6GhcVSnOwwwrONLaq/
ycr+u9xr1NlPHvytBfFoC0/UnnfSiq2XuWRmlHyF+GDg0Z4QYYK3YVLWr131NFvOs3KQkkWvay1v
eRmcUeBJ+0GLzKso+tbd6m38vdasj/rB3mV25Wyamgcqqwp12Gg+atB53kGJ9ENZqsqBgnnbYpaw
sofhmJbjEZnUHRT9aztiAY+6/rkcH+OCSTKSiGdhmhaDxJStK3tT9S0xehq5YqukdQi8FOMvNM4w
AAMcB2WjGVm/WJB/eAb/YS77m4Xxb//5/6mjsWNbf2JcbfBM/s3RuG3ff8Z9+8kc86+2xupf/mFr
7Ab/wS7YB2OzcSJ2pXfx/7oaW/9x2D8hWXqWzLuUpvp/2Brb5n9wA6ejdn2XlB/b4o/+sDW2jf+Y
lozfgZIqDY+xSf6/sDX+3dXYhyGjB5AQDQdX0f8yvg2sGauOWqsPejPeVjYO7FjLenFNWJxf8Zr5
yMj/dJP+xqv4777RJCrVgq5mQX34jVSblzZRNxMF+rht8StYLX79YrpoOugGxjDu/4WW+TsFTv6A
fBHZueR62rYvnX//FFwQYajKNCWrD0a+w6IQIr03X+sle3fFcv3nn+xvvgqWsEmAOF+o821//Sos
gw0qqaU+SLQhy7MvyVlNrK3EK//5m363K+aH4psc35bxa8F/PbXORfYcOxx9BHwF28Bnu2hjcLhs
Sv7t/hm883+xRpbf5RoYsnuBg/e2Sob48w2ssXGpYn4qK2uQ41n61RekXPruGWEAtEihk0LiH42m
Q8Q7ix1zkVsrwine/LcQ1N8JtupKTBOP+MAyXNv/7f56kMO0LhhrNH7aTif3z+2lVHq6Gtp8hbT/
2NreZ4i5yD/fbPUT/pkGrr7Xcl0gZxNeryOf+5/ugGY4leUZFa+QljFb6I6mN8B0Hh9FNz0ynYYS
EV3ScrkSnUS7qSXvjd0wacCGL7EbUEjffU7d7Pn/5bJsC1d0FTMS/LaQ3KbqzRxN8aGzWyCh3Dng
1y9z6UeGQH73QS2H4I7fSGmqJATeVfnDnBVkVffDk+9gHE2dPLrR+z9f2N8+JqjAbE/UBmwvf71d
S5/i3QZ//ADboMHK2kSF2g+beaYsHG1WBENWz+y+kzX8b+Hkxu8kZPWo/vTd8s//9Kh8UjYGDfb9
gcr+DjMe6g8w8lU0oSRqpuukc37r6XQYXfdHkryUTfhvwbB/twlgOP9/fvrfnsqYFTEqQK5giekY
0Dxf3Sl9VwbaKVvCP99qU1chdn99OYmD933eSxyDTFNRgP/0ExNW4vgF4vlDpdc7KBhnl2nOqMtJ
tw42Y2Oig/R1yJky4lW6mmO8wHN/fHQa69AF5KSTRnj2+TdzPp+DkHfH0oLTNAa7utWvdZSgNhpu
8SF/tK3+sUqxha6+ybIqSNJ314DB2w7Tdcl3AfrPOtr3blHg8MHnyL/fu9LFkVJ4rPbVbD3NM1ra
CgSh9S+Qm87C5QXNsDVbOSh2VlZ/Wy6NWIGX8q44IEAD/DkW1DSMj7btHgeTSakRH/BjKGDnAbTq
QXmj0H/NZq4k5vexne4TgZ9QZJ3CajpW2MajmIH+mZX3nUemi45L0rooekuCfsdCRIc5tHZtulw7
oR/s9iPr0/fc08+Zhb/0EOxo32EjjsPWDNIv2SLK7lm+T2bAK4yRjkXV+GA57U9fbsXyzugZGvPY
bHf1CIY0mT81D886XZKr40SqTG+wIwpXIz+XMbkHOCnPedfDu0RWxv1Um0fnTmdcdmjzm1pbT3Px
bvCddsMNMtnxxoCR7zjPj0ZC7a3376PGD+cvPVytDhCwi5kR8B6MXUDOm8FouPB4LNWE625RwRNj
A5O3P3So+bNsa1bas4MZOdzu4gt3SCKcYTR40Y0JowuKXIGNZayfw6H+SdrAyp74UbWRrQdfquuQ
DLdp8Dn5NUoQf7ySuXL1zQWTgYB9sQ5OIjbuoACMq5DwUCxsl4fJQoXEIRz4w2OAkLgooAxmA/8+
aIPtQybdTzF7fg8cbkEZCsbgH2KYzraev8uvKBcqZTiqtMn9Tn5fMou3FhpHoOXvSMrOjrxTFD+3
U40FT6Zf8XTcSFgqq/DPSYv3wYMdYk1XISCXAY35VfRgVSbOto3xmOIQC4WCdypyOgap/UNWVHy4
1cLHwfSHAUNY0CJehhLLMxLBzrabkx5KebFwResy7naiTrR1K1IpNIYZOYs7Nxo+fRmeZVo8rMYN
5r3IbqvPwtga946HNVJXuifW1UVdvQczdzUZw6M8d1PRojJ4l2IprBbeR0ik42xfgg4gdmKMh1ez
tUJCeZWvMmGQLGXdvYWsSmRhWBxSg2eTcNrvsT7FOmy4Wk1a79qmao9ZOr8YSdlcIHpi8ZDHPf+D
+pDBcNjUO6GHE++HZcLvSu/U6whZ6CuVC3eRzQp6mlfLjB68riR9wJNJRHIrkWaYowu3MmetVAe2
W6YZ41WFCGFTiHwnxHJWQ28RVSEYfBC/dwN1hJ1VLE4ymef5qV2oCdW2NcijPpbTzIlXqI7s9TTl
Ltyp+YoAs9rAXtF/MtkYcEHRF7pZpryP6z7DdL6qBRxltr6uibD8yF68JnvXhH0QSffmQFqaWQMD
r4sRwW7RIB/rUIDdniMrGCmBJx/RIHC+tVd/Iej32DSzyLzhSmeXQe/hsjAi45aTgoyoIUKw1Oeb
RrNucfjW1v6MKwmAEXQ9b8HU3ka43ExnvUm0DbL+Gx1hHsmEWr8f9YMTDNup8cB/iVrdjWSKkF8Q
JTunmVBf9NVmnswrZDhWl1vVfJBYuV0/A8ey0n+x8gxseOrOCLYgbptKhPkmvFmcyLnAWWCeBfa+
BXzzK3s8YWMOVyQeT5Yljl7HLtrW8pisENxpMLp2rq49s7ZQ6LjSDY6u1uzaGxg2GIfGZbGOavsJ
JBDK61QH27xOX7CiQmNZ2sU2yLlxuaFvU411lWOijgh/virinXohVfHi9umXPA70Iv9CXXLQdG4N
W1zXYV44d/qHCPWnNC6RBhgPYxicZ0YyAOgVJvw+2RbqEc0dfiXFfiqwspMvPwHXOAKfLImBaQkv
VJmW7wYRclj1AfK04LYziVRrh9c6noZqi6HKZw/2Q4KnizglmI8jvFkjsMpdAmS0yjGMBkQJmadE
zYvouSNRm+x8WBVdoBFDLIwfbt86m3DJ4D8FWQdGyGTDTdHVQPMk+SXS9lhlMnWZGF86pgazAVFp
Ui84c0xujKA9OnkjFw9znB0m7DYDBH5c25dqU1f1xpwX5EmYNyCymjfC8DvYwsExKUtSueCEMKCP
1yxkk0FZdVPWLtOogbLdnz+F32GNzL41c2YCcX26OuBcIbhJQ4bpR27F696f6p3l8GUDm7lILYC7
ZNiiWGKwLZ9dlbOGhgWFqH1F33k3TbwuXdFg6xaY73g2Q87XEw0CsoDVz8Qtznnsnme88w9vTZtR
fYn5km0DZKqaCHv5n0Hq0CQFqKFmDafZDHJbncOHqZw4YqxKfxGPFiRA7Al7WcuGfZyu+89JR2FC
ikaF0IeEvOqx7NxrObEE4rB/WkoIG3Ivd9zbRXeStYMB6zoarVevxE5DbUFOj04/NYptXEN68EyG
SfXPunWuoNOf+cSytXz9hYAyfbOUKQEKC5aRxHmC0RHhwcUs+QZnoYugPWAGQBxlzTO37Ah7GcDu
ru9xVTWdTReV2HHVCQ72xJy6Kepfm3Nxs8xudZATPs80WOEUBj1rGaHV5Fz6MolX5ZPZ+cNTKZjF
mAD05uL/nIvxwfD88Uca+es4c08Rw6E38iJ0b9d22kh8pH0ZBqs+0Hwnm3RMXv120M9FkI4XzSdy
NsnDvVWlZ1MMe4GNwk0kJgz+sV5dd2Zkb0h2m9dSIg+DABwKyfW+JMotMa4BbCEX2HFtTvlLwlGK
IwWECOhNs2g4BPV8r4tFbHmhE1z/ZTx94VfQbjR94yZi3szmvCVa49jE1g0ywadydLH+eVM9uc1r
D/1u2/WetLwzyLWY8LSwLiV5Y6Ds5j3UkHJjVNVd5iKAcDT/UON5z8SX/OM8LrbJ7F+NZK6OGMht
RNYt66jo73WD+ZvjkaNjttGZCMazsHux6124GW43D1tYDNjPiO5DG91b0rzJNja7XYKbzH6qi7MD
bYtFkT0GuP47xdWH/g29gfWJUpzqVW9xlITSAY/K3RYhklZMz74c72c3cXzo/WjsoLiSKVHdNZaB
yZVdrhOtIWMv3eg+9dYw2a+2xtxsjtjJCVGh0IpoTITVsfRd1v8c2IehyGCNVvHes/jCADskNKaO
9PnhCBjMHvkZ8UDr1OO9nLdOQJjdMgeoHOakhv/Xb6Im07HgqsAMXcQkOHw5hxgyy+jN4hJD1/wf
9s5jOXIkzbqvMjZ7tMEdgANYzCa0YpAMJpnJ3MCYClprPP0cj6rfukRbt/37WVQYyWKSwQiIT9x7
LvjTnjvStOvndth7fvPIfj1l9VPNm6KzN6JL3W3rzg517PDexpxpyzIOsMkayigv2xRejAOSAFjX
q8yN60bNQTNk9LatbseKDCIoGGMPuNcAagQiFdFeFMwbVZk4HthgYR/1t8IIvrGL4XDSOhlb/3bV
dfvOgQXpKJQMDexWf8j29ztdYZU0mbjGgXJiIZlC+0iCMslJzAm4nPn7oChusrblfsEcH3uhdeh9
FMPcFfYILmAxyujBR56DeuE1C+p8Nw/tt6w2gt0coqIl9AR4VufrCCKQ4zjS5bCDA0tR1MXh3sZo
63Xqk+em8Y7uTe2CeHhQc/vqg0lbz2RDrIjoBo0A0s6U1AZL7x28KaRALCjTRW9BUeMgQAlI8S7k
QPKnD3wT0IfnizesdGCAZsp0gzLZiXXsQpV96Bvmb9MlLBBhuU5j6p+EgfCKcx01mP0ZsycKWtRG
ShcFqbsM7NqNc2nU3N8ldZYy6cwg1kO44iIYRz5GJsrWNLJIjZ41LvNz1uHJCOhmkqGrdg2aoslX
LOJc8Adi4plavEGjgX1MTev7a7JY3qeyKJ+4Jn0uvfB6L3W7hDYTlNG0aolQknCmiVXobgKikvzZ
zfzdqAE//GqvK2WMQW9FBvRCsgRXhTnsY7MpVrHx7nDt4CIYrCaoAtvFwhzMf0SGQFxu2A41LD0H
xK7Al4JHIwPg4Rd8qRrR0uR1v5OUdk1BoaFTEwQrhgOqea9pLpG3tWlMd1VMfIzN8n+we34+1QUL
US4bJDsEOM8DF6seAUGoOXgbE91s9XrW0utXIfLYkPSx+xq0yTd4Q2A2GgPrYvohbV7/cWnpOOnT
wOglp5p3rNOhIhkdCcmFvLhl9uQO0xXH+EvuqSsorl+VTi9Nuu3g1dcy0KeYs7w53KfXVVwjuaxa
kAT1C9zffDsCsCCbvT4YdZbthAcij/SIszWgWHftfBcSIbQNYvQKNnJ8+kuXUBkMaPdpaOjRmlr6
lYXaDOzuXlJ1xTMiW1BfNF9ooOA5tiSwLdxQdVuqOv+r7ADBx7ynSHvuR2jYt+mq8Zdzkmcbrwog
z6Gevj/t3oOeXoqQ1Bm6BQyeB2mZjwBQyg35qAgItd9CKvclznydIYAENh9uVu6PqzwSh9Aab9Y4
n+OG4rh3eeGp7GnQAG6yiCQ8F7PWcEtr6p48C09hXj6okggEB1QuJp+3+3vQ6z0uMGpSJ/Rz0NfV
otS9he6PzWj+bCNb6fO+hB8WI+0LfLFyLRQ09y7ZytC9uMbVdCi1lMmweuE8JNOAg0s/CdmWG1+3
toXKH3QxxeuETlo3q1WynHvn1U3wHxnlfCqkvKiac6J15mf0zxfXnc9Z2j1KxhCzWE6s7EDDFXyH
/tF6/uGEAySvV5vsgqqfwblzjBRW9OQz0rOkOpS997XSoXGVmC4CQhTrzvjD0i36GFKSBZ/v47f7
kxf6nlPZHK8yZ1CRcJMCa/arU8VmLPmXRpoz5/X7I5Nn3e9iG2454NNYXQPsNCsxYbMTz5OIFSOY
6QGPT782nEdjQHhMFJW+YPQs0TKCEU2uNu6E5j22Gg5SXh6jptHxsvZCoUERTK/Xe1RW9ct9mlyH
XOka56vhKYZnkvYyteezvi8jviXMpfjZDJzTuqkfSkr2XrCtgJpwsRGidIB9110AA68OvS0lhr/t
6IQ5grVsw4rZTu+FCdtFn7WLno6xcPwBXM1Z3495z6rxC95PtJ03nQhR+JpONCD6Qgt5Kh5+NPUA
VKff6Xc1WvqDKp2PKYs+EvEd8wYpDypFB15wmTEeZ5SjZATNmyXmz9YjiKHl7Amn6ea4n9I++g7d
eSmYqjRKhtzVj6TNGrjNeE2G4Hlapi/6z1SGnilzUaw6dXU8hpkurPz74LJvJd0kKM4ieZWcHbVi
UDFij9vC4ow2992A1bH4DTr0MUFgIcERy1tt4E6tsltNUsMykiwWcfqD2ae5JzMdc7KxvsslBVIy
7MKnxGToNRRfZpUsSILoO/TAxwlRVdlMNdTIs45a48iqZy8oEl19aN8fYP8wnFrFWpJVmzFC7Dki
3VtdJ72ibmsWTCwstmqcnlyVzdv7YCH6lDlgEojuI/h75MALYxrwzs9JMuMAF0g8JREDuhLoeyGo
zJizp0w9ckg+94mH5UNAbfrrkMndwOxEObq35qiUAN4QU+7RDNGt38dnxFb4VgrzL3gYkbnMLVd1
nxcnkfyZ/IlTM35jeLitG1Jg+gC1gqDwy0X+pRvEw/186EgvaVRDZw9rf4tiegO3/YezEMuT1jO/
Oe124USooveZGOuD1y0c4vfTDx2AFYAruLfaAToYcFwnwYxxKOnZ5gnzKwCjQLf33O+HOvylQi7c
TrZs+5G2CLXWsRn7WzYCvKskIF+G/6tZ2CF2kolAFt1IMoW9d1qhHpVlE1eGosJ01eXextP3RxYu
q/uMNDe468YM3QoHBizdahJxNVAh1VuBq3+oIAR3EW+Ik3FI1ovkQsrkLmeLHsXVgfbUwGk7lkwG
o32NCBH5BTy1eo5fWlVDGDqOFn6XJs0MuLhoR63yOYJfBgISq3XQXmXCz665vA7JaxfizhpaLjGZ
Qx5HM4jrvfcsFoWlzIs2WctL1Ln5a9PNlzFBETUHvbHOupyMOcf9cEVOxXANLftqT/mv+5TGMPij
G5JS6gr6rwInDsvDXDsRtzacB7/d7CgVSTGsOWwdWmPfARCWJJSnONLcCLWBr0dyeWBz0CTeTy+l
5W2Qe0GkBEGqB2JVhbSzsXjtUh+NFqFeI76npzLJ3Z2+lNzpaZXPDikSxWd7Ur/6CQinRzJUyRQB
ryVS5ad85haSLEyUlvJLu3SPlUHrHZQpTVTmcEHl9gZmGZYUrv57zwzsnpGzvrelijK6c9XPGlIw
ih2KIz2akg4nJkk3uO3KR6YMK5bVBHG2/aYJ/R3csYRvQbVk9/mHprV48w46eP9wP5dbQ9KjVsvj
vZq7/6GUXvOmcmyuzTR5TGZzX7/pVscPtY39EMr4OUSp3HrVN58F4z6rH8RsvhMrwryBJUAQQtKI
ce1YkRUwcoAshMxprWyq67E+lkUIDIKjfkpvdQqU2CBBZMMRsm+L+R2fG8WdG18X/3l0kblXUdCd
rYw+tFOSTI2Hlnspl9IGQViRnxL+tJM9HU2voilo5h+B5X42CFjb0Z7vnRDIme3PPSLK/EtVY5qu
ULLDKdXqpVkLovMCaVP9nXBFtSMqFErjEQ/N+xJ6LrxWet2ga1EThtWxSF1gsyoZNgDMsITH8mEy
h/5lNvPXPB3QFzqkbWn5pOHvFme6EaJlbF3Gd+vYJCCOIEO0W6XRvIGHXCbnVAbgfsrFwkFtZQk8
PfsMUm7TT7LfmUN9HdJsXBnZUO1SCU9JYW5GQ9rrKOKs3WWCsiHpp8cWMNFFogiNBlTAJAYwVAqC
4RAm46emt9Qxj3EXUW7THn0gcyE/1nt18Hc5OSqvtjK+dqWvZ6RhclgqkjorM/2Mzg7TNqKniwCm
gmiseCKgMxRgzs2bqvtud/eg563qTql+gExXozbDFyJ1KId+CAQP/TsoCXHiWFC/Pzile+qSmfLf
9A0GHXgddsNcPWc1KSD3B0LDFcEzGJnCsDy2YcWPz4pH2GThdh4MwkpxckYCHn4TMS9WGuog6rBj
QsjVLkBkuFElpuY2y763piFPfW6+FxULBeTtYptDNFmVo8hP94c4Dd79Zva30qqd0+RFf3y4fy3B
+ryN6vRbTELJnJXzkVfTPpGwaZ/uH/3lUyvqrX3oEAhcQtex7X7aKh+wpVEk5umfD9UYZgwUq2Q7
1AEjnHqKW9RD2NkDQpSNoT+A2wLKHdVjna9crgJWfElD6wU/H8Byv99N1jRtzSi+3GkW94deIyma
Vp9XDPy3//wfScAvylImGsKwxOn+wLhf/vZRr3E6qJP4P+6oZ5OmtDlb4/rJN0yWe5V5a1Nh3kqw
Pbu0YDQYBeoYIRe/pDJ+tVRTX+wO8uhoxPnBIJXqxLt0K7twnZM8+GKq5sL/nq5KELNgpVly9DMQ
I15cxGtyYgH9F4317AhDPseRWW1VAhTI95E+dsJpdzYVgbZH+Dju8XNxQOlPGbTXmCTD9f2zaXTE
lgm/QUgGmQB9z9MJx7m6LVZe3eA9u4zGmVPcv0ZiLeVHr55s43Eio+4ZtxJDMURk6B5ts8we481E
a6h5VNHAdH+xU5sbEdSQtjcU42/9oVNEP8QUonTUEJBCM0HuHw36XfjD10zV7obQ/oL1OsJSGfSb
UbrvhkkWzuSn9RnSRHjOwZ4gIjsN+uH+0TRELwzOllVbcQd3W3M6hSr7lbBo36asDU/3L90fzNT/
/dOqAThJ0HWGbSIn+Ik9g2QmeXIiaATiOR04ymXZYQzJ7Ov87HfBwLaJB2+ev3M7slfKXYIXmJvl
2Lw4SAODppwP5AVspT6LXX12drNv7nEFXOq8DTn8MAEYRbdj4o7nV/AVGUrqf8fcdtPV7ZtU8yDB
QDegFWIuNZuo1vVps507AUZMn+L4H2DNdhWpcbEJcCoGF5j0pyFVhI0Q1NCdMn2hKYNyH6e9v7eA
+QpIiEEEGharjklPuc8meY28ZMsqUR6Cble5qbdDmw1iUkA8UoMPH4MfpUwH30buPfZJF8E/FMs6
XiZiUxcDuaIqvteQgk/z3u5NnoLd9CfiNXuua0BwKAn50PRsAm28MNkyipjWRRBjJF1M+3T/6P5A
ovXvn8ZOJXe573Hn7I/EjuBvK+rhFCmbXzJGv390/5oTvpLasByZHhMOGkyMx6N4wReMBXklMRdu
EbvbsJ7brxhNzk7scoueh6cqir9kUd0iBm42UdXMBxF2rzJ1eeenVTTPJuZZK2PwMIaXIPZOEr7Z
mpDb6lL5DkM6FR5tWh6SO3ANVua3wLP3iXtuE/MQldNXv67eFqf7nE5UjIKA85G6lM5XJqdZUsKH
s/XqJFjm+7hJuJJEj2bBDANwAXMP+6spG+YEQ/ujpijvmqzfIxyutr8sAMOxAJM2jp5zjGaptsJF
RoaHxlNutSlTPH6+235JnPxbq7xvNCZQCbHHOX34jQzSj9lukP23tyJ0uKwvDvuQaRca0VH/AaYc
96T4epwSUwQLWPuckpniFo87hZHEcwtqkiHLuhrCXcwFGSoW1zaY98Jyr1nE1a5RX+PMem8WfkhD
2LU3cZsbe5CWEaNG4eSfQ2LM2Gl4n6QffsPr8w2DAHOv5zhVyD9DKjjHof1eIGnjlrws1mmpJcs4
yb5X5c3OWTRoYu7khQi4L1yFHlIzgvskWE+ht93Lvn+SdYVpf+rnw5J1q7wx7C2BeRjrY25wC/YC
dnHDqnmGYDluqWaby6KYgLOK+oV7YPptymMbPRmW8I75MyLdCGTJp8FtoJyyU7YnZPLs6wK/k2Rb
HvKgeRbmgK2W9uk+0Uv88JceBQHdoaEymbB4OVHgMiDTQaNbnPGt8cn0dEytJmcM0QU0kNbaodGR
Bn2LncDca93mCdfS1lLpR+ybLxbFIrNDemZS59YxkazewFwAST5VI1KCnrFQFmcfsvaM1cGu/dO/
19vYWmL2J7WNb9IVIGvy2Qpawv6LvqhdltDuW8ZXmk1YzPQqlTCjrQDGPrEjcav8G5UeCSh1xu0s
Zz6hR00+C7UepbsfJXDHqLoZUMCzzXVncH8pQ8aMtnb8jcdQp7dS8uixcHudEsWW2aG57AP6bUTg
4zD/UhYHQZ9QE5ruIS4dFOFMe8pEiV1bv0MX+JjId1sbox4dZDuA5DMlf7LJe+OCNn77718UoQVd
f3tR0JAK13a0/vGvurwQVJPHSOTQ5OKtR07UpLSs+inFJJcK97yMh9AnGXvCFv3vf7f8F79bmEry
SwUCKIKn/iz4au3ByRn1Z4dKb7zzgP6LXySiN4cxgyGdaynnm0ItMk/izXPl0QfKrrsw1qK3wCen
pkEKTh3BSrmDceMfJ5uRz79/lupvojDYoKbr+J5n+pbF0vDPz7JoYNiTDMth4/Eso44G0WvbccVl
mGYSpw0CF0EMgsJgh+H9Q0vG6jH9pcUcccy7mEOTRZHh7Uo6YrQGH5bu5bwM9adbFh8YHD8AO/3i
mNjZkqIsTCKAgDHF7dNdghiaum/X48Cutq/1l2QGGTyFNIV3nQZtAq7oUm3cDCb2QCMv06zaJ9xw
w2U6Q8nnl1kRaSgDq7ipyR6mxIYShdU8d4YbAUY/odg8vvsqu+mGjTnPh2rGW9a02onxWeohY6zq
o1NQ34IMXFg9Ntb8kk3R4d+/1sL6mziWF9sREreDCx3yb4LVaopLw2P0gUc/xfhk2ls0qnS/Wm/S
6CuZ3WpVVF4dmdEMK3BoGArwpV7FYO+IAS25HTBR9lwCp4ysamGrxeOhHYx9pu/c88g8Z8kzFy9i
yPyk8YebHbAArkR5WVo/3w3m8itfjIGLGwRtVc/QDPR7EjGxsMJonUcfYWsghBPMq3HmfOiFYhEz
JEtGrv3khZCgTIq4lVN1SQaiViIPlcv0jTFDiU9qrbiFbpPuaYxYTKXkhGHazr64Cx0xO+2PXIJ2
wAS1rmauPE3gwjtxqQr1/48yHu771t74mSVjtWPmYIgOQ27Rfcfgo7cMeS6pFDDAgFOIzOKjl6wj
c8vck6/AygsYZhEO5LpZrl6NxBDvCvOVQo95FRMfm9FcKpuLwZALDQN/teN3t/usvTLKq+2mx6gy
fpZS84sAGG3KwHkXA+VeYC8sRlIaLBNdWRu264Z1L5nP497IJeHNSV3tWJckYJmqY/UhrWQ+jcim
1mnmvDn8TzYEp7Acv9ljRAZGsQvs/oFc2mOlRQLEI3EI+OoAd/NrqIMx9VOtj2EZ/TTG6Qb9cHic
VQaESCPthn56swIHsQaem3TsmhOGoNf/cLj+izuKAIAkTJwAjk/Y758vDWGPxsQ22vRg6T9Z3w1c
vkYN5/8wunPhJjStuL1Q5MTw8vTyTi/MSq2ksyOGdHWX/Qf97t8V374FaEc6nEfAjKX8y1MiUm1U
VSziQ0biUZUnT5TPRz36zkb8q818DLTirByHNy29wlf9EZj1Z8tz/sNr8y8u7paP3lpikbCRRP5V
et7HPfj8oowPnY4umnrOKry9CYmJKFu6NUrx7w2t2rA431XD/iVEct7q+YbS+jH0FOuWvFIIVt4n
s48/STuat0zCAgjj039Q4vp/k8n7tsk1B4W8L4Rl/1WHS4FtswYfo8OUJsEGEg/s0XhjDm2C90fq
ZTZt/ZKB4XF42yAYniMZjCfXtJut5B8yoL7MaTxu+9jLt+gn3LXU06gYNKxn2fGGOasF1BhhXtn7
bxh0ETyYY07zWBBMUw1+exzT6TWfkxKqBKpYmYP4C1J74xuO/+bTC0nzJpsXI82a7X0mHhoxd59m
OcjU2jDp87fDyGAt+1w5XXrI6oIYnT6OdpwW6w5l5avKJZHF/lVF8/LgD8sqntlbGBasebtSp6Th
tLEAzeEqE6A7feNzU7UZUJ6B4apvfpkzxLqGddAzx7tUtGCm5vnGp4gFLkHrq0hGT4PigrwUxQu4
b66aVj4TnWMcfdN5Aob7yynNfq+sQ5BkzYGsAQba5ZSQ7NxEa7XUl9qvqls2w1BUKVerfO6mQxPH
P7sxLn+rPv7PGvVprn7+z39//CCvcBO3XRN/7/5kcBIIGf5wnfu7NSr+zlX/o/gX/+h3V5Qn/2EL
6bvC9pXjSdOikv7dFuWb/7BNTiOHFBaaa1thMPh/tijvH8LzyeRQvqVMRjU8i3/aopTvmJarTTFc
vlzn/8cWJfQv+WNRi36fdsO28MF7WK3NezbAH3T1NeidjuGpOBuBeOmaunwIloFJrOWAGPG/TWJq
TgCNI0qmztyWUkPl6zk6+wubCv1ZL0rvlGf+80yMyDOBkF/qchnP988ciFtICaJ8R3LBd5tUDMjP
z6Vh2JeI4dZ6ERURkEwGTnJU25518DlMlUMqLo2CoZXrs5OLg1UX9W2ahvcqSxUcNjJuIXA+SrqH
1yBhzWRMZnuSrocKfswfea2fUIhNt8JVqDpVwIrFNxtUh30eELI3HRwU64+2ZNMYmHsGM+GzcO7W
jQJfJNGqLDNGKruuPuSc0jsrGkzujqJ4AbYQsYDxYPJpABeqHvZermU/L1x48aOrpyGQxkueOFSu
rfk8MSg5x47Bk66/qzIcX9zcHvcLGQebhBxlnWv+NTRNNEM91yg3cYaVnauG6hborYwMyCmtIu/F
HF7ysDqgb/AvXg+yNovSnKxLKBW8fey5LHpzbyaSVgQtzA+RRBfGMY8aXNCQPXYUnTFcCd7YVYTf
/JxFD3xsbP0XbwHUKgGmDzjiV22amI+lDNTmTnmKB/TyYdwOF9WpFwV8aS8J6KGAF8VjUWLEgpN8
mbqZC1RMon3LNlkjR3qH6XzJt1/BrQ5G2DyxeIfxauCySID7SeID1vx1LClC9UQUZnCOnPDZG830
IXcJFAlgScHH3M9Kdldk3NPWsFAgGKPjPCO13ZPrnTxEnfE1m5dk23V+fQ5mj71f/RbmXXkWAwAO
hqa3sfbHteMCLJqH1DtPIGoQ9dEfDV7YHjwpiN2V6ZrsBvHU+tO4RsiFloww7dVscWxX439orf9a
dUg6ROx5XBLYOzgOhcefCyGv7RE6N0tzHhVVJbRyxY17uMBVLynH4ofW7KOjY8UvHVnAR4Cs7zaB
qpsIUB0bCaQdf7hgPf3Wvv5X0edPhMR37f/8txRS/8Y/9LU8I9sUuqnFGql8rgR/fkYGo5zK6Mvw
7IfReMzSnMQlVjbrrBopFXP7aDLK4Jxs07XXq6+5MI3noHLODekntW81n8GiqXVQi22X5d4T6TCM
DvMg/Dra40XRwuOGHt9d3jdQfkn4yf/OeG3e2CDBzgMRBmuBA3BFBrXaE8gSbJPWWfXsStdDx78o
y+iBXfqmLqEedT3/MFTVsAl1PB2sxhHyntOvbJfGsXP65dGdSRru80M1z+6xHpApFtWjyGwFpxlt
hCk60BtNOF1t89hZQf7NoK7amIHh7hUJ4I29JJ/CvrvMInLPbkDkmGcODJdTYR1toR5SQ4QP1Lkp
obeIdAn77R7yBgXrbMBCCeeb15BbhtM5lYl9KQHAKGnYT0sT7KNARCQpjuQT+8OmSyr5yVxDpcPR
gNP7KMLxNlUyOdDtkFWWkMRlR9NRGC6kzfFXHljdnhnsq2gUJ3cMy5Ckr2HT+tGVeFFOY9csz+ys
LqB90PHl73nehdt4LEjbyvxuw8r4w6cfJy50Ufu07z+7REtt8I1j9xvrTZX72RHiYrhyKzYIUReR
A9UuBDTmZxLgGEaFaBCb1BqeC3IbqUCPPKXyAIep2bIgZn/ckjVaj9NlIgV9C0cUoU5f94fEFSsp
hh9gBUmTS1BekGmwFiK0tzJ357VpuASeJOWZ0vLguW2LQcbbtIMDWlRvatlbvFORmntiWYCYhErt
bTbAm65bjLVjADCtWCMiauMcaRzjsJioftpg/kyOAo6XOSFp0ca/SOtWoor1cxYZkqxAVieZj5a/
Y3FPm2HbZ/YCn/ibHhc3eLGZjW8TG50jNEsSBbFwZKAyr3eYn+YnuL5nUrN3TBp9m4Due/iZfBvq
GZEOZwd418DduQ2kEDYQa1n6HeHe5qH0LP/iBC6ygCTdJSPCDC/LXZg3PnYxJ35shG+sOu+1ZiFx
zPw5oTQOPhwfAEfoh5D9RLSnG1YAql6MnhY7I6b1wdYYgtxPb4BlI4VQsvBLf+9PQ4XBoiGPt/cG
AB71tqxga3Riunkgp1yDO0DQAoWcmdwX9lQcDZvF9VQ5L9Yk7EfMk5VYrGNr4e6qZUW+EfLWNA4+
0R68QYjIV4ZV7Bm/xts6KcvLjG0WwjnUkukps5G3zGlxrdAJbgJp+tugiN+gMeA4UwRlcytON0kC
EM6NGFe0M8aoCitOqU0dUZv3K2OIi722/Myg5tadB5MrL2CnAoPe1FPjvBDS0BxQ++A8yp6pSdpt
IUzagbhmOTpP/tZry9dwmL/ZVd8cbCt8SpjJrjqkOnst3ZnYuO1r4rqYypOBqK889dJ8jUxgz+SG
61F18zYU/msL7GolqgXzRQH4dNSvQ9k4ZxORJIgvElWyhVy24JPbf2FcQmqqeOpMw6cEmhAj9GGH
8gW5DCyULWlXB8Qt8aWMMGdFGbHEAOG+g0u1r9b3fJElNUO+6UEf2I74NcY5xyL6DaeNfsToRba+
PhmLIHiKVHMgIzomN0xTIeNofb/GVSlMtQakMNNl61JNQ3eeO3rdCbl/LkCe2GPztRzH5GDoTEQc
C43Zfa3yst40no0YTmcKEgexT2dmrP4MmCvRZ660Z9YbatlWIx60YCzYmt8cRAYk5LZAVybn2o2F
C0mMb86tGPpXVF5dtzlVLQVVw6z7MKBagvRdPRN7tA7tpblUM7SpGoA+yvJQoUXsfsIKa6953xMb
2RuHAIR00AjvCbGe/+R5MwrBcAR/NwK7Gaz+MvebmucGF0r3ijUbCnKnYRBa6U3Nxtmu5vachZSw
ZRwdO7+a1y7qMU3zQ4Sp/E9BZqlDgRgCBaR7YQCBNkbCIDeSTREW8gFyMjumJWIvExksyLzkmHu4
74p0dHZz7/4aR86/CGDzxvZi8zwU1k8gTsmBFBjgWAIWl/JDd+eMfAdVSQAzwylOWUgcptWHP1I/
LZ7rlHk5MYLvZmAnp8bqn8mfYTzCxeTaZI48x1A/kad04kL3cMxgYx87E41ry4AMeiZTLjSEZXHF
nZIcWxYPVk4wZyaD7WjP5AXaGLLYeX0YSw/fVGF86Rc3fHJD/2FGk3E0M9Ve9DKHAXPHzeixiCbS
oknY2MwmRqC6t4kPRl26LvIZK5GorqMZ1Q9QHmw4heNH30HZQzLebgedVgpWFjmr1xERI/ydN4wJ
fqkUUvIABbFFSbLJvYgbhA0xBHsJf5vByWgbtXN0mwbCZ8JcsIBccjGS8fme03n/bEyNdg2iLN5z
q2Ejzi32JZPRwSHx5VA7OlKyIEYkD6cVxxgRXQPXchFOR9IOgmcGbo5p7i3PCz6TrEOWzIAgvpvM
R9NEhLeQvrpdHA9zLDvjAbvAFmQ30MEWqwWB4K9z87ViJ7Qt9QU21pfaPgTfqhbHXPucSkfRz1+s
fIku0gsGLDOCUCCJ8DBp0w1aEW7xDd6TKLp1nfeT8MPynEpDfGrRhfQ+VVNGSUvd0vwQCRxyzxXX
yhKfeDrJoUjjnxOYROYHztFKI97BSeV7Umpe20og+rM7PYsOuv1YI48e9Nseo825ooF8S8e+2nAp
MhnAoA/3r11tHLVf07bSX7GJmSaK5r3Jscr0k81ZFKHmTLkZLOI7e3b0+l69Z0C+NTjJOAk3PNEJ
BQov7pxgVXML48atC4WxQLtpPplcdg/2wmwkJ3AEcQq58aQgvRMF2ZzBQj0vUV3cqgb2Pos8e1vm
hN5kFfn0jj/dYlO2W8G05WplbAxSQ2EWCJsdO0XrFTPR1gdPFftl94SDBgmTImAz0gKT+0NfmD/K
JOHbjYgGrAnnc9QRFjjk56T34bnxE9ZyYZvXkV8D9TnQuobBP0z4kvbk1TAMUg7hRvcGsond5YY6
Ko4dXE+geo5VvBBqveBDjqkGN+x2W4ZMlq1F9NMhWgLsBp4MD0PQPWYNisBq7IgHh9GxkhVEzXxW
3YEB+88gUP4aev7It6KaUmFkH4EHsIAgNsGP++r9flTmmA2ehjG6pKbz6Fd19RTVWl46OdVOOtO3
iA6J8Buiz6AOS9QwVN6VPVds/OvPku5Ok5rZ9bZORdZGKdZDoewPnhlPr4OUFVLTE0yQ5vtkmNGN
ZnO0WyxGd/rSDwkRw0GvFzgyxWs+KtrQahNNY8B9yyrPZWEtG7eoun0QlfpIXw6+kX8LTL+9onfs
wSFfG+84m2m9tVJKc1YsN8uIE2QS2Tk0/O9TL80Tobk/EWd+o8W1WarW7gHkj8DA4W2Tik3p1CSk
M2HE2PnQxL6OC0BqUqLWIVxCbnKcynxd7ZsOR4cKeoEOEH1P7TDzC+XRGgZxGXr5TcxUOaHtr60Z
mldf4XpksbOwncAz48aYsIfIxsVgUls5HvjIEuQyAE+JhAQUZmCDfrJHXJhtOwQX56tmPF7HQtyY
bp8MmGfACItwZwIMyZyyfHPKeFoHBdnUS+Na2AlxFWRb67kEbHiYiTnYl8g0UIKwFTfgb9gN8ta8
ZsxP+cG9wjp9B+llXrMhBHjv12pTKK7tsl+OMXRIvAzhe5175Bl08qXzZqQ+taYpju7F4sXa0uBL
7PIhXGItpyKPkW28bf/iXYlPdZWKTa6hZGFztBcx7ghFtVaybcujE+XPfZ28BXGp1nJAQp4ofRb4
Chmh4ALg5/W3gHSUi9NjIWht9ywwWV+7wwDi9CEbQZyCH7bg7hgtCcLyoewDOFqj+xFMi/vsBDLH
Dah3mtIxH0xq7l1aU1uH9lNXAoKO2ybaOjWnt5XH9htV7ks2A9KTzXEquis1QHrxnBFzafs4CytC
spjOTyaDHOECacbrYq2jAlkMxyb9f/bg5E11Hh2SHHJ/Oju17TyIFBzBvZorZICqLAkfssA1d46i
c8DB1q06avdtbloQmOfWv5hY18bEE+f7wwLSEjX6YxDh/20SiWq5K9eeW5oHVdDUJnL8kUrOJJzX
MBGorQhmMm5j0Zfnkc3hnpSv8oE0UAZfgLeoFRje+A2DcQqeI06K4dyUtrcOvLTkOqWiczwl8fn+
US3+l7Lz6m1cSbfoLyLAYrEYXiUqUZIth05+IToy58xffxd1gHvnuAfduBjAcPfMtGWJLH5h77Vz
Lxhg7LtmR+I72mQ03mV9oUJzjlKIxzjWk2fmk8UjGzM6NA6CbZjgHTD4OzwL/VcZJOmNeyUlATdq
PNnTPFZGurdRozzWSLMuATHfxmYQE7UouWlnSv30XKB7BCqdQNTXl8BvgAIRXdW1DiV68h0etglg
ssifGYCKo5h7sTM6LWSdso1rFMJmEXwJ+g5LcbTeWYXlemafOPBkaSMGu562ZmNor2NafKLS7RE4
zajSc9SyXJLbjDS4HdSB+VHkS7M6oWKESkQzpcweQsCCzxpZzJgqU7nVoUYjTBZnJzLyx3EdemmT
fBgmQGTEUYeHuA/j1xCViI+zFn1prEevnNLLZS7DHwCbYvtFr237JarZ82miQOU3q4YQ2c448BhP
nso53cakdp31MqNTaTgb58RbFXhviFkjHmYKKJo1lAekgMatd4KXgY4dAZ9LthQWPTTwpXaCSHu6
/9IQg/dliAJwbowr1i1xvV8rnRAnumGM4UZ1q7AOb+5DyApq5HlhlOGZgfEjsAbywoWTkZI1PC7B
btaLkSQ3hiVL2voimZpNTAwV9bKdeAwDKYNbaIj1h8VulkvDNODaaNZzAJIBGq7YmKWmQ3ZzzUt9
7bqfyRIRjzJyLMGWw7atGTx4mzw5NJRenopj+1yqoAEdceqVG14BOsCFztOLbSSY5xywvlM/ESXg
IKmpQn4lEZNd6JZ8Uq3TvmJaZo8xpd2xbZYHBIPYnLNgvLISC7amUccPWovJLEMFfpV6Unk63AEP
RkZubmJkvWS2PZOy6VxS02yOGQc6T1sYB9Eifha5W53bMSOFKqZNygahHQJIuEXiEuo1dQFj1zna
jGyRz/cvZml0h2UcX9Rg2Odhjc8gVrE/3gsQEu/8JWxyr20n1JcCaOyyiBPr3pD8dz3zVgf8gSpF
5okgim/8WbnF82TX57HQJJzf8mso2ebFzMZ3Bk+ovds5GBPDY8vQA3CedE6aYvYDyMfm6h7ivSlV
zULoAQNaC2yi/tBUwI/E6H4o8quB6hcdWBI+5IUQV6Vh1Jw0+8gjw0DWzwlap61zA3OfUO86T72N
NduFnHJxF3C5TizPdVM9NpEqz1PdfpYVYEnHHa/3dfLdcUq0o2+q8jXI4WKvjWTZ5vSNPS4Rh4FO
29LcanmJMrIr0CHy67fk0GxKq/wat8vPEvfg3m0/aSAPFzBUJynjaxDq9X7GLQIJelq2SWIth6UE
BT5nPQFbpX83y97hEnIaTpWmy0upDU9dEcVXFRafo1gbqTzdr2pt8fJsC/tWvE7FgN0pJtmRqUZj
BR5U/MUvzq0amSkk9OpmbTBvCrho8xVMbjLO7lnV7Dlo0JJzjEO16jBSx6zvbdKQDvRxxt5BF+8B
ot71VMofEoR9yCijjVVKnYgnJLRtVbDOr0pAm+vnT+k2Y1EiQMkyq0/a0BUHeDG0QtmQ7BGsUzfL
jwhLusc5zx4GpqAX13bo7kPjsmSsF6BNmrsqa+V1Lpw9eVXmgRAdk6aCQWaTKmYmuHQRIWBD41n5
yO53TEEy8T6SANLo060tuNG1psINYHUeNNFfo2HV15aTqe0dgnaZdOJiQLkX6aPyc8A5ppMnR2ZJ
RECMHIRNb3NUSsLNmqLxNFXgBXEgzQ4Bg8oqlq/WSDszVXbhJRpk8LC36y1IAFw30YE2YcQaj5hN
pUlzjGde3Fyip3YHvw0K3oWQKSaVTuzvpCAqeBzkZyfVl4fGtJ7J5WqY54UfVQRbNwOMC7iJ6V6H
kBqGUfAjxX5AP8wzS8+bI2GI2DdVPW2CgjHXhmE7/OvE5rlrMV5ymAz/sgtRX7Qs1F5ID99bpBv9
M0zpg/oza4/nakqH3TJkwxHlGkmKq0fJKhI//4jT0TxBRR83sqG0Mq3yh2xif57xSveS7qLQiG9Q
dQepPYLfhvh1nYIiFw0DZGmluM0EeeObIhOVagZtbrtsbIuxjWUy32H+3kOqIEu3r8Zip1lv6YiI
ui05d1BHF0/QpfdhpXwqL3NPVOCw04d8xG/OKCgRZrFDn44U7mvUDeOb26nXkpNjKVhEJcFVwg+A
FxN6uCYw2RJtRpspqi+OMWIudItxV4Cb8oaB1IDYeO0q4Z5Cs4vPU49iIxgXy+c6/TwxzoqZgt4n
95Lr2jbr+kF28XNr0Wi7C6uIjjbXLY1oG8WB+5E0o4cmXegdAjgCQzNq574EMHufSPSSM9xOqLac
BJmgkZHiO7L/gjuaxK11tPUEYQBWq4uzQJXBkx0fB1OSazlQ+HF8MeOyohfkNUQ01BKje0C6gCX7
6KWdoUqPI1FaSlTkN61fEAdfkeJ3GCQpWiJjerLLVtu7GWpzg0sHXjEOcifo8BKLNuF1O/U5AWmx
zgSwfLlWelL8UXON/OKuXwpL+2iVpb3psF5sBYyWh7J2933EUd11qMsFwUqt/AXTTx4Le3gDquIw
zTDpnmp72Y0dyd1ZG9pnxqS3YDQLfyKu89KiA9LnKvSXxHrTtbA+lGWVMD2Ygqd2jD/x/P9W1p37
ApAViTH+R8+kojymC/F8TG2yV1QCBCglBKkmxTo+co1Dxd6U4CFeaGMP8lO0dN/Tluabqkj4RmKF
nomX+TCl/Uh0VrHJnZ5gr060PMetfGc2c+0lU5m/Lnru14aTnzoNP1839ex/A1asIOTVB0qg44CP
ZjcOA0jpTA+uSd8wnzFin39ZbnvXWV7bNZErcVkb4BE7om5ybl2SvzXVuI8c3XitzR+to6PVC239
tiT1xR3jbF8bcY5QQ5Zbc2QKJpfug6WKYC+bimGHGOVZGOUH3eFyduXCRrOH2BtOy+cMCPFOqs8S
LgeP1LFiXZtDTx8nzNQzBYo75IecZaCvI7xJmGtKA5pH2bGOZEt7WVzzFlq81aTrTZ+QnP4K0oV2
kKnbxRmmvc5R+rmojOcwYXaTFhXpYiMPFj4i7RBXcXsDXU+Joi7cHeKaxAiPg6CDZFxQ1S4xSN5s
JbcAin+eQhdi9qCHe+TZhLlMCFuTJPqsdTMOWpSHnsgydJSt1PwhsxuGcZySbkeFaRVAp6egrr5U
6Cgh3S0kWq//Lc9M9qL6ljFmcbG0Engzy8dttdBPmGvQp5wf+5wmLenLQ63mG/iZ4YRq3LgOqCUT
ax5v3IfxgVsd9BUOBCCk/Ycg+lprMyIlEZgIChma0BMht2fCejXVzJzapZbvSbbd2DADPqnyxxyF
Cbu2kiE4eXycEXV0Dvuo5tmfT+cJJDb0BueJ9o0hLCvApZkxz+aLeS2sDhxSkCBWTzTuRlu3vakh
9gRZEisbhEPxklCQ1E37OOa5vOjiF0l//6y104QK303716CLmxdn/ITe9mbhlieLyl4IgXG+D1nH
9DsmxxHtUvcyYec8M8y5afPyY+yL7jmUOwb4rqfMGgH4Ao14EMkvXEqk6tbya2Hor1ZouSgi3XTv
TSaCx9nVCH0I53DbTfIRMtC+Q+56iJPwMVH9i2nAR6b52OH3RtbPZW5Z2o8gbE0v0kTKSphWolb0
5Fp77ehteS/bvdCOCO1sf2q5fSJdnOlviOPSsIuU+NicIm8P8IeaYHiy06RDAgDjYB7yH0IXIbuH
7bpKscQy7kXhTJ7I9bdOozRn+e5sp2Tmpo8H1gdaljMT75EFosjNqjetisl2Zke+N9NtUil3Y431
Rc+BlEaR5V7v34WhdknhPJ8gKPREBmdyOKLv+DyGDkYOpgRKrvD8OgpZ7fPl/t39i7a0uj8Y2rGY
mvAhLHJkZl30o5YSH22b1dFDFYynthxmBCrr3/Xr340tGP/O5DnBthUdoWUJHCg2oZ9ryMDD/Qua
tnDfo8f55++CZRb7pmNDYptT8qCHTvJA6b+cwjC/YYZPHv7v7+/fCR3ozTI0xCvYe8hPjFP6ykl8
ZZUX8hvp0Mr6Jw9yjtjantcaMt12xAR7yTDpe/59exsOPcJoBsJeDQ+YGUuq+9hF34wZzhC8rnqr
oy0ftHRNLS5Kz1jqZidWRiAZdssOTjFeLrR0LymjyQvpw57Q3WfLWkKiKeLkaHAiBB3zPmbxt5x3
dqtxCLZO9hAXTMhkYL2NdF6bqow/ANH8VYzxR4mQj87fZ57csZSYaZ5rRjndLJEtx4zfG/MsJlYr
ueywinW+Xeasp8cfRfHFsoavguVfHzbiONYHQ+C+zOxPmVCs1aJ234TWxZ0ZFtPbUbVZPZnzRfjc
skdNFQEooVsn24XJ2Yakj9Z2UfzhApg1F8ewirZlqn8Fc9VuordefLPZF9FJmTgUJ3J5ayLtxBAC
XktSgOeE/5gDiKWizyCgJipHZ2KIzTQcTbOcHs0G34hpfVlE5s+2g61P5EgqHPspszJWvFXzoJZh
T9uKEhNKC7M1M8hZR5OfGgRVtJr/2l2k+qeAkTiBfgEW2ax/0I4Tyu5PUlU2uhXqg4SiEb8Yc7wu
u5DR1awahi8FrhN9LlqO3Zpgbdw38aIg2PBv6tnaFbbHVCOGrCi/ZYMC8qXghQwLaVBaYEE62vE6
lCdFOm3sGTbNt3Qioxw171pIk5PlCktsRzdlbLNna0U9nIPkN3pS3Nnn0eTIH8sYwE4w19B29eJW
2K+X+Aexj5a93heNHm1B45AoX9nfF6ii2CnS7BA5SNsrsI158MTuuEb1TIyRnk713mqCsyFB9/Wh
u2tNZ94iv5nxk6tXhzWRa3eMeDCkkr2gfropqFGbrWlLsFzcSuwsPaJR8HPHPJSzJ4PiQJBjt53H
ttzpfefzv34ZB6xbsHXPRkJwbVu0DX2X+RJhM15DJvVdlQyMQEEqTar5ZJTpYVJjvOXZ8VPZ+pGy
fW+kZDqOXXrihGcYH+0RzfIJkEu9y5cakaiq9/mi9g6i1YPU7CfXHtkohLisBtCf4RBWO/pMDI3y
1jdMH82g8CTEy52uOoRX8U97hcK0UKdYVoL5nBKvd9vQ6wIdE7vdHAxVPOKO3EprstjS586+S/U3
lpJfeF/j6lFOGhc40udtCQFtp3cs6Httx9aaZ0zJGKVqCcQJ8cqUGp9PgCRi1wdEGRhpe4q69kjP
SYx9qFjCVAzt08GAlEeKvYYhZpyTWwtalOefEtuK2ByPCRoPHGPl1sq2ebEMyuZ22BdkTO+GuGRv
aLZe0cJeXHKESYA+mzFsWNATj1FNPCpCu76AtwIdALkOFzZRJJgjakt4aOp2MfKmXeJUWxDST6WT
mNsAisN20fBvxKx15l4zOQgJ87QK5luukA+sQ7HyiQUnDWrszejq37qMKGYytAnVbjIWwnjRtOoH
gl+5zSuG9gu8eMIBPpSuccxyZikNIEqPhfsLPqRiAy6nNL/nYcZ2Zf6Ksulryom2sYms30QIakAq
WPsx0N/qmZEPE4wNYZUf4ZdFG/s17wW2BwT18JuOtt1dy5xVbWAxiAMNi1mp9NRab5qj6k6xNeAk
pYjXnTE9DNVbg+RlO3aQluqlfZnHmBCfAiVlCaxRxXyolm7tzTY90dh9SpL0m4gASSgO46KZd248
RgfdcV/n6UyK3ReDk8iDaTKBaTGfdcb1kcNw2XTofOP0M+6SCIaV8b0qw48rpTFxsVwl6UShXi5v
uZv/tIe2IpEWmK1zCqvmS26RGg/yiVXDcikbYDUMhxhGNJPX553aD9pwEy1QlUQLYrAu+rc8SDov
I9+I5qOE1mf9QB3wFpbDeLI659ewuD/hHIhdnWn7sXH0v1iK7tr3f4vTbFvyn7vtSeIs+rc4rS5z
ScZERdBYiglzdj5VVoUNgrzbbTQSAmHA2mAsYRAs0we7NMOGl2rXlEbfwyYc70wgEYglregQUh39
WTsn3jH+DaIObKXQ9VqIfG3TfQfBNoMlsiN2CT4eNXlq1vGX5cYkB0bmjhE98/zMvbqSqGAmWjAe
CF7eL/E2t1jMaoK6bFwCWpRcXEgY0Q/G/PyXF7j69N6/e5bNy8NdwFGov5P2DaD6+tYNA9+kzQsx
1VBNFAjdlxhAJy8coM04ARpj43hHlWYWWUKyfPjzy/hNY8zbZOs69lDExqDJ332GAiuhFiI99FHT
sKRYUuCSBMbl6q20KDqz9cOsYGAGZZb9Rd64/tP/fgOwojl8Mo7UBWLpd2rLOnTtCnUwpIV1Jd2y
Lkzi2NmpEQ/PsqaihySqoJCBnfbn39lYP/t3P1kozk+uXN0y1XsvnHDKpCTDRbGCiutHZF9+N2qe
G7Ti2IXxYR6Bp4h2ei0W5xes3Ibw5Rtmfqq9HPvgat3Lp4yUMuwHl6aYwOsv/TlLmuGqVPk1tyji
0Tr8TZ763lXGJc075eiObUiTS+a9PHXOGfm4VMbwZBvmK9rij6uCoGTp4KXSHG5SbNkUNEcEeiak
jm1gLBlcWFboQT3Me1SJyWiUF+iOZ1uDQNr07XzEJvVUdVV37gEZ9A36PVtqB/bGiMiXH/nowANu
ExYOrCY2OYKLCwZ2tHK2tWUUnaCeICmU1TR5aoZ4/fMn9fvV6SiLhszRbdtgyfjOtFgWZq3zTlt+
z9x403IDb3RZ7+qh/9xKKsG4YQAs7ORTY6X6/s8/+3fpLT/bFsqlJ1EGkuB/n25ZYIyo31vLF7CX
imVq94g0caPYgWevY9M//7TfjytH2a5wlLKwG/3mwbI6adSoJS0/NrSfY1l9aHBc3af7qchhZQU/
//zzjPV4eXcPQA2VOp4oLitmAv/+9dI6r5l8lMpPg8DexVoCsrY5iNYsCEVbhx3riiAm5nIbas9V
1RTIvCRP29JhCLiuR2sI0icZVs930Wheucm2kHRVI9ajUhFGxIG1dKF6DNvap4Z2/3J8GL8foI6l
OL54w0zJd+8+IGBowUymoelHiWZDjGd8n7TNTfRO6E+2Ox2F0D5LFmGWy8tFUNWT5jwxY1vliKOD
QqQC4xP08SYzZ5d1hnUFu/3RiKvwdSk+BKpeDn9+0//L5ewaBIcI3nae9+/fc9eAFbFUyvAZNTDg
V2w7lEMKFgrAkwhKUk7XjApG4WGun//8o8V/OfO4km1LMoC2Tev989BmeMvPzg3/jiyti2XeCAfl
zgDtQki2+UEzzFfROcR5Jh27rlVT20z6tEHjN/zlan/v116PMgwypkN2kMJ0KNdX+x/WlkGPQQe6
lvBJkOW8WtVDy6r5uXH9RYel+kBXzg1HfajZWvmXO/tuhPv3te/i0lEI6mwWNr8fKyspUy8i3a90
/QszwQrliJw/K+eQy+x5iVlBS0XCVR6sKxw9ATmcrY7/yHqzY0gdmSa+NcI+Ln2pHgfpM7mHE9JU
XrOskA+oS/uYxeXjZIob6HgCPgPTD91enOGZDL5SeOmNQT90qrA2GAsXGv9OPIRxuJPMWTYYRtQ+
h/eG5taCn15mrpeY+fMgu2Nfu8WZpcTqI1UzAegBJxhZ96hmoeXhP4vAxmUtZbrbCJ5lonhL9PAZ
bHO7h4hgnkYRHENYCFwoXmyH0yVMDOswrgbTsNKgOw3z2zTKowbGd9Ty9LlZMaMUtZd2GBf2Yi7L
zpaOKul1okidwSGWPnvpwvTWt5GgOyvEXy6X//LAxiNNy0rujkEDcT/M/uNyKeCgxbMWKD8cTee8
pOqA0uBbErXO09DpZydEhpHOaAbgueNlV90KWn/tJ7KS9aVhucyQNazRFRt9doByy5wALSPLkjWH
vVYfQFrA6egX4y8vXP1+xxOSxSmLndV1pPPekhlmA7IVakD/LhNVaEwWbf7Vh6H6lufNm6PNPknq
9jVdlgDrU8ZOuuhvnUuCLd2DeEVCAyiTRR7Kh0sA/Jnps0Q92EzwyTV5SkOMl1byMWRbtRvY8h0w
O2M5qtg1tKy1hPtZJlCONkLLTchkbPItZOq+mKrbvbLq6PsvJBwXJgejOxm7zIiZIbNbBlMtnyaN
XUjWfG/wj569KSNLAthrf6yZ4DXjDLLtzZEVppScDEJ0WPx+VPeSd/gxDyYIz7jBjmWHzksZ45e/
HGnv/K4cIsAWFO44DlRu4rt39z+uCr1uo2VweIRlztFl2PPQ2l29Q86Gv8hd3e4dvk2xqkbT0iyh
dZHVO0WIIlKXlJgm/cvpLn57pJLxtZ6vWIg428z3r6eOWxaXzbyAQ1fjyW6RVNj2bir15iE2mSR0
T2lXlFu7QvcIZmofLSjVC5vFG3Tm9tLHIvpLpfv7qc9LwtUkcXa7PC3fF1DOYqDJZnjoG1EskZnC
MmReERBbAFFBMJ4xkNfZlj5fmffPJyvDY68PxhnQhvxbhtVv9f76WtAaC12uxat6d+bnuHMA+Oqz
r0KxsnhUcWq7+hCzBgRQw4cWGAbSV/aeXmdpwrN7Xps2Vo9hmkEyq/Mbe/2A/09vejXdLs1knJyX
aXn7y3X1+9PJoqBYmxLMTTQI71szyLnxZFX26GsNZEq8k/opD/UL6lg4lawdjwxgASqi+X8MAveo
uYe65NZ24zy6aPGzXIBrjLb6EIVNcwJj2JPu7uSXbB6v0X5C6Ptc1VO+mscfAP9WL5wQ+ZmNJYaj
sdoZPcdwmbaVN5tps1tK90tQkCa+IP8kwCjYa3qXo7OqCteLCgThKjEZLq7C6qgOYD84CmWh1R4k
Sn2ztdVJ1RIQ8pzbu86oW6I3wvKsIkbbKNP2wG/tQ9/CXh2EXZBkyrHSU6Xul7KIPQIG5kfuaUy6
y+gzGw2QNxK/UQLZO0+StfD9S9XN3X6YS/Nwb0BKFnqoX2V3WXBL4g4prMcFQKE37PLeNj6ImXI+
ScMPYCK+ZC0tbhhnO83sxAkH569GRw8yyIXY+KK5hhFMWavv3cf7IZowNDzrzvAy1/0XvVzwRmi7
EaXVJRbac2uA5Q8ntBS2GV7D6hML/wTPAenfFpSpeycdB82vqUDBnrhkO1U8CbbFEooHkcU84/Lg
2Jpq+kvN8fvFrwSdPn5jV0k4LGu38R9nVVzgkEHN1fpxKunWQM+tNXQ17hw8wHuI6OxF5v//3a8E
t71pk+zIDfu+3uxC3eiGKWp8JwUYQuz3NesH95xoRQb90Iq9xZGHrgMysqqycsw8/+gVVG85lz/f
VMa7BgcaAaWWwZMQM5jSf7unCqwfom6UyWpae61tp7hwE/EIVgxskf0esG+YJysKrprZz97q11iw
6Z/gL7ofk1TbR83IqswZr3FcfKMQYXBsEHqA0HHScmonl1X+Ej1J1n9eiTKbADBQVWm7K6fJ+NtJ
T4Djv9snk9/FkpYl+V1ALlDB/vvzNDM2lSaibT+a6thztEj4S650P4dAlm/uf8ayKPz7d2mRbdtq
jk+jHSx+Qv4Bo+/1WydA8rTJnDzbz1L7CJx68e9fYqp4JO4ThWejoBbx94pMLLZPJZVB3S2+QUJz
XXcdGCik6L1eSy9NMVA89jOgjIVlSmJJP1YJwJaomv73Wx1ligYCjFSIUvpJ5Mw7ZbW/cnfWIEAu
E8/3tt+SvRUoYIhlRCjBgGwpk/nRVOkxIZHaHxIz8DPk2oFT8WtPIPy79dsZsxALCb9Yv9y/c0Gz
g84sdL7iTqZYlfpToTrMMk3yArYYt3RA+hm9aHacLPNgODoymyl6qXseWpxiKObq17zLERqT4svK
ajnY0YcoD9XBrrGzsUtAL65Z8cZoote7M/Mf+xV6QSx3hByoCT9QP7OWqTKzvoEyF3BUApnDUDRB
8cEemPYSmxZoizIEJAYWdUJLYrDceE7EIF6LqPdatCy7KUhZFWQsWMVsNmcXTxAB0vxxzh3nYudE
xIwKir8Jimc9R+exupkJnLYqhOyXmV107DCK3V8lO/Brwe79BIIu3up2oV466JSem3I10L6wmUci
5Fmk1lw0WfaXBPETzUWF5N4AUtN0zJq6YrgFQa2/JqHuHkK0w43pBi94/rdpzT2ka7XkudRWmheB
30HtZ15DmLaPdYJgtoSDvIW0Yp3udh0eW9omHFldac2AmIIYMEx62OVxax25BkMAYxHiVakVh2hq
6Bda2mlXheW+bb/jnT3CfhavowkhPK1DDQ8oI/m5VDnRlGJVO6mLSlGeQe+LDqAikwPOLSI3Ovon
t4YllgbWK4IxY5egrjmUOX7IFBh+58Qa+5/wIzOiR6xWjKGEeXSySJyM3DyGNPto1BdjB6jan+Nx
y+ojLWrxucjVR7PIPzttiLC0j/CV4oo/GX2z10heO8pQYOUD22rpWPyrCFdfMxifEM5SOxeZuRsb
k9D7aDfyQ5O+mW68zE1nYY//Z0Kpp8gOnQbSKCp1jGTPd2PqvMpyp9p9NdB3sYRhlqko/S7F1D+W
AihSoZER4YzIq0hF/IQStj4MDpfR3V0coLC9mfC3t1psxd+b6KseLtbBbUV2GCP0fbOeQVwHjY2t
lXYdlwHX62I8LShjXkc04oDyswhxEn/M6v6KkUdw2uoWuhGmC3YP2HgBm3+LG6p+OUDsIhciOba1
fnGVVhzlgO8ZHhWaPQx/O5MwAFzYgXxGL8CPXxp4m5nt6QAzE/IatqblZJuEJ+/WSVl5lidztqoX
yAzhtmrqnuWJmW3lwoa1yFb9EdZbUldIQ8NyioAgO5ph6SIaCtdH7xwittWRQDbRhWFJBOeRU6jV
uSHIp9f2jUxbrwOG4A0ssK6WAS8YbuDZhfh75VIYeAEShR7OgvN4mNOfBCKFZ7R91UWP41WZguEk
Q1h5cQlMFGN3YdSb7RhAutvaTuSeRDJ7m2lleHKGlirTCutX6tpt6RTmExUTlhW3vRZdLx5cqSV4
Ip4x7uQbzFCcMW0LFXnoXAYq5jSe+f0j8DhAtnRnuiWqmG8oqCKuALjQo13vlRk5Ny1sxWPFzVTT
zm5DxJh+jA9+HeCO/lBrlwTmYBCyJOv1z2U1MZMrxtfUcAOelPPsdVX4iIDYeUnT7zwY2LC20gH5
S9dDJ1mHBrZNxLzmocNkMQQDQqibO4mWzBgl9no9ww2PisyfsvCcTz4QIBtrSfcVhk1ziHMZbsMq
hdGNLOlcls4zbFcIwO7XqA9PLj4ZP3URwc2I3/cxa+2NlQmQiM2wsqY/9K3cTritzjFq8uMwVD5b
xuSsKR5xjasCPCAVukbbpKysOFKetTTcV1DDCbx1H8uOUKmp0ZtDkCZPZsGor6u48cuqMD1Nx5PW
ozA/wb3XT+Gcf+CRz0GFRpV3e41FctseQxL6ti01sYsFaRq8jGXwIexJUoPTdd+mJhUqItNpzxXS
6XgDsFWrSfNlevXgJvJXGlreLIlzQReAS1pNahejmipC9t0IZ8vznFMu14FnFeZbUM/GBhqCse8c
Rd2cpY+o7vkYEhKJWkgPbIBHnF/aIcwwCuAWWx5YSTJog5nkkSrq7iNsyztcMfkhWGq8Ei7s1Ea/
Gr0uH2hb0KrBp3kcG4mTH1kr2iTI++ReloepazwCGZwLArp+V6oy2iPd0kmJ463vMpIL6nQ6KVnj
OV//aZbC8VastBakO6DS7OnlTnSzOUIdzqCX2ggTkHH9hHjiZiqpXmqOypwgmtsyl8VhHLpxuzQW
hpMhxeIT9A6RirrY8U5CtrUVXkoiDbCMxBcgdqjyFsiCuvvRSh8I+7G/WPA2WmCV+LVKc5NM4/CC
Sm171/6WacyaJVJfc9tCVZhk0cnVul0daOY1L8x51wzNjZbyhxHXRwfI5UnonkkpRWM0/UDOgfsw
b5/gehH8UAp1NHswqWn4YDDjfjTamTCaKvCyMLsYre4ejSbXt4tEagurkoC3cBQHSrRdHy/WscU8
sbEZXTKLo+uICHyyZsYMXTsA1NOtU57WgORq8+W+luk7mZ4srSE3LSnepI6CoxusC3GCZ3MVW0+h
BGaTXsrEbE5G2rNODkKM1kNnIswbp6Pkp4i8Gs/QtQ5xGImLGqzz4mQ/6i5xHwJkQZIBz6Fbmls9
yZRfI5jJq116PxaBFy3nYnarB/RlSIrNSjuxeQbyojfw+ng7YiANjIIgCMzJc0l46FVhnxCzcC51
Y3kOyUZw+8avd2d5F6MxqvNo1yzthRg/h4RUCDJuR47yugzpKqlt+iH16loIb0LaupvA8lJwuMaO
fT6aVn0k4rOKPCcXTxXTkaT/rqt9jRjBbALyA9GUbKIA5qDSMdybBdZ7q8L6Pq4WRhyi+IQbyaIu
+oa0eDpWnbyhaC28OWkqRAB94NPkoZPHGr0VtdOADe6rQ2yor3Eg5VUt7WpUSk6Gnn0OptHcsw8V
myjHKmHj9Yn1ojs3tvXiZtU2NRPND9ZUUaukA02r8aWQrX7uzdBjiTpvu9ksGBa3R4Ht16A0f2a2
95rPhn7OFvQqY5CeoMAq1tvDsINQFj0gJ9mPC/ZmACX2RfQdxpNxiH3mj4IsPk5fxoI5DbO6WVr8
kWO88UeGR4+EBnMDWuVJOhEHSJc+9ItyHxmdWDECypiNIAJL1n51O7wx/auerKc74CRM7el2r0MR
Te8zV0YX6n3JMY6kW6u7Zqdx5wOKW0BW2yGawp6LcyF9z+z6EyKP1gulMzxp7njSp1C/dr3WooRX
UIaURSJfZD8mutkctJxEqGBBeAezAKFKG3+zh3Q5TWOPY9XNnxuR8kDLtRcdSNshka3LcQ9MclEj
ZvA4OLlTXT0XJPZJQf4iT87wGFT8rGn4H/bOa7lxbNuyX4QT8OaVJGhAivJSKl8QUioFbzewYb7+
DiDrlupWd0R3v3dUFIIuJZICtllrzjGzV2mIx6YgxFobwgeqReih6ky/lZisKQ8BmJlSgZgvc4uj
yNi14G3CmifncyLU+VbvAQ+QG6b8nIz8FidSbyvOVxhDR0Zb9c5+WNm1endJWrqjzUwVtMu0U5uV
rG9Mzo18MVXhABM1ziNpi+Fi4A892o37AR1Axzl2bjq6ZHM4FUFWNbVvWp6BcQO60x8RsABOgHiU
dirmog0sziGA4/PcWLofezUZV/DST0nsjrQC+nvXKJz3gQvMm7EF9bkogwhx5EO9BBAympySyMV+
PPYpBvVwmTPYao1FHKTmD7tRWA+WAklyLWpt1yFZC0TdJKe4mO6iZq72pjmHP+wYtc1ob4YqlXeR
JEfESoVxdWZm5Rbp95TE+l1omLeeBdZOG4z8Qk471I7ce4LBek6Q9930jUn9YmrvLVGLeylRRMp6
hofO/mE9bwc04duhheEiepS/vWOMD+PQate0N7wXZh/Ptyb08Bh99lMNkECij921Tt/uvGE6zQr7
PHbYL6Y3mGelUDFYqnp54C/zSgijRY9uwXamAP891KFlW0T3C1KmhnS7mbLRBNBkjI9FB7RgyCSh
Pxi7KRu6j7n7Fs4WABTNexzAr/zhinBZt1sxExG0tgt6HdsTZxvmxSqkjVgCbhHmgijN2g2FMzRX
5Xgq1I55sjVB1Eiw1UumbdWzHsgbMqvcPJsP3gLIJe3VvDDVTPAhdARIdflFKcPz6aoAtG0Lwqv0
kaAGDVdEOFrGPkWkd0N+yx4xT3YuaDadOqe76GPcBCNNFtdq7/hxiH/TCQlzltWHzkOqMaqdcmin
qTtUofpY0gM4TxSk1/LWLOJfpaSH6+F83RR9mF6wWDM06/YTLfinoZyurYKry2QFN5UixfEI11kR
MQr1Fq+ndiAqQZB4AxNBpBZYYDw4jciFHy6uJqz64rZupDiUkYfPSnNJk+jkAX+1u9cpfu2SXrzr
XW+AJJMz3QSUOxsZLWNYOSnPKvLlyGJnYE/qLnf1K82y8S23sKBM+yLPbZa2ZFOEA/L2qCYpzCzF
dei6LIC7HBRdXp1dYi+irgGTG404Oky6YJVBP2xFJHXoZ31kW8SiZaScUIK6wsTZl5Zo742UhWSY
th9T7E0stdFlkToL4bLA+6nTd7GTkShlGgxnGXVGUCQWBbPKgrRfucnFKkjtmqObsYmHPSYAb9PS
KkECDubEpslqxXyHJfDoLXUL7GbjcOqd1j4m4XiNEFweR13/ctrJuilU9zK5+CKEiSelmdLhGCPL
3KmK8dNEcezb7CjYNMl5K/n+jk77MrgMDbrBtN4Pw8MKgmJtpHLhexsNMtuKmUBqrl3DKdnIJm5v
FKt/ImQLUE/XQvp0beKrGmKwZKTlJErtw6EaL4M1Bi57iKAGAdajrPNR/GZQtez27KT6rTa44oH9
OafnYpAtkqt0i8DNPPMWX+656vMR0a0Z3VG/X8J8G9+JInXXOcgqJyVuLm1TE0naNrcagXKv/R5N
+aZWo/ZWIEQHlLp15CzIY7DOkYz5y4OH2IdW9XNoeeFqPbQG2KpjX95mWIV2WoT6ssFVscnc7qXp
jSeJDRmb0QTsxNw6aQgmDAbRlpH/o1BiPGi53twM/E6Y3NaLUnk/WatsGtPND9hqWeZS1DjkbYmB
Jk9vGgE/fdlltuX0p1Ca17ZxKgEvC43W62wxd6lL1ZJo0Gujxyx4+/wxNH5rwLiwh5M+687WkUQ6
/dUN36EofkQjnhnTGUI/1snayjW2/aNuuD42S20Xii7a42w7RrhjstkQvilhx8RefINz8BPCNNYN
CgMbW2ssMtZwBCGYxq2mP2UGJTFN6+3PmQzLn8psRDdVXLLbcbUnj8xyEdlvhrTkrZ7kp1Z18nPa
FA9Ry8bLNEy4L+F4T7a7ggJLIRGXYIutSGr3lHT6WfTR5IvBsN6llli+MlknOyuNW/aiF075yhbj
CTWKvlOI+9msK7iK0VVL6F4kqI75SN4ut4EwOrJEU9JFh1l1vmKNehSuTIzePbKAYeJaJblpGzvs
X6uBYccTxg/Bub6Jo6k7GbMccVYppe+pk88wkeyTbjjrEy1QqTXXPyDIRUAG/GncpaFqYHCgKjGm
Zr5zLCrvIUmGUvbojMsKOwtJNGqRPnpEZELWQTiI2vfgNqQMo3+rt4YSEsuehDaGmfQG1xhheuFc
gt7BIjTP42/HBs43q6lHRXCMF6/gMqCLzzpN2iMsEazncv5QDnB5cPx410Hvh8Ae9GE7GrHcrfgu
qAKwk0Zk+5He1cGgU6xdRZM0irPApni5ySyALlY0HkynpQrLts4ta3EwB5bdXs52iinIluh5S4zl
m05mvh5VZSC77L3v7OSGpXyzaW2DuYt10ymuuvuh84yTIRymlEldi6ZU8pbH1Ha6aIUW7QyrlPto
kG+D2Xb7octLwsZIG4Tj3vqeO7DRGxeLSjcgtImFelxn/L6DJFFVct+y22oMfGGck9hQgdqNeTH8
sIV+Skxcz456xUSrWiPhVUTyMUSAF8OqAdx0vEPi6Wyclk6p2vpjr5NUyCBLpKc4z6p6P7uZdh1a
ACHkF+LYHgauHTai7rLZybvwox2gJrhtz9ncANlwLVFtVG9IAxP013Z27UO+NBNVvHlsowbk9FVz
oH9inGrsQZsZYsYxnDFWaWHzk+cwv+i93yWJdhFDc9WH0T4pEwZwaul3XlDdbiG22FSLSEgdcLqc
0kwVO6HVJF7a4rHOdfGQt6l5KsyOUqJS3LVXe7DMeyuLLq1b/VLd3PVraTYHF3EChQq331Px1Z4a
pqpTSdejaqu73ILlNiS4+UImBAzmJyTN00OSg7cgFW7RbyQ36UPeENhk97m2Y/i4c+wJXMDQRFs9
ZYie48m+sBKV0y015J3RwvBIoZ3eo1mlSdfYE0GHg+BqzKZbA5cbxmHS+/BBGveKy2Br6sI9hkBm
yAXF0che2aIVsZy5DVQYrL79AfgpgC6rjGiEC3NbMeXiwx5IfBp1hyjjnnlN0SlXe4n9Nkyfbow7
SyEY7JoS831VAdSHXvmztyiaTPmTKHT9WZczblP0j2A96rNuyU/2/PEO01RBz2KOb5mtdiYxbBcB
qGRv4NreUNaGqRCZD61l+TMD52PFYDTFbmCxaCIQyPyoCQt8QW/ww9Vqwl289rdFvTPKnt3SNS59
r8Y3JgOyhqbsove0D1zKLUernH8Dd46xNhBhh4rbfAnDN3ZETwUVo4cqgm6dxNlt1+cqnYxk2s9x
jMF0SMgIiMCzlpTTlTScHtta5fLpJguPd9MTmTkQoTZTk4rtSNzj8XrRWQLdGPVF0RP1oJEAQipP
nPV0g5qXzOoFseNt8+YuVoRwqMfbpqnU+0Erf+Cnq++mSnyVPTQyfUjzQzYozus86Quhblau1YT3
Ixtmc6+z9TqK3ktZQCniGo13PRSk6uDk4c5w0iWlJsPVPoSMVSQwZRiTmuzSop4OwmSmAEje1IxF
Bj8PMlly9EwKXR6hyrFePg7p+BpWyriPQeheCGw8G0tpxJ6kZLXNZq6o2umKjm666gxlO2Ucqer2
03PWR+adnPjBG5O31jQDq928owndN/IxxrJ5tKXKxbHcneqwf1S9k2nn6m1OannlVNpzFA++o6vF
W0t35ZCDqdi3ldY9O01xYuG/kzZu940f4lXmfIRQAypSedfq6W0AevISe9jAXc/1SZq18i67FDMy
Mq+wTk4HfYpdvGt3ZzJ9gQ/zu3GAEPtASzrF7wC+rrf9wwP//f59Jzek8G0z/mO+9tFaHuBWnQkE
unOf8lf7k2qwXm9I6BgIOCshudA22nWsIJJdsgXGbvkeozB0gOkI3ri9DO5tMjyiY69hFbc7VLMH
c+f7V//6dsVZtnknUmBLipU/+vreCppTcpfcyRf3h/EF9oZVb20DFqScs8Ujyt30oen83qL14WfF
3v0YaVcd1VN+nu6GO/1JvIF2pxmZ4Ykix6PdUrgOyXuvSADd98OBWj7uVZQgOEjUazwVE1mD8VPc
13sBEA23FI3KvnbrIyBEeQjT3sSK33okOkzKyR3KK7a76ur28dtQFSMXqu3TtzY+MhYCG5azCmjQ
zDlGZXXJMzm8VzUwgH5UqpsJyd1dP6gvc1TuxSDzV26kKJOqiDVmkr9SSd5aLRKEzIobvOWm+WpI
m4pZynIzLc8Gho+SN/H4CqV+g8dm2t91ww5HZnCXAa4KH++ce3yVTT3YO0tMTbAeGrNuggbc55+7
TpxSR6xx/aR62gYO1LYgbEQbrHfXW5ng1OiL4qLRTgvofF2U+FJQud03+lgFXm1X9Mu59a+7Ld2R
42zJXUq4YFAVDiSPOGo4avTL9mPuPqzPzKFtbROrpUKsFWUQpsbFoUG4X58MK1kGjYwqEgeLyzDo
yj8er0uHIhwenHIgenA9RGlYcHFz+H5svQXWZhn2mbNzXMva8jtFyXwdzmEzb9e3biU1+0p6uttI
q7Hh9HUQiqg6TB35LGe11vtDBd5ttqy/froQSfnn9/zrsbQB4KS1ebulT/o8l028bx0dI5OIk27H
hAYRSmnKgJ1PSfhdDmcmnQ/oGHWGHj3GIUSjWs/Vfx7WxyKnzSnpVWdl+dbXA/1YaqeJl3Ec7RHc
jYJEwlAZ9Qm6hrLVdlWQLb9ooL3/Rzv4/8n+/yeyv4lE+h/ikv+F7H+bkWxdFUSK/Cb2Bj76J+js
P//oL7K/Z/7HZHZwMNZohB2hc/+b7I/47D/Yr23HYpDXkerx1F9kf8NZnnE0x3Y1ZGqOjUbnL7K/
YfwHEwCngc0vWv6t+/9C9tc19V+6UB4wHKTgnsbb0Ax+3f+Uj9AqccuRTVugsFMmo1PfEP0YOE7G
tiiMX4Z23tYjAOU6G/FxKo8ZMqFt1WukvcH7Lgt2ORPeFtqIdFbHKesCdE7kkpjmyaMjFKj4egJz
kZ1GIK97/RQPZXIm6LNWrWxLFBt1urYjkU5lcSsq4qQ5nQ0XPuqkHb0YhzwScjeYjcILiA1koImh
gOoVvvbatl5qq8i2rWCHjPjKDqQYnWC99X1g8zHqRENO9EtwPijH9SkdcgcuwOUfEfbkUAiNBPb5
7MVbFgz1RMLneohErQdhGxaLHRkl53I3KxaA0Cyg7v394vWJ9YDGQQ/WW98/gCIW8QIULki9pKHf
fmGpIsHILVjyq3nB1oGDqvUFEXOhfbRS3bcnXQ88QUrdn1vwQ4vMibfTnEnGLqcjIh0S0jznJNB7
KhOnp9AqTZx9FV5Md0b/LGwWhUZUnr8PqEgoIdmZS6kuxO4fJtLaSQ8fq26xeKXNfwEJNvuoXWwL
q43Q00OJAYOecnGnD+4vu87Y0jbz4EPZ/pGDpoSTVS9sw5Sp27kPB6Z8xiVCkFMXkhLQtk0bOTvX
Vd56N0bFI/M9jWSEK944Hyu7uGAMwdIJPmhnjo1+E3W6djOy4af81YHL9CJb3cNQOqrxlJ0Ulwat
LkC21j2dczTMBk7dG+lhg+Ld3AyiZLtnshYH9xvChEg7/SMaZrlFSZluStS7N43CXa3tWEBalXFT
QyVjh4epKMlZrFX1bsy86QKXwPNbS6BEUaz4RpctZ2c345jNPTYhpnGE4lRczdijCFC0kl4LFWzm
PdltLCTJB4r2GHWhwdJmZwlVDMjTQ/Ni4F/Hny7O7lhZF5V43oPjzi/rc1498O0pKI9CUgnXF+Dh
ck96qxw0PvrN5E7Gjba8607EL4DVpn1LKM363Ly8wE6K20mneBmr87MdpS3Qg44yV1biEBv4WIOd
8H1YqM915ZeDL2Y/T40WDNqcHqypv8GBzzUvzKwKUjKt9sIW/+OxoX1rY2zJXTRv84wwDgVl73FS
kBJDOQlaSKuB4JcTCbncXB/8PtCpAQtLR40BsCMKK6kDDZj+Ie2m83pPX9YfmVpOWNkcnJI6nUgl
gePX3s9kfI4JjRHODf3Mio+meRvQGNApQ9p3OeFZhopYCwWXss8iecVMMga9NddsY1pzBxcOFgeN
ce2EAiKL9S6oU5dqv1v8jJclxaBP8lgtVJVOJydijTn+c7N2zB2to+qohiB1tr9yyFwBAcUDcaAc
hvzdtPjLuR6d1O+E55akDYHb9Lg+5LVNSh3MlH5raCC9SsafHhLzJqllvBtshApqBaygbbIu3yDv
aQNmfXK27PRXNtK8i3FmBelymGiZ/rm1Pja68pAS+nUQiOspFbvWbtawzVNgOdb0on02/6xzQ++d
2mzOqrfugvUtzUX0riWt5v/5JsGGbQhlJVNh+WIpWpO/Pg7HyXOanW7NC56fgCavbIBTcmJvm5wU
PLWDiWZEBC47pFnyh3XQVRhlWQed2tgnGxd0os+BQHoXdCniPRTLFFeiY1I2B4i98b5QbFLh0u7Z
WPJ2G9cd93pVPtkhX3oiG1I7lUFsVXZnWwVQoc9UyZ+xM7zdkFCO0ycDvpSYUXOxw6aqvLcS5bM0
JK1ca6v1pXVULAUuM+s4u4CA8Odmv6zNxHJYbw0N1A/UXdQMFTU+4M/6K+d6WlaC66lAysRDp7Jt
CJclbLIseG1YhvPWW9avYb9MXqw7sW+mYlM47JCStBuQbmdDYJbgc8hjxxvfGegJpf6LQhI78D4k
o3lGGZBL+saQvI49FSfxZonfkUYuRFNEQB9mhVkU1qfFlVp6TrYl1RFkqWt/IZfCn728ks6OsRtr
ABPrq0nchSm3xNqwo/GdIq2PhPsmR8vo9sSWNeiA0aoMDuBbZfZJxVR2ymy+6jlxKLjA1k/8/dnX
uxKBV7bJaC9Mgijt9WsQFFp0NZyP6731oCxfhzXal1yfPuDdooBdFKCmRAxlEV1B2qynBnqRgFsA
QJKrnB3ZcoJmFkSBCR5TC8HNZ8kOKl2RXjBfR8eojkjx96KjyEDmNT0BWA5A/MBu2IimqA9QaNOU
hmRFsw/YEToJ259UI+1ZVff1aEFgWwKiVRk/qh0DRF9AVPTSoQVZ4PRHlT1MQ6M5WA/z2DKAVahF
IQKQB06nJPXqUywnapjsU4oU5hvpBsfcZi6oMVzVy+bIXjYX34f1MTH397QSuv06vK0HYxn2vu+q
y5BXgHraRCz9d3EVMbfSilmv/kgliwSGAgPBenA92jZF6Fgby+wuGMJcOhUaKW8jAWrroaOIddAF
jShhdwFIzBs7RuNWlnhWhS5v2VDMfmeqP9ffu46363v5113idZRDaRd7e9mnOAT7hp17CrPa5gJq
JnOD/uNVWMhp0d0A5FkOQsnNnSj4Rir66xfNaSC+dNZXwfrLHxcivk4Bey7r8aiXTxRlqNyUy5kZ
mxGxUZJrab1MPRGzgzTtlmhQFt5bdbkGhxAMOaGvqYw1akbRW95kYFkIL3HJP8Czx8DcGNkZbByU
D7Lu2FyxISrmhS653jSX++sz309r9Or7nnbM38+tL11fgBMFfQgwtmWT5gypdRzobK73MGzUQQpZ
KPi+++cW8bwnY2Bob+xI89fHKsxRjFjLP6EWW0n6GxW6Eva1Bp+41MsRcVyuXlLpzCCSvZOsFfcQ
OcXkJ235OykgvmuKoQVNXeF788CoCfZ7JEFXwXorXW6VqHcRP/794Pdr/nePOYIco0qJqJovP+v7
UJRkL2gN/s+/H//Xv1+fsOfwr3/Vj4gTFMUArbpcenVdJMPtehP1TqkRvgwPRq9IhBoZ0Pux2qPK
QmNtVAyLf0+h33fXW3KmtrlZn17vr9Ps993CaHaFnKegG9tkQ5LH6K9Tjr5MPthHCbta7w/LdYRh
dycLkK6bWPPaYD246ihUTq7ePcqGQCej7i/rYXQclMLMyNvcTgQZJTWUSFLDmJEZoqE49jJAYBKK
YyKz8DBFwu+boznxbQBRQX6x3hwBD6JbVjRqDf966h+vSvp0UP2xYK5cX1X6vVrVp9lh9PHXgsZ3
8WG92xcq7rr1Zp0tcrX1JruWBgLXUh5ZSxRabANgWm9OBvpxlKD/XcLQBcyk2hklNHXIQGjE2Ats
NNkyrv/54f985PtHrsWW7/rHKHSXvjHo1P+uwazPrXdJ8gD084+b62//80bWH7jeTzBeTNs/b399
D98/Sk1Luh6e3ZVnx5kYIP7+YOtrvt/Fn7f9/fT3T/+/eKwC8O80aiv3bIROaGYwawJojkyUNLvG
F7UxH9VhAhFrjtuZbASClJurmarzjuQSBr25fEkTV2LxqF+y2pAsZoEEkWdgHrTQuRPZWP9gK/zF
Ev29c+LGn2MdSNuslPtK5+VaBVYZnnmxTUT8PFqlisUpCwPbw8sa99Pi+TV2QtiTnycUWGGZPhkV
QK8apeQGpnC3saV8mgd3IABGfUVQP2+gP9Ords5UGc+ggFoKfiUC/OVjmiO7gKGHWqsw8dnOvqOP
4jesT2mUpS3XAjkbqSjjrWzr/ABp6XdokxrqQu/fxqp807sx8W37h5t2dMDqNENNRohE2+5JvfsJ
QZ9w772sRjBHjZvA36H97PR2UHC5HNHCBrHC95YLE+Fu1zP0JW+x25XXOP4cpo/cC5FjkUYgU4Xm
Xhm/dpJkEvRqJ7NhQ1pWYxAZBmDBmi49tuEkauihRf2nHeYk0XvWQQ+pSECe30ctO7e+7V4Vx/60
UFXZSwGjwKMR8083fTY9ZCM0yGxPs4XomxpHtZnbfrwUdcP8nnTN7EUWH2ovqTs32u3U5+/YO7Zq
02Y7I1HvmsmZNlVi6BtutdscPdU+M/t6G9k/ZyAS9II9ccLVIBHdm9EpNUaB4hdwU9vwl7WVAkYS
ZN7c9A6e272rSGJ24OxexOil50xBaEfhpAO93fHRNXkApo5IGBTl2JqQ9euYOrzhvqec6QHdZN6/
Kee9GidP86g9h44esiJRbmabBWjBarUEv4MkNwwGtURyhQ3nOEQagMPWPBh5hSyrMR8S03106/w6
eMTlkAOAkkaLbnuRHrpmRJ6sK2jucAOGfOWHxEaaPKAyi4r+UiZp+KlIceH/BuAwXmExtBXYRgY4
YcL7wH3eHBMWWBtSc9KKSqhl5oE1q7de0qrYh3HCqE56UeU03WIByk6Fkl/rBmeo4HzVoBJszdo+
yKbZaRVKH3OYODn72djTueu2vUcvAJSUGZlNILruQ18WWeA8xtNQvyqmy7AqK2DvNaAqOPkWzTfW
RJ1149Ic2+QybjY69dUzrEXj0EjngfpqOiFPzLXwUFrZj8awPixhPZCRqf6oRQVkCID1JCEMuk2v
bgd65gdk8vJGVW8S7ANbZ2QXaeoLoUuSXItCNwzbkeQduoE9XJ9Mu7erXtxN5Zc6J4902+0zI+tG
HWPGvicChiBEPoCJPhFuaFLAUj5nTXtBprjP4/joITfDck12Fmzq7pDlKMAmJI8I2cRnGKNXCk3v
0XIacWzOfSrMA5y7atPYOEeSnvgWcEPkQJshl5sVzFS1WOa5/qBg1ylIrMCJWW2GsP/NIhfU+Eiy
bcjgVBVSEOKXgsR3kGsKLyCdZ9xXVnptQq3z7Sj7CZaPOcAbdyKmPo4xLN05DYtQ+JFbvS7bfRYT
qhOSftXaaba18mM8qI8o0XFzLbRTxyJvDVlfpjrNPakrBgDtgbSBTHwiBRCHkDFqq5KJ4SfEVdUm
EsKkE9cyHVARGva+hyNQISTrM6pSNow8V1c/E1s/W5NBnsuQvM9DvjWRseJsiNB2cH7tS0/ehHr7
YrTg9SZYfPtJ8kXrL1LmX7BZ0SgQuHCs5Ka0FE7f+p0yBZ9Jqnw7WvbmheNxtqsnSNm0mqrss68c
sgxmzPSpSTcgNo3isbCXYD9vh5W8v8udizAK+yCq/EECSNhFpo3VJyL2owOJsvcmY1endefH2lyT
JvqODvwnhPGtNw/PXZQH1K9oCIj80UvkszIxixd65o8iPk/KeFvq9ocsQYky1CROCg3ZNmDRUtlw
MAKN6tcQYwQYNPnlauUxwyZDUc4B9DZz+iW1A4YPR4C2fEGlG0Nzpxcejx4C7MwMkewW3rbP0L/V
RqnvPNZHKKCSj8VKmleNn/YSuWOPJRA5HimMydFlqsoPudff5Ibq+oYXEf2XmDAtS+1zKkEyp8kP
02xKqH/IfdDmffSio+25EPn1DKlVrKFdkNFO/0n6g460Yem7UaEmk1nYvXmNROKHalRxboAnnZyt
3bU4ugrEIbMSv5nWDTGi17GGUQdTjUZn2L+ZRhZU7Ib37WCde9u2r1pJxKNalcAnTZJGcheVPn+2
tOhGtmheuespDxP3XN83uUafVzZ0QE2kkonh6+n8WsVpvWnSzvYlXf9dzKJxg9Edg9SQ3dugbqBp
UCOJx3dTN9UdQk6WaPlLG88ja0b9t17dRbA0tmY1DfBhJ4bCFztD7PRex+mzOSvvHbl1wRj2KJlm
mZ3Yrl6nsARdEsW3htQQBmjlwapvgfzfuXMLcxzd714qI1oDulZRF+FvJnIJnXuz76Xx3DUxtPWY
eZkCwoOpGM9OyACZIZ2/r6OyPyDeNyjzKA8mvjG80/BaZB0hWC0SzOJAi8d0RI/hqYe5E3cZaRq6
kywnxHxJVLAOlUqxmj9Z4TgnQLeMDiauNs1xzkoZxSew1Xgi2nwfplvkoxkJncARI8d5rrP2DBn4
zkkaca6k+QGXZaPVbVCZ8CHoyuiYIakFxqnr232RbUJNLY9JF/7S4vGpn/kelbQhMCps8e9h6KQu
KYqd17CClfqDZhlgANIrgL4NibN4gGNiK2sCvnckrCBTKT/yaqj2pMtAIU4lWZACoiS5X5DVcdrr
LAENT9yqU1sQh0hgoeEcUtS3kVVFv9lzUMVH2uO9tkr5AO1BbjQTKaCr1ndqEgwYKsjBy8FqQ8hG
MIAjQjeIxRse2OUuJMJs38LxrWGHUfaMudjNSIUEOz2x2XusdJFdhgTHdp5QJStHRnPvJl62IXPx
gB2S4GRV7jQ3m28mo77XEijAhHeiGFYQznbIMluUj6qDaHaem/rekzhAWlfz58jATBNh8CJ25kxJ
HEN/xurWYaeo/FAcKnCCvRf+hKkCwuruqTaVd1HiObdo38YOASPDUbMxWMzvaScjflpSMRfGT6su
SFtm8ISoNWbacvT7PKEDgxxiIkWq0qcHIqnGO8dQSXXHGbCjBp7Q162Rry8Ue5PsUkIOjnpE6asE
XjqJ7MuxEO33zEk7tS9/4WX5TBTWWrmDUy9iaUVihzreDuPgZ8NTyZLwoFe17dt5f6oHfHBVqc1H
g6GBAdFDptKNlzhr9NvZRVJoUttd5NOrScOSuObZw24LS1wzcxHU8mM3laRACUmuIhEKt4jssOck
OGoGrU0Pho3Lv8shiDojTlrD3HZ6Yu8rOjfMHR+9XdT71ciZoGGikx9eFq8hC634KxE3mFb3BfMr
y0jgLEX9YNiPMLy0J7J/dkM0iL3nOogCs53VNG9CUjjvO/3F1Fnckzx9j9b3tTbEjgLevebiLSX/
rPNHDc7/KLDuAS94qHRFbscC94zKNz7FSkfFJ1I3ad2TB0kGLwlvIFMpJo8PvY30WcE8vnPGwOnj
dGsSWdPR6ER8Mf4i+mHaSRfFOrByXhiiklHb+cV1ln1BiA/HgHljhrBKB0X87Ema22n1vOSeYU6a
6IvhZitI99riG+pgs+ZPUwFoxkmKTwOR667AhcV+zEVpmyh4exqdst1vPS466BPhiCkT5xEkraq1
sQ45lHyzuKqPSOZALTh17eceeR+YsLHSpnt6izdIQKFvVRYZ29Bq4sG4VXsmrdGElwsufEfkInjz
pP/ZM/ZvDaRlhziz30hs7RnwXD/EqsnF1L/TnH/KAN2bJB2PDX4WV2tjLCl+K4BvG9P4PpUFn073
XmVBHqfqqBtSD2wiFmu2a8hTOLMHn0La2XEJ36DFREmfAhBan1PWKsunJDnNSm/DGsq7ChKvkAH8
3iT5ILcAPUBrODBuXoZ0+GrRT6V4BPd2JH+b03wtSMzwTbs+8Tdj22aW27xoJ2LgqmfwX/pmKrzX
bNYOtSN/98X4rMfRqYoIE5HiPczi6RR5LJZLz35QRXkTK+NTloZorJQuIFf5UFYkL5cztAPQA5bL
BVmNCISkMd4Qax5UGMQpAr3rMylN9QAUeK71CAE1jeaoKMSGOpl26VXiY20iDM6deaU1FO0I5Sg3
8Vw8q1nI95SW6NpwuE85MkBWGruC7PSONSmjsEe5Ru36l7k0qiu7FD0LEc/PfGX1FEJKac39FHe/
6Nt+xf28PEXhMdI5tW3zmVHiE8ukta8L44CzpOHCIBan8xi1Q8tFljNGF+inTKKRu0vprG+ijtaC
Z0kfgPuLHalyDxU1ch+4egarztilAGyfFpRAnnyqc0ySR2G9kTolJhwqZSYczCwfTmtR9OOcFI4C
aZN29SaRDvWROQEBSjFRtNVXPDf4suMJGf70oZUkIzVIsMNweQOqLI9a3IJ3QQrbKD/6aFyyzZwr
a4RXozMeW13eGaVy72rJrZfyVyrSiFJqMfwyvPnQdMxPbOSb3hi3pB49R06ogQLzECtmbhBPXboB
IsEOOY7uPL3SDnGBgptdKCuAnNQu6RUwEDuTCjOj2qQBGYa2bZBKvNF0Vu89MWxbvgpKemDwhgqO
ymLo3sRTo2/Uqeo3/8Xeme02jnRb+l36ngWSwRHoPhcSNVmSZzvTviHsTDvI4DwGyafvT876T1Y2
Gv33AfqygSqnJcuyBioYe++1vpWC6zlldBhS4IOs2vpNNB3aQeJhF29iRtZh09bqebbeEtt6kYVS
+B1xhZQzZ+feWaej1V1bwcrPMebak3eGPO0ea8j9k4MGDjkFtiXzSPcJIDYCwH3emc31mGMIHYan
dHbjc6sBOBHyPNr2ezU4qJuHcYBWQiuPRIr7ufa3Vm+aGwLvP8OW+bTRmFdEt8htR1rGJvFz9ppC
zzwjckVJxKCTOPsRDu5qO7j3U2U8DfozTOh6e9aTdhtMB0HwarhPsAU5y4mxYM/ng3WjWmROhEGe
FcDHtYCLQ6Vrhl+HpPav3dpsoIpI61TOIzdip9ooh51DlqLGRdVkdawgZu+vi6C7TQyGgk3msDzg
tU5I1RrMdxwKLXhRt1nXFisfjzkRJBk3zMwttqNtaJ4vNepFObWyYqvhA8lTmgi1GBA2rzzT2ioD
KzOAKbbfXkMec3Cb9iahJzqPhhAmtrWET4QNffZF9XnRlEDmuhkv2nYqlZj3uGvS50SH6JDTYA0n
gN05lMQ0QU3dufPZT384eXHrgt4+kLTsrAr2neMiCKVrxBlD9VM3W0yJvRKYD14J67mIB+KFqpHF
GDOG1Sc/jFGm2ybbT1T3676oHzlpIlhd7nzJ4VlsxOV9IoqQULoRSqmX8wKODVyuRXK0mAnUJz+1
wR/X7M3Ce5gSL5XKyeBC/iK8Q608YJWC0Dca0KvAOWcuEgNCHYmjSm7px+kVQb63vsv4FJlF0+lH
wgIf03G5n6b0TqYzHob6uu+KbdteA6R4qXgK8UjcWvOjTig2tHHbuQuHl3HCxYreZiFYgMIU3t+K
Dy4bWmndiEy+2bF4WmwUgWIZdoNqPlXiY12hShiLPti6xlMQzvua9MRxCK1Vm47jqop5um7jvTrL
eEfc1JOIIRKzHUych2BZHhtSD/bWC0MFkbNBpCrFuYLzpS84YloHgBjmr6hf0Iya7evi+69e0dBC
sM4mpFCQwq9iGN7L8l13AIxLBhyFGT8xRrprSLsovPLT5sHmS/0pk+whJzIMU9iypmNZrKzSfw85
nncEy76UbLBXS8qSpJoZJnlfvcG4PbSt/1ACuAqcnEbBdHDmMsrt+sF11bHtzG++1T1ov0BMzai4
CuK7YEJWio7jk4S5u1A+a+divTZOSQ+Wxcx/1CZTpdY3jrkx4JAd/bUpE2fbkvsLjCasI9tqvhnp
bb2kL1nffRTyWnQtUqYaFIrsg3MFYqoakpvYQrBgiLM/up8uKQLEV1+aVTaBgqNdrZmh0UVip51A
jvfTq7j/JpwO0en3dpLGoejnOyOmFPRNFGgpGMhf1KD/L+j7d4I+Cx/f/0nQd07L8qOr+j8Vfb9+
629FXxD+BaWWU4frwE8FyYY2T390/f/4b0bo/4UfCrFb4JnkNroef+tvRZ8T/iUCR7i+gxIwRH6D
zO5vRZ8j/nLCEGkgLNYAQ67v/lcUffyZP3lQZmiB0GUgBSWEIDQUf38K+kSShUXvlGSOm0aVcIph
L9eKIyW6IzZzRyzFETi6+CCkgn1tHfg5iqqWHB//sVF2IT99S2j3JxIuTldO7DXBs67bvvuUs5NX
b4svRuPnqAL2NWpBo7KgXsAGXI+cV9FuICVk0+cTiE51lXcPrevPNoCWrntO7RL/j+rqZCA+GZX+
RWZt0eVCTBP/cJNhkgzdbGkf62TMbzLkTPSatQEPfawMVIWOSU1wGggLwupcYnlZmUEyg+UbCEvZ
eXng2jubcA7YBcqWKYVgXr6aKM+MVc9ZlPidnPHrOvTQaa7IZHKwLbB1tT7seQIe03XGPMFllEW9
Spqpv0TXoV7EcTl03omkwWxMboYSjhyYt54+AGP2gRYxGQvSJeOkULmbWm9+0mby0HhwG+A45aa/
anSWqYNOCg07JHHuHQ0xWokFHQ2ZYFa/xv1aw5NhQX63Oz3AJHTCPDn3cizYv+Q+Xcm96XA63BEX
Pk20H7wwfiG/h6AgM+4QOHUuO+L1nFrzFcQGodD0AQFjhO7P4e0AgV4/CR004oEbhvVPL5nY5IU6
/2GCLexYZRkERapta5KHXOAaayrx/tXDzRHTp9PxdXHpG9mcZh5LixliauGh2TQKej5WZrMKCCCe
UEbS0LorqW/Z92EuvOwuqjJbd03sPw0+uTzbcqz76S4cCGxGxKyUimx7Nq2rtuWpMpsRsMMiq7Mx
ODtL79W3y9S57AoRQSLXbLr6wj+xB2LiOgJqt6CUlm5epcZY3pJ1aQSfrq9FtzLokJKhPWGwJaCs
Qs6DIKT1aWCOqUyNIx1zMkUK28OD59T1EtTQBMevOUKnfXaAvhPQxtGYGes8N1y6ih3LvcQfau/J
nCvsrWd7+AnqerQeCIdBJ6kzVzfnHJCpPBuTnPxn+sShvWe3GQRXMSsKZf8gvWHJOGPWvCuaWVSn
8VsNWCFmKCUeGogrBDbG99op5ofRF+LeIo5tQ9ICWvbM0bemP8sTnwDQB73rMgsz8aBOPeVFTr3/
aLSdpqVEpCKc0/S9GcmunQzbPeLnrbE707gNg6Lc2fXUb3ygqhs8Z7QmF7NsGYD14ui0VnNmugZ/
pMRJaWQLRPqUUi9vPXun06A6Fn7jn6bEzHZhTBMANaqHocApDq0r9YPXyDjCIjavyTRVezkI+2DG
0n025yZOVkmYukD2xYdT6PkN3mN77Rijc1cNOr7T44J3xbLKu7ocGVPaXYKPf+zugkoO72NuUbqa
qXhgD00/nsCY5BzkEzfMG9rok7a+F2WX7kWjQJ7MfFTIB822CG4YQQaKErMISthOqcyAZWKuIMVW
nmQVpwFzKQuDGivkDfDk8rWcHMV+OJS3ntfCpWxVvEGP3QNUJhtgmad237V2B8gFckII0geGcd+e
BYfibiR+dutAB74dndh4s9N54q6q+nlM6/42GBQWutKYCSRVxO+CZTt4ysxZGy6aSDd1bkmOsYlb
TZziOgMQHCVKmZ8Fk/GHdigoc6aAbbIH05q+gVnYB6dbjG+wKkn/Gv0cp988kzpiJll9S+K7T18P
L/U8T3TOoToA0wjhX44AEVQFwQ3xK4ZeYSJctWECrgern+4Xrxm2XgzJ38NbBbF4rud9LO1gbdMJ
22VFAOino/i0ikYoBko+lGYcgj8Gy1YcIaSStCYBi6B7vOt2olWGWbHaxLw/ezut3QP5sNPBrntj
C4XG2NaJEFdNak37LNcucBZ7OhvKzjlbzcSh9hJFWBH6URm7/o9WOwYhSU16MhnSbUnrhlJki3qn
g8pjQhs2axDI7XXQ9qBA5jp5irt8PicDkEHbNtUW9s+065WhNiHhIVduUPRrhZeeAFbPjgDr2bsh
cYiBLObgmYG7IthVuUcQ2TgWM9ouDPqmu7iAqMtr4LMkl0phYquqXWhewDw1Akw9Q4IL48DezS0m
0cpe6i2m3jSiDZFsDWmVh8auIAN7cX/tzzVdiHwerhDWxyvGd3rbs26izfRx3dNdZLg0xiT5SjQL
IKoZ+ebBbuITTRDmEu+ausbi65jZuScS+ifmUWoKhcql9plnlUFV7BAipyj5Fbyqgnxk5jHTwciI
jlXLAJJCkWgg/IF3fJ7HQwLSZF8WAxmHQuAHolN1KGC6ffMh1z1lbWDfGLE/RJww/Z0OVb4teiIh
KO2yiI83i2g/x3heL4oTN5m3jSOCz8Qx5ZE2dLY1FqO9D4IZo7pLB0Fpwuys0QIFVCwQJJcAdcSM
gL0gYPZqWMi+UOOgbwIjrzfGUIzXFivHbiGXfJP7XrxeplEyZxP5pkx9opvMZaDsIaYd32A64W1E
c5GWUuERqLtzHeZpVFhiuKQ8M6YIYxGJauFwGOhRr2jFLihkPHw4S0JIL1y/qICwsnEtbzkg24k3
3mLRkWQOGgHtwQps8ckonHJmTNR20VSGHMMpPZVeKVL0Sk0SozKHXaKLywlE07TmfAcpwHQpWi2O
UjoyUT7FANDUglSP6CC1USOVft2a+Smdh+HeMBTY62Ip94tVeYd+JkbGcCfe9mYB5tiyzHQChwNO
fHcDF2napKVHgzLzxnDlMBt+q9qacE5zdOjVTUi28mnQRBY0dXI3enl9oB+RgGUOuvZbPSA2E3qp
r51c6Rx9g2P7kZJa21v0ml18nlI4uZGZynzYJpYXuPvJmvRyCniRUJU0qA8eJ2epMUYxquojp631
mZN6Xq2FdfGdew49vEva1JBulRNaNIMg69KKqfEMDIh9T4MfOO9yGenelL+gtP+vq6DdR3X9Vnx0
//1yxz+qem4p3vv/+PNi9+uy/KguJqE/Lmy+rEF3w0c7339g8+JXuaO/b/l/+8O/DUb/tr5xzX9T
37Aj5L+6Tv/wLF3YsVzx9lXGBMFflulYViAc3/L80MMy9K8Kx/rLc9j9WTZVx7/MSi5mJSigvudy
L1iJANT+XdoI8y98yT6CRNsJL26l/5pZiVixP2sbsMUuTiUemSdECPKOB/0Hu5gZoJvVJGPlY5Xu
Q92/Do53Tb0Ds7Gc4quAz1EIcGlXTLCxVVoeJJYkcvYSc9/atoBJwabcn5lPih7O9XITxj3MTaN+
y6cKpqk1fExFzFItoc9kBXoipiufY3XxblNocL6Gmi4zOjKlIjmSjHQ571AADRuEytdCfaeXuc1s
Gx3zxBzHbP0LKdOBgy8+WwSq28mVR0cX+dG9hVxBJljdvRYNxCuMwv52VgTN0zVKhh8yEcm6D5wH
r5zGdZsCJBK0SaL4YkC56K0L8iynoWYLZhKpC/vF2HsXTKHKwP+gMiu3KiHh0Ijz68xws1vOwMOa
Tg/wMVpJrHDwz61C/jBaKwS004vHvhfpnlPOSyJUeo2oPblmCJxGPR1CBj3xfGK7ryHdjSYureIA
lt9JNyV2p02rDGNDh0SgkpTmPps6GI2pz4MDjb9xRbIPSJBkZJ73Z5uEHsY6HUnfI0LyHKZPVu+K
ONW3ebI8BJ5/SWfMsofAfJ/G6kCMw/jRAsFbuhjiA0qbIoQObFgxdn5oVlGjowYZ/lZXHZKFKcCq
5dnPZRxg+WBQatXlvAu7ljuqGsTuqAKqeIwj5Y7HQOvpdvF5Q2uRzLtqyqrDBUboLkZ+Yj1aVQS9
bkVgCLIv2jeRVOQaceu5T65dZOzHKb0vYhxYsYODDtXuyuQOVdG4THjDjAgaNKRzqOjW1Ua4n9vs
Kg7tdhcInqSJonfO8Sb7gZRgLNIfY0Lrqr98MRP99xfcpFDG//Pi10+/bvd13f/u4tcPYqSKZB06
p69LhocVthg5U7RquHBs//wbX/dXf/3k69ulwJrbSKY8//l3vx6Go4Iee8HwrRFdcfX7Ufx+KC5H
NfgXGNC/r/t9u99/9uu6r4sweq1NYKYJ21We8+8ffF2USoJx+fr2H4/v1y2N5dn1APJLmc2rf9zw
H99+3fDrzywkTZPbUeMFLNClBZV5+vrSWTbRdUsA2F1zvtEyGyFoAYUZZ7yMbuhSPUgCuIoT1J/s
H18MaMsnROdcBzR9LXNmxOHlOoh+1lbEO7/RL1+/83XtEJBzIwKbHrZ0rlzdfeOsTsPdZogdCYVG
ax5PiUHlNVUlEAwOJcssjFNMINjp6ztBMOQGVX676u2pP4IOvdKhXg5QJzRiKXJNswrnJYIUNlAn
Sk5xMi5fQje1T8yaJPvjiBPUN6a4oJgvP7J7m/D0bjzFvjEfS8PlpaYBsx1r7Zyk9JzT13cAVmIk
K/N9CPygo7aPDQ6sxVbuSZZMjWPo7oSR/es6n4B6MZjt1XS5xdzGP9owgXyTiX2qtXesi9I7Jhp0
h5VkgOAur/syJcSZqhpaYiIYMCqEIG0MPI7xwpIH5unrVl9fTJiuvy6CIVS7WmffIaRXLJ75Gx6B
YodVFBVIOJdXC8YOG8cE6iH+n81mXyDzQ9QIbscpfxA4RTe5UcW2NK2acNbsuax7j2hoXWw74m1I
Ti1sskbhAIkFEJXv+dNpBl2IP6h6LMp5OqEcmk5Y0MD3WyBe3Mst7PaWOlYcC1b6K+0m18ltqh2P
oFaCqs2xcg9TiuRyLsEgXr6MkxJYYJK1OUFgzIGGBp1oVgjxw82Ysh310qw6i/KVqIj8xFbf1OCS
W+A6W4SnCyZIazmZMWmNnSpQAxGEmCxc9XU9+eLNynQCtf26qC5H/td37w35bWFQ0dk6aIPcU2p+
1qkLsLIMNbOfrLZvwHeNh7ovvLUZtFsrRRc/jm1+ikMeiVwMtYcqAEb9YbyMy1g3TvO0oC0q9N6p
aN9EbpiJTVkzYBKGdHe1cJ+/DqxWQN3wkpxkliDOz41TFeelGztwYzODyMtFx+i67UyMDMOXuTiT
OFdF2mdWSI9j7XUxk2Ml7xCl3bZsuzaVT2pylTHYyGRHT03V+QGpbweWH8rjwLjsxncJrhAi/5YC
cNiLWN3YXmLtfzk+ANTDLnDxPX6ZP74MIXNM3pxs9bhdgHNtml6AUFeX2+iLO+Lru19X/r789YuK
yfHft/xfbv510ebt2ZL5ePP1p30bRTUJgMT4Xu769y/8465/fVtCGuhiO9lWvx/J19/7+vNLQZ7p
qtXxRYecEpX++0H84/Zt2VlrWzK6/eUtMi5Ow68vwQUM8fviL7/Rn9d9/XQYnQQtKcyUYEccnr1u
Y9PbltK/FkOzIaR42oBD5APnvdNlfYcmyyS9aN69xX+FLzGeB0VeaDamCCOX7y65oROv6yGfiJhy
HbTDl6TKCDTWzrGtkYDyzI/qyeM3GJ6QnJxvpiWF3pHnSONq6xudnINHvyQlMdNZmAHbaKfWrl/f
j165T8r5vrc0Ng7NZE0aCQ6ojTVkDo5ukUZ1ZeHMG6H8kPKIeLWw0IVieO4xxB6KHFB8Gvd7DCWd
j7fPsq5C1aGFppl6gNQEmhNeR9dz95XnrjwfQbQr7e+6VNBiEuVvyTop2sI8+3YD1rvvHi1kdWX8
LRmHacV5ud97Fa1I7TQTHY3gWpEWkWUJYrPCeC3qYkTUhOVLTsG+STI76hgoRRV4yCggz+U0IIQw
WQgvhlrKycoaedsPwDOHFTLgEN7NiPL80qZ1q/iQkTrLFoWGatxMB5J4QC+lCTHQDRW0IH+LjaQ4
JC4+N8fEVGM12J+JkM3JL0b82EBHjdJOE9/NDiy+QJ8y4d8ZvA9t2qk9s3B0aNlFNeR2wDeThBcB
c2w9dodsdneDhFWdiZ/phQZdmA+eRRYyINbzbAhaKkX3HbQQ7OoYk2zKpC+bSUthGt4e6hZ0X2oY
4RqT6WNtw2CfFog5/eK9Uh5KYiDbbqs5PNmLebezOxQn+Jiv5TNSNS9aclpDRoVS2iSw0YuzKJz8
d+3D8LKnOsp6QnNqZAYMGpcVyBcd2dpgUzHJnW9mDc++fqVtlETh2Q/0bU0rexMPYX6wZntNp3kP
HLNe5wq4X9B/I0LrIxnCPSjAJvKp6EEce4dwEXteMQG0T04r84hyMz/3HI59GqLCRYPDw4S1U8lq
lbtYgiqzfUq6bRLSF++rT5/GLPGng3kEgq91+VaRChl1ZrVvXZLG56I/hco70VhOziXdRNqbnN28
aU16AhlsJH6P2H+PIh1hDwJqbCzxOi3zfOfRL8fS3Z5TzbEEgpH+AQYAt+cADWrzpjXGh2K4AsRt
IXXx2D4vbrtyY4RjCONYk8OnMDGGDfNid63QAwWxwB8AfgoiRkt7BxZAogojKll0okxOp0yDUlAY
CBKXf8Ngi8b4yWr8Z0e1fKRiuR9bU+wHbe+TwUsJlKftUfpnOZdNhHe0BXy7qawKlSiP0YUPVbqS
FEHH2RZSDftB6L1FBraI2WXn2L+EuR9hWj2Hbv8EbO5t8ggCI89T0tWxxY6U9kY43sroWVZcgnEu
emd0RwibUHC4PirE8GnqxLOCkxONdR5uJDbtHYg65OsAcktS7W29c0sBfrigBmQG4BxVduNZ+Daa
JAnWYJ1RSpTGeiJRgeJI8bGU32MwXAfdTd810xKCGPrrBB7oaZjqF7wxN66JdKjPe2hiurf33hQa
b1OCTLYEgx0vyo6Kmcet4PsyyS/STRFquu6JuXVl9uzmvrGxkypFc58Ya1ixznaY580slAEOtmV4
ZKIHSQNpb8q4O1+2OLQN156b5ztUqXAK+o4gUCh5lZQXpuu8RGRCneGqpTHLfoZVx+or8jW0vI/h
dMDaHDd1ji+IEN9gTSvHjDzLr1alJFuAnXw5XczLb4HECkR6U7h3WUNo86ZspEJ0vSZb+dLGJxm3
4SEwP+3Yj/epX6BIlJLklqzhuQ/qxhp7jOzoXhAD7coup7vto0Q3eDeUq1HopfVP6Z5U/x4IJPIY
BLKoTKdXKlYmQaNFROjCWhUk6FHY2sX7pQ6BWcUVR7AYz62vYNIBijUcj3vtTKALA6qE0BsPfbhA
ksz0fbL4L+XYwjVyAgJpLyse2vTqqm/Ud6ts+00eA+Fi/7RIlFuMG5NLsFTBwp7jjaB97rYBo03D
+SmHq2CJ4wdgRQh/bpFGxMd4lijYpfOZ0MJYQe4a9gD3GIZ4gE8mnazCF3EJ9cIJcs0c59U2WnU1
A/AGDMfS3Ly0qFJXTt9jXSB7puCFBmc92lFyKUcTmwQwA9DjkqePrY+Ckc3DrRg1nXyz+BFbnAFD
iJlWWw7ETBRqr8uR4IkAuKV7J0PjIADJOWR5gtQboipE3DjMqM+KDiCxVTIYw9wgguLGTIN7up9n
ad5LPZxNYIvErxsQMbCwHcuc5cR0XqSdPxNYQ4vbwrEx0UDP5bO7jB4WZM1ApbyvqTwRd+L2dOsq
wo5BMCyafIAKaw0DE54CQpYCW80F36QsPHJh8sNWVRUNju5JdUmPsd/gq+pCFInVuskE9CfvtutA
RhnorFoV+DRJrXp7WwcVw43GeygD8y4r+fgZSaKjrOx+5qXcg5MmwGJyf3g0hxHLfwTFuB/IL7yf
GlAmC9WQN2HubSwUN+P3VrGxCICV2ZKdP8iFcuDwwrQ5ropEskVe1lVfr+waEnyVjqvZbotoqdMP
3TgvXk/fhEVkWqs6zjaM7F2OlAupJ1tjAOZNNPx9GKCw5cRYRt7Isltf8niKYFpXHpkKlUpe/JTw
HHxDKzHR2LJF+ZiUNG3kU10sP5MFoSJC7gHbTPB98WprXyUGKbvLTVXxviaSKFHKBvhd02sPmo4h
2kxIC3yrZLpPG4TCsvzhlUvUql3Q1NyrsUer9tqDeYnc3mBNHKurVLVweVV66BKYy0WGYLa5aFLH
GAuvmVWvJT2a0szuZw0l1gVnjzgqmscZhMncunTi5BMjvBlnHFsuO4Ou6KCX2VmK6jS/1L6LGzbb
FFqQ38idYwUgw9wzoy6m/A3Zrcg0t3hNmy2+k22YxawfZgu8IUsR5+LaKJmjjx4l0ARbOu/r8Aba
CunsrjiOPnREZnxEw4TxqmnRTE5jHEZdGzN2nm5m/emKvt1OiPDXxMI522BhnFsUCXo5Cce+dR7K
wXyeE+RCQUIJr4YzLG5xlOLKFSQSvGYZUrvQa3mZW4jtpIvakybZDofoanaa7+i4mUa4/ofRVx/S
ZtmMPTIB6yRlkN5VCm26XW3z+LoKHX0zF7Q6jDAmvcKh+kyC9IAFzqmDYB9IYkniAIIBG97+1N6p
bjGjNAWgkAfVglrAue4bDc+3QcZd1Yt3ZDzwtBdm9YpgXi65OBha3aYO/nazCKd1AQ4VKoW7q2h1
INy+5BZ00HUyPtAM0uWNFkx0ajw6Res9pIPzaZPtuJpSJKh2T1oqS/G4DpXZndjXVZn1nrBpGogf
IuS6dbcKs/AqpyjdrlJnWs6DFETJIEyF4Unfgac+q2mnB/9bFqPsyOxijIalYz8tThZcoCJw3atq
aadNWej0AMHqbBryqayQLbpL0CJ3zJPI94oXw50f+pEBsgeQiglK+0Iz3DuQIajIJ8zsHwOdmci1
l/TQCzTWcwOwaQ4jqxVYCoE7oiVaYeTirDscQzVwUjQkOo76euxGDIFGy8Yac9NG1M3JZmAyqLha
SdJW5snDolDhFCJzh+OwuR3t5N4MnSIKlM3pCl25KU+eVQKegSmx7iZsODYzqMI23LUfDiaTs5Di
ZboEw5NDRav0Wxd3G6snCDtzqXBgwl77HZ1AQu1uvAJlysKsOJPuLWKno1v0Zyvh4bCpOvM6gb6I
b+yEREevD77NyDCiqeqe61DfZ7Xz3IiBHW8fjlFpZPe5NSCaqWd3k2+slGTP5DVnbo/tLB+jTDW7
CsUKrY3dPGlyuuNgXxvJ2Qwa/8jo0YtW6B0UgC9ikuytKbryMPi23gIsG1ZeiwLUGtX1MJTXeQd6
/bJa1NC11lLEYJjo8idbPdrfQ9moNYqEZFML+3oqUWWOSQZ6pJIBCm37Z03kwpEiCPMBzf8azh6m
7Wpd1Id24u78pD4yvgyIXoNBiQfreaR3/Q1+Rn01ASXDg7IC8lz+FPnD0GQzLXkZ7Pogu0/tOt3M
rR9swDo6US0/Ckw8p0YOjF4HRqv1FJlIvzdBHVB8AWXfAEIteRfLYku85X5CQG14GALoJtLC6vcB
ffINVY+3ztgTO4XjrhovBIQ5VfsYW+XKY+mImzFbj4mNDzu+kT4KVBWMW45kxuuTfrRJVWiDLljH
M7HqeWgggJVd5JkMyTP8ychhwmVgd9QftAIZkMzHoIIFhmqh4NRqn5bc8+HuOwOUiBbcpLZdtvm0
SIl+8HeUlQenl5+xOebgfPyIlRyPQ0mekemz3XCW8KoZFnSosFB3I+dCxqvZtG5CEg0G/Oyq62xg
URQ9hbKtY4H7iFkDYwoT/ZiEX77qAVDO6tHyBImQTX8/+URTy1ETSD149OKIpVldkkZh6EddzOl9
8K/GoSu3fop3FyOKhKy+NS1R7wk0bnD0ufC5U6fYzLrmFFgrQgtIfoKSBLOTs2WTg4YlOPLDN+2U
WAn5kqp9gIyIk52j0Bu5r/D9WT/ykRIjJpnB999mWefrIB/YB/t6P4CMDek3ryWBG+sZpY7pEIPH
K0ZpI7zVvOj9OHmPbUxIvTVgzqx7ExIqSz9inhcJif0Yl8EzEu2B1xiEho27ANMJxbNZIrIaaojc
XXJXWwvIZpImJvMiCG9eBS1rq3tuc/JiUK5V5yU1Zt6i79mcUM22xjuGGDbZkzh1VkMI2rL2a7kN
isa/N3Iixum+X/XlVNMGnGPaEM5HuMhngB9FVCSE/vEZIt5QXBiniJYJh3pemmupenluk7K6JWGq
2S7szTdl+1wKugbVQiPHN3IU+iSM5Sbnj4lUbmJHAlgIZrwbdfEoZDxsgBBUK9ssv3WCHvBCAPSS
LT8pBRfXNjclQ6N6zu8S3jF63JgZ01uh2ULjN1pnE66+IfQw3ahP8jZuxmJ8BB/vb3yPkYfV1wvh
Vw7OQjluxFtHHjSpWh4ydgQB0YI3C2pH+phTmR3ITr0fFvuq9KddGtj4QGO1Y/538ZJTq6aAjUWx
ZTj5TFeUDDenv+8vH1L6kdFMvQh417nSvUyPyMiy92Uk1mDWGCMs7HtIEeJwm4LXV4OBcC5x0GYt
+wBBG9ZofyZvjiMTJ621M3291cp51p50OUI7qrJk+VzQtm16A5VFAwK8+RFLsHOJfghGpGRy+uku
w7RLCNBsg4ZsITQzUK9DNOpEW3Rx+Enm7bStG/d1EThXOW1iLcm7ec2U5YbDot8UM3xkyFZ4VQuC
BLrL2TGYDQRJ5MiFzXveXajg9aMgfWqbxh1J52if2y67M03nUecTh1fXFfTs/W+NnTGERBKBdH/j
m5IaeHm38I9ijGqPSYsOfXEpFWXr2KsYsFeOse8EM5e8NWToWlc3NYcIn+uQGDxNUmMt8u+tEPUm
qaFQcrLtsJfQtaXHYqybMgz3xUDWk0nop/Tng2h9ttYYbKUDBsJ/bPPhBn+tS9zk9FYGdbmy5qDZ
eAJdew/ljg8o+Xf53igexu4dNpU+Egr4SnALGWLMXq10SFbC7MyDN/1kj6keIHhCXx7G4xJU2Elx
vfJyU5TrzZioTea6FG0pghpJF2xFCE53mYp+LCM2IM+BsOyzI2+6js5LeUuGXrhKiDiMkhbLj8WK
XQdjQLRfZe1dxdPPTfEzkwhyoM7+7KEy7tH3xhEZvwwZB4xOeBExjbB4riZjwKrKghYZvUFfUpZR
u1TF9gLvMr25PSAEYYSqg10dyB0foJWl9HCFKiY9EFi4DVLiJhGfc2g089PckxVq2xbhsG1w6NMG
XP2oorBwmEFVQbNLBh5x5S7uaiyt9OQYZ7hgTFXa4sZR3WkuaR7CmIHaTev4CgUxh6P4VoEU30zk
ax00Wq2U7atL7J8zQOzsDX1rpBZue8GOpOzR6xPds9G6bTeD7klBLYxtAxRg5YiQjBkrvO1z88Vz
Tcgq5FGOYxVCWnwCnYIHtLuURyqYwD8OoPHGXWGWb1RW58U82GATb3QTXk9gumkLGq89luPzSKdg
NweIakXenQ2CitagOZrN/2TvTHYb17Iu/SqFGhezyEPykBzURBLVWu7DYXtCOMIR7HvysHn6/yPj
Zkbei0QmfqAmBdSEkNzItMRmn73X+tZkS7UvI93Y2MWtKj5xgce4PE4IFTv+J0h0qhfcTqzvMW5k
YF5PZnY/9HBsGpRRfhWEnV9ppLFrhRVsa3sqtoDXLE17dEFytBbrUIRNFIH5jiYQfXP93qVbeig0
r+CAAoHnZeY1tuSz4zQHG4LRoZmyZlep2dnWC2+fbHJW0DcS9NtW9SDVzMp4wJF5sRPENsDO1CnO
xqvA8AdfhNajHeOX1zHOaVDPWyxYZlw8zKnAqYj7zTkhURuR2MHmNtKYLvQAvjHWvzWRFz5ybf7p
RDgz6JxGfpIIiAkslPzGOMVIy+/jnMwqwnVIviR1tA/PbaDlJ2NOmyMQnHsm/7AoEsTTSWJQNQTw
xqaMRrWqU87Fwrvqo/oa1bxpc5fyBqc9wPNulHTSoxcqEXMnOKgFpPWozuLT3NJSnbT3wGn3QWup
V2eSB01Xwz1ADoAPErXhpGO/QywWb4PGgfbsRvN50AD/MB7oD9zFF/nU+OFwJDCQOHZ6pDg+WvQO
Fv4uKW5sfECbcCq/9AtkbGU89wthyV7hgr+fr4+ahTD4+2vrr7ihBhhk/Z31+froLz8TM8UmxyXG
Ubu8QrHC0fIZlZ3miqd/eplff/VfvqSbmaSITK3Y/fqh9e9wN2QI/fuP//rNBTZOGnRClUZwVRQE
R8DAkBX+sn+/XqcAD64Dld//08s2TX9hzRQf/vrK6/NfP7j+J61rf0SkRPjrS0e0nngrljfy1y8u
b+T6c+sbt34tyoESOUUwbdenv99R3YZyEJvGJW60L4GyaTZ49CrjpHon3ZXoRV2WO8Q1Dc07FW1U
prFyUdwxRwG+wcLQ3AlCAnPFopia+eGWoG19B6/MA9iTHKRuGeAa6YSROfYFxs8GluzOMkLso5Ss
UZnUIEgx6yZy4jKPZ2/wGN8Tgq0FfbIbJxTKuNO+eJBvJhM9i42+WCFiJjTDnhGc2n16q+vLyGQh
d0yaU2zc8IYghYuqk+/LCKOZtKVWqK7gqD7SFrdaX9s3g7AOHloSorvBE+61Qrs1c4IJshmTsolC
D0ZGl+Be8DZDHtzrJhfUBXaFbwBkQjCQSjpXDpxyCkDvToZcIgu15JQTpZp4Z4Jicz82AXyCpu2Z
xePdihD7Ac2VEgl1lYvL0OXfyNosdyUjLrNy/FAn7Mwz2y9dgX8OdhCxNhy0WMdGQNDeUavcA400
cg7l9GHSy5sG7RWdjrYNxXiDNGdr0rPdKFfPtnbcHCqE8dhNzT1A+zdkOawcuj26xBCBV7LArAI/
HnBW61b1kmfysxzMcafq6RPHFxCH1OLCbYJqSULugWQc5ngHX6NQPJcZ5W3FlYy0nQoC2tceQgIm
CFA6xqINjreNFkP6W5wPhUGEsdswQE/iuUJ35B5qveL10ksQxMaumegMWCah6n3H1VRlLDd6xzBO
3WB5C4bztR6A3zlW+gw58KjJKtky7HmbM1zFRY4/Uyfoaxf22beJmxpRwbm778jmM2I5AMgXu9gi
5pQWZ403megypvKoP2+5jJFIiHjB7jQN3bLNztfemQS+h2qJS0cCV0KBkS+DWW4JRV/w3Fm976Y9
32XM5DUzKRblHd69F9wjZzKhP/Ixvp8nppbAx970kXwI28AgH3SOs181T7Jy2s0/uavuy2wiy+d/
FH1+X8ZF1wJHXwR7v768sNLpKthS2KYJ/NykVELX92dBXxQgAI17mlPTxNAlV5p3dlImC7GR3Wc6
6o7YCp5tAl6ABmNP17oo2AMBl4e8L42tZp6Q4B+YoZAhG4b9xcg1nPcjrtDIye9SDoTSaZ+4FIT/
YcdXF9Vfd1zqHA7AqU1J3//POz7HECQmerQnBsFAqaWNXIN23mYkKnjTQ9bYtQlkTtKv7+wkgj1q
wmX992/eYl3765tH/0OaxiKFdKny/rwPcR0ncozy+IRYY7ojyeeUgiw5UfkZAIIc7ViS902C2pNL
9vo17vWzvJuJOH779/th/sVxtnyISEUtD3OdjrRX/gUhn5bTZDWpExKiEeDIIYTw1BPr0upcBIc2
eVUz+QplJp8NN6yvBCShxqbZoipiRoJWuyqvq28o6DGvu8M1RDDD/Srjjm6QkGKFXKZRhBrXwAkv
gWWTBDeg39agr1cO8/CGNLNdAXfXLzFfSVep40hkUuqVzs26iZdHXTa//vt/+18cu4vFzsJFb7i6
6zjLx/P945ElI0e68b96vXOjTgFIkIbItwPZmX7ipZNvhM6+IoElsmYisYBLWhMBQdDVTzmm+Nsk
mynbx5siD9Ux1wfraNi5OgUWNAwVYutoqkDhio3EsRfDUx+Qvbju+f9t4fOVRPeyLX92f5Y6r/Ll
3zro/7fk0f/J/kmyc9/8VRu9/NLftdHe3yAJepYj5HLl+i2Mtv/mLDEKktPwH8poSyerwTC4TDis
4FFz8jp/V0ZLRNOW0B1+QHdRWVn/HdOn4Lrz52uB7nH8YfchGALpqMlY+M8HY2PIpO7rMDqLrscQ
HdIbKkDCLTBYCGYdQergwW2ApeuzdYPyyYfFA1d/SquTMj7XaJR144KiI8VroRnrrPZhfM+3aZzD
kwNgEXeZPCIje+/0IKKlAozZYCAcmfkP2SKE5NJ41RfEnKJhD1AEhBCaRX49uaEjsQvJkVCyN+5I
NQZXQKb9jQ7RqWiGaluwyPMngxsbYL8niGiM2Of50vesnmUqvVOg6bRB3XxA6YKfHjFfS1zGjv49
OjKCiu/S1JeDc14mNF/18VyQcQsaMLspU365CL7hH5REagc3s8dqLcbh1NLak3ONpoa5/1a4mMiR
kcuNuaJpockA7auUP2qYnLrQM4/RSTVGsBlq9Fou5GGhxR5dAeCh7RpujO1QhePBEMHdGEbw1VPu
CA0mkLHSf5jimbAvTCJTIXz8pqnfSsZB3CQ1gMqM+kqrDv1sacZW6gvtQETggd34LqD/vrxUJoJv
oM8/ZeI8pohHTx0ahliBqelMB/10eO9W06kzEtrNknx7kou2FqIYQ0Bjc8l1cMkjC+k+x77uEJOM
VmGx0lY7OQ3BdQioZyIRBj4jl3tHcwyW3hhvvbRFBcIIPSZlekO6erNxZt6PNEgJv02gdxiDAnqQ
nPPyMTH6+aMV+7Eefowekcp5QDqFIeF+EIe4wxHLkKDMnuzBw36MzbAssP7UHb0VLwS5wEUbTJlD
vqGL5w5TUUPKvIZTKdKy8zw+TG4RHbMKdULqWM9e3hBm1JEprtzr4gPDSudcHMx8l9A2f6g5pzOG
7hKqEx+vZmv3sWI3WTkwpzmMOv9dk9HLdZpW7r3eobWdKpRMlgONr2IQSGLTdGIwE/tpYzzMs8HA
OhHRs6s5PpFn7VbUJsqoTKc06zrtDnrNTqY4gGlFvI09qBUTxzigD7oPhiz8YUJb1KodJRHSZS0r
QVqO0Zk0gM84ewDx5bEH+nQ3M79BRWF/oZPB3gv7rCdDvi1NPdwpGvaaMLadaTaPhDyAghf1Nuo4
z1zkfyeG/dMjeMpt71qfGVD296g9tbV96a38bE3MVAy0zJYxs7x3n8O5eDOKHn56HBN9FQfYG8rH
sALkVYIl8MyCJFKNkCwhLZq/04GCJt/bDFYOeAnJW+TTAwW06WCr77yopNcyib3BBEzFeLHjrLqF
/ryk8gJLBB8GmhHG7KGfw3tzlHthyz3g6Bl9Ot2PrlgGHSLSDx2ig8oRjAsWn2+l064m2pO0mHBf
ZTmtDQtWhEmyWRalVwHXBiVX6QOCic3hNp++dK0GZLSCIa65R5Fr4ZPJj18TN2HR5b45yj3htYYm
qjk3ZW7djzkHMm4zdamE/U1nzhfPZXWQLZ/xDRkNlO483rg2aWph/CUekBj0aRPtw7x9CAya/3KG
h0LNgqAEZnlBoGjWa9g6czoXuX1PGTDfqbZ91VT0NbFgGbUQ/vy5rctTE7h7hIg7Rvff0AvQo5cZ
QDCXuMx5AnImUb16+kdIw4tRQJDHeLtZyPl05n9GcKl7TN1BOgW3AiHJZmAkRAuJZUEzOnJbTXO0
EzqS8gC10LZulgzEcqMIWcdEyKilQ3e9hbmDHI2AgJklnZUZl3mWd2YMZqqUILPSvv1m5YzRS8/7
EdfWa1/D4BAFwn2GX3fGZAICBLCxi4ReHUzorzTHk13BpW03xfIU0fLGgjp9TNZEw7UiMUA57VHP
Abag/r+aoXmhA2NyJ0JVHdNEq4uh27tpfhYNCq8sFvcNThMzOCaOXh4qpqqI0lkVEYx5ywqtm1+c
JZUiaHUMBbP7OUwoVgS3CJwiN9FQ39dOWB+TMvusVfw9KdzkEii6zaVGnGg0fXW61PWbyUVi4Y48
INTcsuePJoarZDS0KVoDyVpFO2lTidQGopINx1Qffk5jWfpGal2H1pv2UHB2WTLWW1XMml9A/D1x
a3nQrae6LO1PZ3iRcfbaOThchtizkdRx17RQN2wzffjRebl6KBL1yLDWJVCExQz4k0sLfHdrGfp7
3JCvl0KEC856Oe4g7fEZ58iyAhjxMtx2VVaBoAm9HRwHfQNxsNp0Sn3P7a9hHoZPelTgAm+5quS3
k4f2TZ8ng9am/mK2Dz2Zm74E6k3UWF/hPJ1YJ34ziHk3PGwzoYsUZ8J9rZd5eiuiiAszFIeOnuLe
MRaVVdhy+kE+C8sa/h/+JsgxxKkAENjrrLaBMCKsieT4hWHGa4zxHrgCy+kBmSDHx3sJIsUv9e6t
Y7EIQTqUyHCdAXBeQrBxuXfMseDkl+3Ghl1Ho5cc5ClG7I386NV08B3bUvukKYqexdZbnxAgFMEu
MwaUIaTwMgVFRhLE18HLfHtQJ2y/5n1pDPkpLPhYHQCVBLPTTU+cdCcxNsm0VWebhBrfUQxL0spm
7UmxQfYAd4qWARb32ju7js5uBZE7Q3F91kXGIgxa7hh61Q0KBkIpbBi8TQicCzXq3in1F7oOr2bM
YGtqC183GTqOaSSZTJjfo0ntmHnfai3AQ8bAh6IyMrDkXM8Jw4OprT2yzLkfOIzA0lwQvnIax632
3Uu2pjVoz56e3GF3DRHUd7fwtrJu7s5eHE9+FLuLk2N+TStOXksglQrDhK5w0b5y14Ffjl1jN7rc
zBwb10Ojz7AzZjp0RNYgMXbDuxJoa4tVmRZrQbYJAx+9JJSky0h10Yp2r6DLNWP7DvWbVsoE3qax
jR9xR51BQPEx0erkYDvhnlx6g6myq59sHL++nZcIJck+3jp4E++NJUBIs7MvIxPepf8A15yYkVsm
I4RXeJiDnSXrE+M48g5qhW30qhnmK3sJWs2buVYbGjRtG4u/4x0sLNSHXlFENmXBslGPSJK0kzOn
19LKHoDVlfNJx+ayRYyDnjtnBD+45o2FLQ3abcxdsAo1xv8pFekg0oeSjC8bKh00GG+f5uAZZ4KJ
G08iWGNG3xr2sVWmwdrOuE28WFz0EUz5YFufjesRZYKMlNRE99rbzxyfwi8HIMKT1NMdzoezpnLM
xENvnLh5c2SY3a4W9MCJ+ywozY5M36KLZ84wR/qaAgZmLLmurZ8baOCYtIISXyzI6bCAo3dhoUC9
Dda0r7DbcM8BNY4XwzcROGIQnn2SWJkeLpfOzPEWeuWdWVnvo+BYia3mMns5mWWp/V642Cwm/ELP
NMX1nYBogPmRp0A8wXolnI34kLiDeN590lOckh9z6jg5INsTHJpk5ZMONwpJfDzfDPpy/c48d1tZ
lTo4ElCvNZSPYLZpy6b4jeHqvpDKdh5lhZu57iCuWy2uOL24Jh0Fu21H7Xaqd3X9oOlDtcsKh+wf
wsnhBM8sDOrkIgvn3mCNsQ20hrkGH3mecOXOqzjgICxfIDvJ6xzEd2Y+f600iwg4Q7MuxrALxa52
2/JIZg5cUmlrzAjTQxugAvUwN+B+Sr+NCa7rLEJzKkcwGJknLpbRyRsKkTsPaIVvQB7eSW9idp8x
Uutr4rlQ1bX1TTjK2k9b80BbhfWHg44WnMhXBOBU1dhDyaqhKNDLJ1zagU/YD2I71GAg5eTNkM74
vNPmYDm8OFN74YpHUqDf2tiDKeW8TWVJYzQlIagvEViXItwmCBMIDcJH4CXmXlURY+84Yk+vjTbT
hTb4R9wZzFU4c5i1LQDYd+Q807mBixCwgmHh8Nq4VnJoCcnaik4duDR+j5vcesgMYutw6W+ol05m
N+bbpirk2bKrY3iOsE0colB9tx3XvaJvBHAWJZsEX8+TlqhPMDo1rlgSM2PtUSEJfYlsmR/i6LPV
Rn0PO3q8mecEJJe4iOk8W2MN9uPNo2dCM+tOxyp/xWmH6pO4eGpXIDEN2d/1/Kr41D6mBKnYmBY/
Q19P1JXPfNoCr0NXUaP/6RzO6ciF/A7yb5/hKqE3uqejz6FEjq4+oMRvRHhqliAttw/hJJC4ziT7
u5CMFAdN0CCVXBlr1X4JKxwQNng9g5M0KhpvJ8A3o+16dKL+pggJ803g3x8Rs51KyyAfzm0fNR1H
sTd61kee2H6ZlH6caMUnOOCtVAandlXXVLgF6pGcM5k1sB8OKbPKEX9efNd0Insm5osLtM3/Xxla
czZJ99hqIsCeYtp+U+jUyrwvW8HZvZtpX6P6MspD6iBYm9q7StJkipFqsdwPD7qOGTAlHaDNua1O
ZXeHof/NrPL7URf9jUJAvI9FRz3bWtusLJbCqi3ATsDs5p7MGAB9ddROD1D0hy02hJfcgbkpWdyP
uA72jT0hDmEEOapK7uluj4c+D/HdSPEV+3HqR8EwnLRMDATFfm9dN+M8zX8m6EqiJomvhlJ3gsU2
VWaq0WgV7UkF6tlLDXlpCEsglXKZfpswTqgLbgoxUIzlYF9NlGIncnevVdX+QAYmfYROPgp59Ii8
2Qn5FT7ZljrZL3QAvKKqr3USbceheQEbFPse14H9aElzb+jKuCKLaDqmjqr2SgwWqPozx/Jp1G7i
Nv7ayAbQrYYSWtPFU9QtGSwKdLLm4BxyHGodkIyxo0GYZd/42NSPNja+tGNonZxwYzbhRQ+smGKO
JYzuh5tWi3aZ4mJSeT02GpE+WpN1EdZU7wdgRD49CAysAQoTYyzKi56SFjb1KCFSncV5Cb9RS5k0
V53YSLv4Isr4xyx4udycWB6bnPwjIwg3+RDCTug4dDchQyYi0znbkHgaKG0r69bDY8Hl6CgnR24K
irfaWaVe/AtFyJi+WmJI6A9EVUhxP1VYEpo7zX0Ge277aP5QkRn9fSGFONe6Js5cpxyYhstzgIbm
eX20bkAdBv2S9CWBbU/aQ92UyA20CPfVsqkJ5TiXy2Z9ysUbSLyA6I8/TpyrZRNlg8XtqIlupZTJ
QVgROtrMu8f7Q9zL8tfaZRfWTYUG4wzt7/dO6B1xpHYmWn90gpnvsVkf/aunJF0QFaa1J2fZNx3u
1rl1Pkqg9qf1yfrlUaBbTFXzQ2/g/FOCsPSeZgqnZWfXR6aK7zLK/H0PBCT/9V2NfCgO+/AEF02c
87BHmLQ8AqttbQ1hpFurT9wzUga1TN9g/PfRfdfhxXQ6Ye0mIKDI0Qp/DTUr/xFv5tGfg5hM2hm0
jWr9iY4CQPiiwVIkB/Q4VLMdoZAIykxCVnBglsOOyQJS8HkRipjL741jywKUjwk1JYAFuPxlUavz
jPDz12ZEN7fEqP39i4o7CkcJIxLWuvdrMF6gO+pXRJ7XpH+E5a1fK6jWjwWirV+hZtIYzt2yyTSF
Qc6Nn0eoORCUjMcQ1hqWIPLXVMRkvupVvBNjU51/b4yMBC+K7OqM9nDYuXrYIraV8cnwasIhtbQ6
rpmK2ZLo5VCjc0Cjm7IareYTQqdJ4YUscXmqpbqxY6S7KOyIfkxyOZDMBqTfkG8MoYazjhr+UEfx
zRpcpZaYq/XrLjFgOX1QhaPOnW00/8BQt2ug1BotVROMwPGcdtgA8zcjuQ5W05/T0c7IU4uT/qw5
boIqaiCdMyTB8fcmww9+TsFd7cuxeFi/zt8n74EMc30eyGs3yAdcUwGrQo/o4g3mZsLpcAhJvjVB
amAuiPCItEtg3D82hLr059bq0PGtX7w3lxRCAzHGOV5esF72op8ynRp6ed5oU4/8jTwcUPvPpc1x
B9QFYyV2jtDhMukMqEN1lklFAbjKDYkCi7oXDzUyU1GoQZFhvSvIgETrDfRFZvld1HRnncQ8Dal2
DXARuo0TMV5fNONpV2xgBc/boaxRutjBm+uUD2HUHJSu7H2fGE+16X2d8mKAHLXX4iQ6lDW69QlA
hmXU3TXqLGASUn4m2hMAk9of84ikP9t9mezwxkxI2ump1jGSDN4+nz7zeMwOLudxrujSwaa6zTQL
eTrBnYs9BocRi4ZjYgViJ92zJvLEL83sJXQZjVsdXVRsSl3vLeIliNKkHTyVlWsi2+5+UtL1p96m
KiWCOE6tegl2AcV6UNlk7yybQ1Au7XImAxvsSmoBvvd3ScnLupoLlSLEID5iPsiBDZKWS+puNihQ
2KQG9eZnZw4btNqsJ6SHQ0pob5bOcVFO0uGsIukmGIOdGtDDS09+aNlLmzvzzm4kbOmMBZdwq00v
U21fDs6pBSB9dhP0wClIuKtTNKc0US9eoa5k5E7numR5htXARHhV9/dtj46QQIka60ZJxNUmH7Sv
JRYUDcAQYK9llVko4m0DG/ICrjZikss3+IXdBurMPjvnRfM1trP+TO+e3oYmTozY33qC9lDRCccv
i1GcwuEl6YbmmU7WRoqB+R8aeS+Ds1ST6DSGJOLCbNnbDve3Gn6v7xj9q7Jdyr2aBlQnPxjYZN+k
AjfrjBifnOhbNzvxppo1D7ECH4YW9mikhuIbbzg5mQkxJw6KTVFtHLM8hEp8ojt9ipFXLE63MAzu
58CZiMCg70n+9qHzaIDQloBZPMaHBu1fmlsuV3A04n1Sej7t97tiOAY6XmcbpvHBLB0QKtZATE7Y
oP8bwx+YUOyNSUHObGHprqmHmfzOoyFIOKl7VnY6uS0EJN1MVlLvzNb7wgph3ECGKoeOGiFu3+kV
vA8jELBwQUfhSmKxZHIrieLyHqUeWL2q1Y+myzRkir6ohsF7iw0DURmAMQLCLrlx3zzOgn88ZWBL
Cf42m263B9RmsCBVNEJrDFDlcDXNNPFtgbakuXJqcXTZ1m0y5SRd2vabBUTmWPSPZY4bdTTHF93I
rX2ouvdA67OdZusZa3sOszaJ6FwkFD6lto+i4i3kg2Edbu/Khc+boJ4miAY/oJucmqJGoz/Bn0Lg
zBAqD57niT2F317uDQf8j0GYMyfXZhllkA7R+ZY7ZVuVOyfIABXyNSQuDqCzR+u+Qsy/MwH+LK2t
iF6MedZr92MxQ90EpJyyPLfvKkHkg50E2Mho9U0YPlDRvE+Wq52DCkA5kOomjJElRZnxYAT6K5bR
dxrbxSYIMS0N1alyjfDCtRWxbnegiPOjhuwYbWRpF+HG2hHXtem59x5spJeLPeyZFB7iCppPDNHx
JohAcqgRmSd3LwzB5B+5mfbdtnJkpkr/2ZCeOxAL9lLGw7yPSLnCbZ4/ywETIYASOgVBSkKs5cl9
Hoz6dlL0nxHbc81aLEk0ujcyyqu7UcOEM52rSH4Z0k7c68eWoLySIy9AUkyESxtuU01+FG35pRiJ
HnE6XP41cunQrY81UaEA74lZjSciumcu7CILEx9nqG+G3E5xjcB7j9Te7aYbYdq3XLAEwhsWN8Ls
+du0Jllc3kbZi60WUl9Tv4g5Cc6aia/LC1EHGvH8Mii33HWETHAQ2KdGyNtyMmnRChA/zXTMFnlq
7BHZFzcLX0kcDISb9EPywzTFV5WGyJkpPy0wc040fQtBOR4SrEibTMlnCs+vemRqtLHGA1A4Mg2i
BkEikSpZHl7juGl93fvaB1MCdSrDLz0OL1FQ0U12zvpgshipPOPgTM4TlBgokvrBIr94kzCPYcFn
VyyVy48yU19rJgcLHwWNl/qIy0GwrjUeMf0UdEc0mGlBs80JVbhRen/X5tkPmoGWkvjAkdIpa2FZ
BPRxW9CWp2T52vqNdUMuCrGoS94p5MkX+prYGmaqlHVDvFpFAUTcRE4AJ/JUgpqldTtMeA+85pGU
huGAIh1EyjlT+BNkSc2wbiDT9L8eTUFHOkpkkFPWBgboBryUHgh/wWil19RlCqzwgOKObAxgerFO
hCs9ScZ0VrBj/AnblZFfaJXz2bHa8ZgF6TXPuPF4XnUXjdzGCft1DYIhCfclxOOU6vpEhU+67+gN
aPJo3O6ykvqVm2RLhUIRKzHWiqQtT+vXawRYB2i8LOrdh5r2vT8TtjfE6eMQdBL/Ue6dTezMZ0kk
Skd0cEX+KFUQaC5wkcnJcSmEZFtjLunswS80CPxoUCt/0rP8YpKMe5nxC1+scKAjwvIqnAgl3wyS
xJ06xGMMgphzT7QJ+haivOWyWR+tmyHJWFKtD5HMlmfkzLBWL7DOs8u44JKyxPhR9VZ1nlzO7cyi
gJsQp/t0yz5DPWlQUMr6bJeAPdanLPWqjdS6YzMN9D+Wj8wJ4j8+LUfNwwHj/U09kvPt4jXZzk2S
7pC8TDTsY1wfLP628fKnrLGgdx4SwMHbgdDwQSe3+GBaMj8mgY17gDLw98ZcAuFbEdPKXR+u35kw
YAZLZDyQi/wSdYhMVRHfFlH1RtJWcZ50wIHkATRXrRicJX3r71/rZHtVS0z9NLHykzPR9aNQDFQ5
uo3lx9ZHzKO7U1+Qf0Lm9BJ0eM5VyJmQbrRFz2AtsYDrBhJJdZ5ni3SFKOh2npnTm1lWEV7FemJ9
tG7sZBS4N8hAaoc2vgilHZKCPjV+VnNjLtnmWnvAPh+eY6+hl2eO5E9UtUu3eUmMtcCfkIXVcIxN
ZMeuGyfuvb2AlwJ9QJy72P1RTnRJua2fHEbzvRlRhlPCFTHHTrmU4U5IUoirj7QNFk0HAzuw/GML
g6avAK8aEo6mWELXf2+IocyOBvm0YwGphUC7MffxA/0EBF6dtSRiKbNsvH88MmvP3poOxyjAPHc/
xv1tagbdLwGJhOySpbI6Eg00O6QdIns5dtLaqmWNmC+rRQ+vJEA8+rjrBxEuLJtsTV9uG/J6XMbX
dD66gSE+JXlVYtpxmwLNKQrejhEQDcp81A6zTdhzmMz0Uz2SoVeBcFiV6tBPFi5r9MF5FTwGnlfs
178zrNSbYcX3QKW09oE5PHQu4S6OA1c5Rxlm2lbHzioLVx3GkmUZU2lgHVRavq6WfaSnSF1im7oV
U9s2WbLdlxv8uV4M/etTC0f/Aa/BqVsWeYqf2AWmDglgTSo2l7WgF9Xguq2eFQhx9IcuYvDkKprC
Zv9NiukxmZN2L5ZVKKjE6gx+AjTB+nyE9H2Im5j3QpX9xcnq+FTRVlglOGMxRjgCll0sl+OzwSGF
K0otSXjlOapf8R01p3VPUfyxIDJFd3WWhHYFwocxyno8Azmda49s1PhS6hOQF3lcX3LqAaD+evX1
uZ5iAVn+NqOqGq8ZG9GO7Ojv5wpc8Law5getT9+jEPT6ABKrXWOXxXJ0cYQY8zaaMZGPy8Vl+Vpj
kaziMIXYrf+x5fSomdf3IdHa1xm79i4Z4aIsb09EoCi2TSfr5blr2205wA77dTIu74KaalyhU82c
blmWN7n7LUCOny3tkbaewoNcWinLs2CKP9WYK99Z4qoDxodbKwrarbHkRK+7up4v69N1My/fGPqo
B6BOz33d83HSahi44gaq6m1I2IQDbfWQOPbyqUzQbc19Colqo4b+pPI8PUuTUz7HTEgH/ZU7mAbr
JCdSN21A5eyzunoye9weXtoTNWiwfAgDYF8o0Ud6LRs4V1eCuu6pIGhGcuUSWZftGoVmOK6h6yFH
7Q+1QXTloJ1FybsqKvW9oq+5gXP+6FbiNenkGzj827oyvB0rSuTiFb4uQg1usmSeD1AwuZ3r3RmU
wqV1qjcbRveutvVHIG4wstGKb6cIjUGbv4eewAagRO6TXrYtoMPSKdE3ynTTQx1bX/rpYtbBtUSw
WQp72MWivwUX+162GddZ69oPOFux/nynHd8+KnqVZO4ws46mxyzQjx31GLJQtOZTcXJqjRAwF89X
k0lSRPp7NwlwND0YDizbygIOMsr4blysinGFLcudsFILFsYUqRQq3QAoqPzOGTnDqKMoE3EADUrH
ptYmgozjFvkD04LiMtW23BBDdoIo038r9XvbCazvUYA/m/UJd/mSGlUB6HUH/SW0tDuPxoWfGClY
8aH7aXjU9XWkHsYa8kpbat5+PRlpOvfHBWo/Fo1+GKR7WK8iXkMs5HZ9mI6hONXTCRkCioKpM+6M
bNb2XlR45zEHsfz/tZ4rUPc/onAdF27t//5n2O4fEN2F5vt//ue1LLqP4i9BH+vv/CH1NHTrb7ow
pWPphsFIwYJr+wcGF03n3/CWGHASgRILQ+cv/UHDJehDJ6VR1wW4Y9tCpvAPzadl/c3E1Oc5aEFt
W0rL+G9pPk2DHfhn/bduS10anO1QlFzhWmhI/yRAruYyFQHLxTs5LQIkqhF88cWxgG1OGKR+movS
2SeZecl7N/EzFb9jBaefO0oDnUFEdz669LRe9mgpkl1f/HSXFTGpAm/C7R6tqkkws1mMWJWNnAsj
CqUBZwWYptYuH/LBZshJfBt3eVd/Tqfu2zxDZXKSGQJANG1g7L5F6fi9EMVBApi9y9JJf1j4Cej9
NmRcw3QIendjS9oXmTWyjCIpbGC9a6b39Ty/aHb+1Zy0+FD+pI6mzmsOjbuMOHpmyIRskFsGvnob
EvMW8muslmiN0Cx/Rc/XQx6YPkeLUSPv3hZNenicFewzC3Pd5E3nUH2Ms54+5F3p9x7xkC1FLzxP
8khVRJ1BTCH+yQl78IDxLfbiz7p3L4XKFo6ITozEzhCtftBdpO0jjVYEM35utbjxs3I8iApKiJ3K
sx518SHyuBRZhoWuiP/cGvv+BqN/FS7CNw0tZljlBDYOqS9w+u0SMd1HUI7w0t7VRb4TVWrvOmux
z5rekxbHVN+Nfv9f7J3Hdt1KtmV/pX4Ab8Cb7vGGniJFsYNBURK89/j6mhHnXoHJ0s3K7L8ORsAf
AxOx99pztT00207BV23G3HBll4+MteqtolkYmZrpC7YRmA7o6ZvWIR4j2RuARrHIkZbI1HzX3Rlx
8w1qOxmh2Si20ElOulcMV2UV7iBp8awjE5WldbGLbMZ5Ab8AJqPkRkfnVUv7B3uGJgUjSaUnwFuJ
fg75wnkGFeVOt9UQ1ufITUncKQq+5aB4iZCHrWeCOeUY1P89w2tCv+CAWg1T/Y1R0XgwIAQwvuuP
aYK9HHxU/5BalfhjxxvFqEDbzahqIkHtzIVYZXS1PXCoHXfKdTajVAL+RV7aec1nrLkLbFlW/dQi
XLmhhJDYuVG+ZS2iNIVXBzIHDKs1DN1tECc7SuIN3T4pAfVvXh0PK5c+2DrVf3kgso5h1r2oEZHQ
emTQR0nIdizg+Bs1xV6tHZxb+9AU7wkmNac419EDhEW+Nw1rulJVR4R+9Hs4M/g41JCMwvDZD730
jC4XCWfEO5O6FtBVmUZNoIaWdFzFY/QwNmvVpoq4Mt+tap/jzQtP+tYhALkLtNJFGQVJivsbP0xy
68gGQP+FtZkcJ8KTjGbwjqQiDk8Df117OeWUpoOJvf+DtKW6VmdNQZ1DMpfBWTON2HFOMA/y8dpQ
c44dD8Rpq64D0jJwqYMWWveNRgaRwchOs0BEeGV5AHy7megaBjkEOY3hlha/VIjnjg71ancougk+
Y75d92iaTei1dUQq0Q+LejtjLLDp0gP/GlaQo0PmucIl2nVRuKEFKCiFm1xjxxN47TvWD37xnLE2
jIhkIL+FNEJz+W9bdBNKQF8lN48j12wdAPW0AZKqhX5OouGNtNmuaLrxYHVRvJptKtNt1UCPHWXE
YvtiOCLlfcFH/QYLm3oTCqkYfFaCUQnO2GYKjtuFa+QVZgjdr9hSCB3sVDMf96WHrrTD0MZTMCcr
0hesK7nC8tHYU5N9S7Ed7jbbrm6m40h1bGqSr8NgY6ebyptrZA9JGr5ZeXSbZ4Z1qziimM9HFEQH
7z7ucKp4iqJtmmrTRosJ244k8Ylw7cHyFDvVjty9TildS9H3ocZofoAuooj8QVrfhrGeENNnFJfj
XkhmlnwH3vPzUJ8icjKn1AsboLQCfRKo52WR3KKhDl8n5SX3uawTO36YR/UHi20mIhm7So9XDYEj
2SKndDcr9g+DIoM4NLS97ObLQTZVC/S2RcdeTpLazoBkmr9aIg8zSeRm3E+Nd0t9A0XySUG3Ew7u
qnOH4LaZG9CeaO16fwCfGYId5kG9sUP8L1zdUW5ConfqTNV3xMgAHWCWUyCk07WSTTlpgEeuZ74S
9bQMLeUkH7TsBCkfRvDvZbieaJscMPFaGWf6nLxGB8bdpKV4EsZz/WBEBcllki+4A34p3FzE4d2b
2aKgp4nSw4SdnKoA9ZaTEgwoMZ3w2DUZorBaS0hbn7mukhMKlzs7CL62fnZPzr9FMsIYAW2C22Ly
aqA7geJaBtmhTvRtq4l/ztKqXd0Gj6NdUD0ql6Hn5t8konMc2qeM3MAJBoqbNNMhyAAY6dhSjqP7
1jK6a3H2OOOq8otSLWuruCTEY6e5hSQG7FYEEWShiOrcEEEA6WIoeXGQAyNHf8c0HiAkSMPADmZk
+qG1CjSPwJKYeIIO2xETTFeyqbU8HuugaLeVMTkHBTlp1dpUQI4eL/AkA3NrFjxxlwJoWeuL6VNy
Mu9hxjyaKna2GcNa28H1E0DwHgXcFcIXxJpO/6pqarHLWvsYDVW2U4FYZHmPq/jQUMdrBinXSYL6
V14BhtoBvzR7/DBFdEieaZl8WqYHXU2ABxBHNrSZupVhlqyJYemXEFzkr1RH6KCzCKfhf420yEHj
p2W8GesdGsqHXmRx5WRG/I4UmthmPBfKRF0GMWuRRivNwR5B4HvDqhf/RiQiJ3JiYPtEpkp/yZMx
lZfDrHD7BiYMjErVf+kT6J8p6KBn+PvBnaLwe5jiezmG7rSuxOU9isvbRdJ7WmazpM+zg1wzOmM9
b+WqDDYazic9nAbEB/DULlvIdbVi7sy+wei5IQizHKnP+2wDQRPTWnEeQ9x+snU5zOUUYo1sfTiN
nO+y7skdKq7T35vIljzM5eMsp1q2kcsKwo3mpACvyGLn9dPKf5yVKz4d8/JRL6eT6y8L5G/24Wt8
aMqtkLPM9EDGBGZmrRQffqwPB5HNP36TD4f7sP5DU+66TD59aCczwaS4HUJ9OuaV0YTn0YzDczFp
I9paVduDA68PcoVPph/Vv9gmC0Q1UiGact7CU7kbueVD69FpKBEOZqQEburqvNT/2GxKunhoeIVL
FyU6GinWjTEKjYAjwsqKjmvlWu4q5+VEw8EBijPxDa3XCLqnbrspmxHwVHXOyazuTBP0Xtno6kbl
Nbo1+x5ZRgoLwhbhnknGv0xeRIi6ylsnq05hzAVdiGe4Ky45OTtGKlfuMi8XKuLKl61PuxRD2h76
lm6RCPPJCQKW4tLSE+qnzJh+AMZxyHHFQQpc5LAmF83eD4ERyNNncqlsfliKdPglt+iQ2M1UnYAY
Q5Msqm+2NvMwDonxdLGSHtu+JCoQu56yHRP9Cbb6W6DbjIPEfSsnrWjFdIYFbTfe6lP6PZ90Qrbk
1DDuOydmSW7W6w4SW65hwNf23rp0yxbwSLCl8Cc/Ge0PEu7ZUR6QgSkfXxzVbzZkv5yjHQ0/5sG7
qzIiJfJ7+In96AsVQS4fCHKZ/Bl49jpH9ls+ny7emD0yrtXyK5bIsSE3iwgqOSRr41sYmEt1Dj2l
l15TjW05I3O5bGKKP7gG61OOmrVV65S6Q3BTBGMp64W/4hwn33gYAUvSJcDYnZo7bBbHwyiC/tgA
QrCKNAFMpjxyIz+ll7Q3NXBSNEJ8BPm5fDsaj61+Oxt5S+/NuL9s+PuvlbN5173HxhStKOYgMFPE
BFLlWTqRLuvF+ZQm5KvJ+UTGtbXsUBbJlBqrZlC3GtxWUE1tPlx3qmMepJjIFX2fAekv+aLpVxlm
gAjE7y//iUYe+vesXBG5xs+0BxM4efWGIiuPu8QxEPIIoLzb+xTY8C4VJCT5z8jLGt9x+L8ML7Ch
v1yycp2coMH+61ZZ/snLBS1uH/nVP83K7eQyufYfD9Xm/Ujf41recvJakx9GzmYyvLXMy9Zl4RwR
xlMDJ738X4HS2QcVcpDcRJ6WsSZ3smyO8la7NOX9LT8NPb+/b8BEnmj5yEGJs/NIP1Hxui8SjS9x
+iGW0/NW3iaETQoKtSbztajzco9QO6EiJsTmS25+aeLWmJ1gZeBnQvdJPBjklSpby2RZNmF9sJs0
fVtqGP3+fibJ7yQnba/xypdNJCP0T2Xz8unLeYQScD0WMI172k0xzTtYzxmd45ScpW1+d+UHMesT
Wm/1KH9sDHq4jcWplt9+WYZPAiPzwFJWy8bylMvssq9sLX/jsmI53qd9o/ypS5A8yt9CPjg7J6zz
g5yXdx6/eNKe5fzlw894gYpCThU3Qx6i8j9dri1vfgsUhXis/OGpnJ64lfgPwq6jKyMvxD835SEu
j6qRsuWDW6YbwLhkbcREPkvkrGzJZcusXGaLXvB/tZ3cePDfB+jIR3l++fkI2nPZLveM74rL+HIx
y6WennczOpy/7zvZumwlm5/nPxz1w1afT/B5L0VDfNxCW5hVyIPiN5SvEdmS+/5p2bKJXKvLXqBs
LhP5fyyzsiX3+8ejlprLL7DsIjf8dKo/Lft01E9nCsQDf1S3tUjTyHu2JZJg9BVCjd/+GbI1u5i9
g2bgffJpzbIM7jW3uJyv2t/2HpfHrTz4sunlGIupBjKGfqWRf7hc0facI65bbpQP85emvK8+LJXz
cnt5n/21J7C7ETFHl8waIT06x9U7pWy2rpp3KU5+DJ5awJalt6cGRsV29ykZcywGmk594nEyCpmW
c09cGJDr3FVPgHSOZkUp4EyS+Ftu5ge7MpQnXfO9O/w0sKb3+0eQsxT71qNHlUQSHqEEjaptPeRj
TOrboMyfbE55NU9RvnEC3NIzM7tCg0W4kTgJmhOUP26fVfvBIVoH23KnyGfc5y98eZzMEAE7MagS
JQ3U8vOjyderfLEuE4Bif79tP7xyZfNPm39aJl/dctnlDH/a73KGIfGu7IbKh5ChH7emnLjy3l3m
qWNnEEPoXMgXxf0r5gdxc10W/nH9p91tq52gDDslHBvxUJO7Z66Tx7dyyx4T5p0+VvdyxSRvwT83
cVzE3yQt3rWottcU1ZDfAnSQwhDitWmKcp/w3cmvOqXkjy7QQpgOgNYXKovMXdTUBwJ2zmmg7BAr
NItkdms+N2V0p9X2lTt6N0aO5sgFoyWMz/Qms0gQWg9ow95LHbxQxON5G9H1Pwwa2tNmRpNrRvkA
x3luNh2pSdhtSgOgAfds4PHI+GLhHkKccd8q3bl+tYPQQgBBzxDL5pZT3AWpStEA6OxtOhU1pURo
x4YQB8oI+bNHTe9as5Kzxnv2wCtekKNgehaOtVEU/9nuum9BOMKSSjNgZ+QyR+JsRPmwvcwJhK8q
V0Tg/anGnw7CtzOOBpGC6QZ8C1EK20gIGWbFzk+CNc4D6XYqaZEURYQzzPugaeKV2fhYi5rFD0Xz
bk18ARgqt3u7VH5lyjhtM8io2zLkk6fWc4qxJdQnhuBl4dyBgnyjpjM4wExYEyZAM+d/7ezq3qWu
DiB6hes5v2qf4tPw3fDy9qab2hncLQDb2No5tW9v0yz/Mbnl0VL6clWE4wgaOeu2U5LfVYXq3TLu
e3dw4Tip2CBhPIIiWKRFtQF5VEpBxtoRDjZ5uasoUWlmO97pfp5R0Zs2RG7SLcM2IudNiAtybh/S
2kQc0qMHHFU8pnBGjFWSCBi1ZzutxDIC8FjeuwqAEcIWGs5nBoV/KyU3HhFju2drqkzwXzAnq+bJ
m/FWdZzAQ2jpPcZjO62FefN9bHUvIYinBNHHl4L6XAAY2hekVDAUsapY8YCKz53mX+dzne/wzSag
TU2RyEuf89qat3mvWetuMPeuV70BPMcVAGohcjMT4wRAZVeOhljNVvJvnXtDne2Ec3HbIC7HsoyY
3lM2aW+MPhlVUu2+yxvAQX7t83VHgs45YaZOAQ2t9d/tIcXf3ER4kCr2VWXApXYoZhZPf6gnPPWI
N5HxXad4JbRTml/VXbAPTa2DAwbY3ziSXVS2Shl9Q0Y67hICrFVXH2Bjtjg/pja5Ck+rEdE2PzKq
wbepZn8xqWSbYUI4pRZ+nwz1e1yOuD/3SXzKrQKDgULbcMlpN+1ErJx8C9UJw9mbI/dxwB/NGXh2
+maJYDu4GrF8OgwW75WCDFunF8F+6n4GTpTfJUPyw9WGQ9S45TausfLIW/tmAqymUxemd+r32c71
a54UCREEhMq8hr4lI5hygNf1tq6qF+F6s0X6hI0soOq+iY/WxMWWdOHb3KI784z05BXIpWvffCl2
eoGOLLGbV3sglRBPL8HgTKu51a/sQX9V3M7bFgqaTxyq1eZhKt/zygrvYzWrV2WZj7ugqQk2YWfS
Y39x5bgUKGr28E13bC4SYsRTFAVc0s675oc27hoZJiwCWGkb9dYptHJtqM4XfDUy4TIPNMofqZbD
xcdreGLAH8bEALhnL3KJaZnhvlt6PzJCbdk47OFbzVdpmN87VXImHIuK3Dkm1IQlWvrVi3gb9is3
r7n8lFp5dAPO4WFvqRP3zC1rbxrJve5SXFJHN7z+bCtBq145x4D/cTtVjxj+6O+I68q++DqgtKB0
HSeXIfXXTcoPqWjpeYgpXqg53SaYnnWr/+oNgFBTTF3gDvKn5N1dZmXngcqbraHMMBjKLDy4JnUA
WsVd25mGwYe2nnurUE+Vj1cR6aPU2aJ+ewZwiVrCcwZE+PrZramtNmP/XvejbVH78c7t2maDIfC5
TkWQXFX4EQrt2u2iA/Vh4405Kj7EuoY3xMR7KQsQ8pEAmK7oz1AiWf8yC9M+VKAYW3yoZx8kYG9g
9xUBuGvNOT+2NVYQ1D3ji20yIrR1Eyaexl0eAHgF5D0NiKrs3VQNw7VftvgykWTelSRtIq+sD1GH
pCymnlA8+bkDO9xMUgK7O6rHeLo4JknZ0WyhKnwrW3Kmek0qKFCDX0rQvuMiNQNUue8HAyV40eNC
VgOxMROE8cjucisMro1Zf7LUEtbblCRnXENOxvRWNaVyk+ozl0uYXg+KQqFQFvdHknKrwkKSi9Re
GFDsCRSghMl6aON9hsFY3ZzdwEG1Tbz/K8/Hs43TE6ZsXKj5ZFKWx8NK1zArM5zkgYjzBuB0tFf5
xTaJ4cV7IwlfY624gcVEKUYzJByymHG/0691pb+b2/js1TzeOt/+zoh531QEa73omqS4vrZiG9F4
wttI8YNr3dbLdVe5N74Kl9qooSFCkSNbZY/3VmRBXk6h0aDIPRh57p1PWkkueOR2PKvKUwqOexWI
QnXPRxBoRF/VZnC36Zvvk9VXZmqfR5TGKBc7wG/PPWCidU9NX5pEJ+Av9+Nk7EnMJSjJdgSPDHT2
05U3cItXrrdtAF1i7t29kt3mBvU5UAGH5OAD/bMy7Qm0eXsPKh2IUqHjrTEcu5RfCCrRrvbG+Kyp
aI8Vf1uXV8PYeA9BFAzH2lwVEdQB3Ya+6YDOHDKMYnxvOMTY4iZklFOqHmKcESYbv6x2MHAMq1DC
ZV67HlL649BGt7kOObdss3ELDJJH3xw9dvqEQj+z6U1XCjnM3JsgOTcBFZrYizVV9eRrd86MJ+8A
UMZ5Nbw5WU9GT2iL+iMD7vlWtUcR+LEsclE4QVjRJC5bRSQtu7PV61Dik7OpvExD4uwDY+CuT5Wa
Gt/mG7VemJMY8xckaxBvqZHPgQCgLof0xLtrn+so2wfX+kZ9BMVO5XlQUtTEI4WoxpjB8O+HZ7cJ
D5qTV8c2rse1jdstL7kj1jkKmf2wO3r2BGY1oMMchQ7C+buwQ5JOv6n0go2hlfMDBeZEhtNQMVdz
oGJO5I83/oDtChZwWx1G3qoGATrhRtNb4Y8yn6mUc/wt+Vp+iUjbhcfCoSYFK5zbOVM3pfGISsJd
NZGlwDvhhZragjAK4qAq5xNvJTLBXcUtGOFMmjUvPeoLalvKb67VH0E6aSsVL2bPC39lU/INpQl1
scQlruq8fUB87+1Cq7cOY+B+D7Pki5UJm50gVletQ1FLk1LPHmjWY+h8zRj/kI6mvqBOcULRyugq
s64d5dUJwmofdYwdJuWsDPNwhWr/VZ0UG5IS/ZagpSvG07TIk/Ah6puzU8yAPPyArD1VyNHEQ7nS
q3QzaQ5Z3wGGdUdxVXanG0Z8HIbu2Z3cX3Vla+syA1fu9RVvqOm6RwaQgGtd29RM7HGiGkIhUccg
4Bgpd55uY25g8y52dUg9jnDoAMKDq50NrtqDI2tZjBlwGLT808hfdcD/xdwpL/mg01EvvOKsRyTT
MxexqGU+RjwdHPfIE/0pm90NsLfprNZ3yQgJOM2G9xljFxhrQGGQAKGOjteZed3CR9jAMqNiovd2
FXxRW1Q2FJYHVcv3b9Sm11dBRe0s3e6IfOccdcM+j6t6o+IhtgoiNdpmhngC8fAzmuGuG8eTRz+I
XlW6n5sJxaAfcN17A53wRN0rI+hzo1UPY5yZ96BxEL2QCA0P1Ap/g29y01hBfdPmFOePYa0gFNV2
AAswIy3Lm5YBNLjHHNzduDNbMTQZMNKc3Ncs00kQ4rCwLm2I59haPYXUOU30AEa/fIgd7KM1E60r
Ys3OwFQQnWm8SeG4piA2AtKSmxhbaqTrP5w5SCE9xQwWHD/dlZaRrdMs3jNseKkKCrA6NAd4JTRU
bQ/O2sVvaqXN1cHLayy/URJ4DqLuaTjpcImR3jqnPL7rVEP00OEfu3n2Blz2yokIAAG+QcA/obLo
NKvHUwjMSk89ccdVOOhw/UDnPY6d+2651vBSuN7Xqk5rCsLSH1Gs2Bu/01DbOBT7GlxfqXlTJ5b+
nNbO1wZlDwlSbdsGNmC2HGexHJcOpW0gwYzokvwqOGh5jFGCmT1ikWltIOesxxmxUxwpT3kMYKyB
NOMXU7ZVgVUzVpu/gsOrtuqYAhLlv7StmCunaDZBDU3IH7twZ9MfqCfk+C7CtHVB7E4LN71i3AwG
tiAVNVz7cup7rObw28Hoa9BTbR843nSw55gSKYoxaxuMR2TS0aEqe1gH8BQ3Dh7m2z6413nf7CjU
Jw+T8sql7IJhxkolvIlYBceCGX/kwvIpqw8ARKH/dOEA9XQ5QifZDgSKU+FkUw/TYUjKllsf4MLU
EnxO3atEraBlda31NWO4FMMcwksRWoVV11jCIWGbe2rWXLXNDkZkqauatNhYUzVrxxDjqO4wqcav
b9uY8rqUwQdPspRSf8uZrB2uchjsZBPa2XlIV3M42yvbZJTcu80+A62cZtl0mJr4PrOdAofp8chN
DbPUR+cbt85t7mfAdUecFGxbXTtl3d/HOFxYwkc9dEwyJzXqNPCYMWC0lhuOKxBHYJ7+QW5pJ8r7
wp0/pc9qDHZC56WFVR02gw5+zo0b+qe6eBiH5tmNHkKzpVgTEk8XJMUaF7c+j+0j/0YdNPbKxxvN
C/jzTHfGpWZEYNVV3NBYRhoFdGg39J7DEng1ee97jCPtPYqyfO9QM2tp1K10NRg5bdZQ1uoZcjqf
zoxW6/oGXNrkhL9Sfss1NvCgvKLkZzTY38nf78VHPMZ292oR5QLqkT7V40A0bGoPVhvg9xxn+Frm
9WboXnQfzJHjXUXI6S2jo8attc6/KtzOTr4Ps4pXxIPOEGSFo2q5M4OM3hGWVdbMX1piQsa4gvLQ
JrzpCmdeWSNWCgSG0eDVHa+B7mnWu5dMC3SsvBzsQef6RoW+TUagoNLDyhtYbGm+82rjMXZFDtZ2
go3WihjEdNtV+Mc2oL82UQXoOje0YOt0cXp2tXb1v9ri/0hbbBDT/Xfa4pufw/+5/jlG7wXgWHlE
QbvWL7v9lhcbAgFrW4YHUco2VejNf8uLVUTElkHBpYpjKahZVv0lLzYcsRNaZPZysGjXF3mxof2P
oXuaDQrZgx6hme5/Iy92PTTM/6Iu9jzV1Hjom3BboAiZgjj7AW9cUf2OdXgeXzXEkQL8gTHGK7t5
n6TjVeziM8ggG/EP5aQUC9jYwq9CByS3kuH9RddzW4XWu5mFCsU3V4Wo1GtCSAlygrXGePKRNEP1
nl4zDcWZUYJW8PIKda5s5q7Xa1vZ7LjrLuvlbOL4gmaCDZ9U3MuKGAAeJLC7YReLnK+caE1Djlk2
SzyUjlH2wxUJs0UW5ojU2TKLkTLPB00JV76I7S4qsUImMaRgrJ1NbqmMom6pI1psC5ZZ2fI07JuJ
FRykiEcWQhlCgrRMrA4L7c60zlJ5JdVFciJlRwOY0t0cNVdyUenj9YcZaLSuZIVNL8u5bOweUTsV
BdZrTb3zeyj0l3KVS9MBHn1MxgcAmFQeGkKHUJnlXxM5G+O7gVJb+VUTdBnOcHtbIk5Ov5ksJR7P
opubhogCLN8XHbgfbTbdKQJrRwYD2yAPR/awuyVaEuymBrgsI9SVo8BEq7uopVa9/wLoaa/5tXrQ
3OxLB84bZ4n6BqiIBTaMl3wZB3f0XasWxhhmzQhiaTF8B4mqaW8+LF/HUDBnHMx+h0RMWUF7yMif
4XllMDoTqdFApBLlfxPb1VM6t0DmrnPdfJb/XzDP0S5pTIJEd2Yx2BsotKRehw6TYtDz5rpQ7Z+8
iEiviHJIrmdqIkXL+91alhnlYFJM9XuN3GaZXfaTy1QPE2SwsD2lvx1K2d+7/X8O83m1PGygh4Sw
ZPOynsDLTJnnck5Lfrhlfjnff7+sLqkDTHJqv+W+cpLV6l8/zadl+I3Oe8XydtQafDrV5Sf49DN9
mh1zpNZqh/JV7hwOWrmvG/+EtXx+ioToQk7y37OJzAot83J1nQu1htxHrrlstOxpRvN+ahFig8JG
2/uHw35atpweYg2R1E+r5eyyzfJp8rbC/QMcC0XufHa54k/bLccDKuHtalJQy6Jl12XZ8t2WZUmj
39a2PXGFi0yZbjtPKBqCHQp/oWNiUjZFrW47TRQN6gqI3c9N3aUaVpmC27jTNKI9VaNu4ddoaygG
wVoeYznap1l5rMRJRIWhOJnHzYa6SZx88mPz0PokMcWp/7SfXHbZWW4jP8jlCMv8svenZUUG8SMB
j8fYGNZQ6b+aW8rMSnTPlO9F2LOol/kotUcSwGLVh6Y1kfFPU1EV+3lV2R0yI9rLBHQkS0+nnKAy
RRcgc3+rdWr5SviwUSA3/UdhT0cx0G5KrJtYlFMuuiApDoJawBMaclu3mynkkcvkdrJlydrLZV7u
vMzKbeREaoxkK8SsbeUB3l1LElP2G78kZ63Co/vrzqBilhUt5p7IcogxiWpeiX1aJn9a1iY8d6ma
6cRvssikdHGfymUXgZRcg7r5UJo9tG2JgwIn0FG4TgWKRt33540v+8mlF7lVO+PyrKfhQZKW5KTr
wdllZdCvKbGVwqq/JpEuHoriXSdXaIki6GrFV7Ue+6MqlLNyokuFdR7rLhavwcsofiqjQddYNoZC
xXxFkYuLeY+pAdZwyP9j8cbjT/KYlolcFhagovMRzaIoBF/oYLnF980BFkkaUyKYSrIVM2bszaI8
Tp1rnQYx0ciI7W0qXUM1g8nj93q9C8z5oRZiLgxZFCjSXDXy/6X0kuvHn7lg5MJOXjvAR7ITyIGU
YMnaNyh0THJirD48HMRL4ieSP4xvugdTy529P6vmyes88yRboUW6T7YmuysYXOB4lGXgM9aGKJbX
ZYk8PUBEeZKqFaLQH0yV3CUluAd9bDbWiDrzUQolLAMOSS1q0i2LSOSWWhrwDtgiE+lSWzD6HSzJ
OfJOKem1beQqVH27DoHdfF65ozJspZjIlL03qSOS81JGdFko5+UaOcHBiH5eqaf62ihG6mgXbeHn
jRZtUkoeb6dTJX055EzPcOP51MTOivFIOizbjUo7z2vYZGDDhNhbTkZStX45GAd0f7aGmbcuy4jl
RqLEWc42YFXpcIl5udOyTauorJHzcvWlJaXk4hC1XYFXx/AQSA+iSDmZZXG2bHKVIQAsCeBcVn1e
P9kEwYoCevWnbeSG/8EyucnlLHIXH2Vo4AU1QOi/P45sLZ+9HweQTVg8rOVXkb/W8nU/zcofI1H2
1nzfirfCMtHES2iZDcQbxBdvFK31d0Y92lyw4tWCWQlvs2VD2RopEkfN93ufZfXlsBEeaBQZ/31C
udBpRMn7p9PKbf5xGbk6HKpSY2ejUCZxhKJITlrq6flPxfyHppzPFe2vjT6vbiDXUpjzj+s/HOnz
ph/mL80PxwYxyF2HnPJy6P9nvdx0jori2Gg/Ppzjz80/n2n50MmkfZm8EiHBpy+/bPLhEHKjz/Ny
4YfdL+s/fBwcz80GtQ00G/3DJP09m+F7bhLLIUbIFsvyZQfKe30Ex+nrssg3W53EU4q3o2zKNV3q
apdTEI1Euoz5I11VtNtMRqS4gDuYJLFJSZVsyoVyNVbxjIaXLWWLMgxtQ8JPgOl/r7Y7MViW6z8c
Ts+z5qQPJUoq2ZTrL2eS83E9f5lLD75V13kkisVHkrvL1odjLh9pWc3f/aDgBbPTkFls+1p/lvfK
ckfIWTPAWPxwuS/sPi5hjoo7Sm6lZiXOzpEgQIiX/SB1SaHsAUl10jJxMXhbe1SSrp0Rncna97T2
FAsQj5zgSkZZgWxmM3z2tWx6P+sOws5ISJ+XmrgnTNE9ww8bQsbv2WzcxfHJct18Pwl8B+G6Vzo7
RBAmQwFY3P2cOvOHz4s8xfwJv7hgY2mPQVbUp6LDBhJt1xnIkLZrYQyGk+lhj8Y9m3CYwjt7rYHX
tvh2cvi+TOQIf47qEE4Prxmly+FPd5hOJQEd3BBGhW3wMrdbZ51gh8DosNsPpv2U8l0sazxDT9wh
LOtPXDtanaVb18ZnT7E2cZ3cLmNXGYqQo9hshCdU2SYShqHXTv8bsPuPAna6a/9bGMDNz+/1W5P8
Kw3gstNf4TrP+h9DM03TEm5nKoX9HO93uA5QANxA23BczTFkTO5vGoCI8Rm6q9qGZ1OgbyzhOuJp
f7MJ7i7Gcs2n+Y/GeZrufI7PuaYFgwB3Wwegm8VH+9f4XAoSTZ38sL/Ke7MdwZBABLuW15CMX8nW
Mvnvl8mr05MyyH9/GMLtcCEDjLXMjWZk8U6eq5DFI3LP3sQqqMd0fSozjE7Se19gGVMBaHT0YV9B
bEwEujEcngu30I/5PIDmEXhHF84jwrojxypXsUBA5rAgsbCBCxmXDLXNt44S+C2qBxDieDbZXb9X
Q+CgRj/vB6/84ruU9wroZA19soVC2UKjzASW0hKAylqgKgcBrfShV6Zx/4x855gKrKUnKvNagbos
QY/pRg160FcoUyqo9MDLF2PVQIXd+exAzBwEOtMUEM2OGpBSYDUtlc58AmkzE8jNTMA3CZ6tJmic
GmqcbCBDxXmQeejJDuVMvqZnce0JmGdSgPX0XQCfqkB9ttGsUqSPwmvCRSrWGKs1O0fgQWMBCm3L
/FmPg0NjW93RVPpfgxnCdhzyxwTkOeBAgKO+QI9StR0KFCm1I88Bf9TWcU+JgJUWAls6CoCpdoBS
XloKtfVDfgPtgIEkvNNcgE/z6YcvQKi9CxLVFHDUGUoqBJ9nL6ALWJAV5f3yJYenik+WujYBzFxP
Ef7sQ5He1WFFwLPdzQLHWsNl7eGzznZhUfxV7hsnu59L9xtMAyBjAuqaB5WIJPbomSXylaHUCAPW
hQVrCCgsAfL3Pqqm7SCAsSiIXhEWJBt/ACab2s+w9nCqEZhZUwU42wn0bAiDNsaTUHHQWOXaDZHJ
K9L7ZCPNGT5Y6VF6VK0TSD4oWyiv9N56G1BoXoY6iS18VsrW32jqe9H3+Sa23hQnbHYpr8dNZIMI
rZPqyu3TbGNyQ2KVXOckGxP+vaK8LTPP3mA4o3BJh9WWIfAtECwbHypgTwYyWHxIIOFRMN8PbrEN
7OIZeAdkZkBiu67vB1xPcLbKjC2iDno8VbzWZ+thnDSyj2GBsDE0AV0AATPG+lRWmB7ZDFy52ooA
EwAi5pmtxltVD2+yYEaSkioHLOO6NR813GiV8z2ts+9h1W3wH6PY2nQe4jb9qaqiZsUCp4bcwbYm
YkXmW458ZUVXwdr2UqdjHYH3/UCX5m+N9t7sDX2tkOYfIbfda6hP9CB9TcKEuNL4fU77byHu7wds
GuCFt/mbW4JKbDAkUgzjySXWjaKT/0rRK5Dh7Vnxvo9a+SierytgPx5/mgmVJL/2qmE8tB0MQV/v
obKa6j4nD39u/eiXnWQPPB63sxfE+wKCHlax3lqxMVAZQr1Y4SrZGV/0vPxSJ7lPbJZwp0gcXCYO
bqGZ+TXKpo48tX4X1/Z90ioemcSwwnAFAqPWuZhp6nAhlejOSXre+aAqNVs9M7IFSBWYp7HgnnDi
MdngamlRi38dG8mXNqPIjLvLVOYdDwDD0h6UAjpHl60zUjrninTJHH21ZuTKc9vMq7iCaj416TkF
xbGJTgG5wR0G1GSk42G6igVdiyfKHPTmtZGNN8AxuDT06tBV5jpox7uKoACAqcY5OAS21k7yNCll
uQqc0tjAA7kOHPc7uKfhqkYC4ya4AfqNA6/KfSjgd+yCVEcxVDlbq5vxOTdu4fu7K6TBSBoSd9oq
FoYI/5e989huXMuy7RehBrx5TQJ0opGXQtHBUERI8N7j62viMPNSV5lV9apfHQyABEEHd/Zeay4d
FcY92qH81q8MwgK9Uq7gFavxm+5g5i6RNwSkAdG7Rn3bToYb6lA2Mhs8JHF09Go/yszYgd4dts1o
5WtV13+W/ug23Yn8FqQgmgf7qfTKiZJiSJKWjkRCQXAaEcTnqgN6jyYxsrNWRw8KN1gV6AgXYS/B
gLP0q9NtIg9KRXVVnaIOREPw4D2pwKXt3OW+5/dScJMWc73iLjBEto0CRJrMNao/0ISdRU1T3qhz
2Hoa6kl3IpNuObTGuUPaYZjTOon/qBmmLEO/qWc1RI6aw4ItpI9q6H9wQuLRGGBzpxyLsPhTFsMt
F4NjjfZ6BesE7LWe3jsy0SpBcXTiCXXR8Bmp3CrnWf0Rgl5dtf7ApbL9nPwJIncSPsVtU+4QPXmF
EswbaA+f6KpHgs5sXJ2WfoyMEgOqsk4snCSEenWeucgmqNUiyPPtz7nNUFtg5R8SxCBNizwnIxZF
gp2rOAa/bmrcypZknjUsDu40hsUp1JVfw6g+1NN0RLbc7cN+yo+9v4GHh4ZcTV+UVodnn2j9ts1J
RYij6Y6O+XMlE2jsxw7HDjpBYwbJMfmgaU264BOhg221pIuUHMg4iRMDUHE7WhC7P5wob+itS9w7
kHUnz/rBgZi3zu3xrR0Q+vi19u5XPgBlth1Y3SdMDgv2TXQsiGIDFBHdT9mLrQZkBaR3lj5XriWn
wTqZzE8jJbOKVipaW7X3/BD9RWtYD2wSfEfCSW+Q47toCaZEYXBMhko69l14kEsHsTUo450OyItk
lS0rI8+oqukAM2koucuAuun19BzdLHVSV+Z4WlUduM+o6BH2O41XKspH1TukRSC6HMzyR1YZkUu8
1Cc9TxcnabVtuaWDVoFaxGmDXd80E8zwfjggbnblGpONXvdU+dTaRleGHLRBEGxX6BpMTmzgHw5R
ACo5Sqj/GdEaGYTjakl/x30k0VljGBFwAaFJ43S8bqJh19rjO8zWcWUXjbXpteEjuGHoZe2aPHG8
Ypbe1DiOtmNjdQfuFUjlSvWSi71DgqOiQS0Z9cJNk+qXgrRhX9vtzict8ki961A09u3UqoM7A1X1
ukAmTEdSvC7THU93aMtAP98hPqQ/I7duw5+FKhWJt62Xnjyhf0w1CB/8fjFO6eqj6zhhEOyNXifC
/MG5bCI9XQnPFYXHVV/BzgFfEW9bKyvoT0Jpo+C56kyZHQiyENi67MMijB1Jcse5aCcP0Z+cf7Ka
VYAMUzbsLWqsaK4dwOqjPyHkQ2FsGwFCTEnlMJJUlNqTsR1mrqxlYK3jOIEUxfs6kCBdbAYVIz7E
UM2Qpx7KJ6Ruo3wvNVqJkTdsNzV5Mds+Dh9ysCRHQyoXQg03DLrZndgHuAdJ9xVkqnWFpHZV5v0f
q0n+zLH8q6mtRz9Erl7q44Jn7H5W4WyvRSWZfNEWxKcarg1jesZqEO/MPCPdx9eenJlwpAKHiIvC
yPD7Pzo+L5BDJCh1c7PqUyb1FBJFRNSRGRWHXOt+q20A3wsaaQYHcYvN5SnL7PIeenrkG3u7IpsG
IiYoIsc+VUVUeLHChXwOyt7TbHRNsxZ0x8YaN2YsV6AorNoDqCQdUsrKZHNkt0YuD1vDIi9kGkIi
g8hFgT4g9U9wr2+Luj5DyEE/punFTk51fDxc12SfxICQHDYSSqJzXKA2noEOovMieMOUst6VS4WD
t6g65MTc2WgmIUgxZjlOylF5lOOgB4pZfchOUh2ahYoi5uiV32qGrOxViUyCwiIeYbQg5Q6hoaE9
H16lKSO2MpmOutEZ59DiwCayaDfFU7cfuGwiNEjzbSz3ElCK+DxmiQYkeLlttxwJJCy3cmoBsVEK
/BMZKKMX96WxgVm6iql27LhQHOvGag8pwMpd48/3U9z7uzHxrdUgW/QVWm2VwMXF3289pH1JQk0E
6cmPK/kls7W7GAX9qBCtk6hBiMbWQsmARHSStUNXjvGp8glH5UTSKcWxKWb5bkQ0qilTeASj/waD
iggD3fd3yVg8Vc1sH7KyejSckryg3CI886GR7fluludoXc1ZtUFi6K8dB8hVhHwFd5BvbQZ7Jn7E
lB5pY+CcZmSxyfsIcbKsvLbquufObVX32XAe1LyAc38MfJwgs83NqUgI+dKOWpp63x6zk/R3FHDH
gQaVjp/dc1mEe4K26hojIlOoQiI/7BajyI3IDSHTLQEw9dcywvsIoNAyflChDfXZRKxoHnxecjJE
RIaYFFkwLVV89RBU2nvUap1r5kvtT6qAKjtOtswCxL65LLfVewDy6sJ7uLSd9AVTgHTeq7/1qLTK
k3qk8J0+hv2BE7mxM+KEklkGDEl4kzPdp6kqZkFQ2jRwm1dhXRd+1OtENFzE4iShp9eNetM1kLe7
IA9cYWsW2xATmRM7AxBre33o8gZ1BRK/D5FWLx1rsTVSlil2idnrg44e4WQBtH3tcnKvhQ1fXlyQ
tRPM+0A5fvH9f7G5Cx9otUhqp1C6FX0YBh5oItuG6v5I/UB0yJzOz/i5pJkhKqAICP7wo8kKYbxR
LVkjeBWBniyu33CBD4mJtLi8zWOCSUglOIU7Rh85crI0Ap3lrxJzY6bNyjqSADaBSRIwCtHaEnOl
bOD80EfrR8cZnMRKOFXmQm0okDsVu8mmvbDk24jeW4jb9ybJFz63WFapGhIPpGKMkDR3DKg3tguX
SczpddLtDAvQ2cJwapaJmEsJYF236vjWL6v6ste2WXjJVBE7X6SA0Y7sBc3Wo/N1FRAg2G34ygH3
OspafHH+pGVHLHG8WFqyFh0+0evrHGMsdwPA2TBWzG2QAHkWE2PpSRG2Ry8RhQX5e/lWPDTPVuGB
rWQMnD9jMKR2KZo1JMnSg/mr+5VDhFyPWke+ptxunKm9/xe/9NVkPYXg8RJnQdotZVVHAJ9EA10s
i4lYnCUfzHGdO7hVM4bh4C+AY8zdkUGcvxE7jsSQgVywDLegSRW6Xr6B+ELiu4wPXbGwtUTbbRLa
qGs3KsZuKXqrIuzIksDBw6BLaxxRMacS9cHQByVddQsiXlSjBR4+4UDx8AyRfr2wOcRE1L7F3CQ0
RNdl8aAsHqSGPaydiTHyX68j0lHGqrgst52a1T/E7PXVc6Nl+0b+GMuFsVzp7HeXWb0io5RrBfcm
y4NxD3k3qyPO89c1e5A9ALyYiDmxYj9yHaZ6M+Ek4iBQ425dGvDZxRLk0n8g4R2t/lF1rUViG2vV
RJ8pazmQc3jWpeGVUh55cYE0X/sLIi9w8t8W6RpsHQK3sUAySF1dN69pjeSBpwGXsvy24me90vjF
Y8PyhJj7d6tg/TV2fc4ZXdDjKDPRTy2Iz1hLQW0CJAuXYbae3RbkL3LtIwJQJnwZk+sC67AELkPM
VpN6iqyYcO/xrphwhAgZoH9lxF1gYZRxK2+uuCa0xb0k/k3BGv8yKyRlBBDtrCjst6gfOUlesOOF
k+u7hKwqwcjWzN5eExNMRgynkuvHF4uRAGr/xcILywrXTofLemm1C1L3Bdp9XfYHUiLsTtpevs7y
9cRczvlz7NVoR5m49lSDpDfxuJgYTT2uAE7nqJ4nRngTtb/lrMIBFNY7MUuiPS1NPC5uKiKflhCp
eJkTi2NQMwLNFvZ8m76jy+r3V5IZ1HuTc9NCNhsUiSRgUPR/3wmXRZFqIPZJg/rbRhn0uy/7t5ht
I0qhCZxkVyyWWphsU0U5fFlP7Nlyq5wVQ9I2X3Z+sc71PSqF/lmelQgKlzQFeKccT/m48PSxUV4+
oHhJYy4E1HHx4dvyMHuxUE+JjAyRjBEu18Fvi+IJaH+W+38dmf+vjowma8Z/L6Hu3//8vR9zeck/
5dMKTRcNOrOp6JZuyg7tj3/2Y1Skyv9swKg0YGzNdOjc2KBWbeUvHLNm8JRh8qitq6qNyPl/1ZAx
Fh703wTTpmJZlqmqjkYxUqUf9PeGDGFiY5/XpXYi7ZQKWW2sGTrG8F8KwkzCLnVh31C+z/AAhLQt
yChuk9A4kqRirWa1fvYLKt69gUGcbFFShNV6TYBkKUHgJfgOb2oNW7FQoRlIyviuEJRDVmaz7mDG
uoM+r2YZPWxPFlTaKTlJcNZznfnT2om5I3SU/M5vCmOr2JzrA3I0KBWrBaFYc11Obj5HMdaS+abR
QntXx+2j1o0VJUH9ydYCZSGa0kCu5cCVh54hr4qaCjULNlCDUKVubF5o2j9hhXipScB+1Rwc8vl4
dmy/wYA3gAfoh9GVKQvf2Hp1C7wTijwIUiigym8Lt8faxzgGxN1SDr6q36Ryl91JNiGISjh4jgp5
GV5CRs0zvZd0fK5JVpN9Jb92SyNImQ+Oke4KPyjfCCGibDOd5jIMvaGvFIRFw40dqqTT4i5Zj/J8
nwxvBiJf3CJmw3CGWt4wKw9O0A8r8QoAKzB+TdoBqs1lkGuJA3AU65LV0EhqRzN167jvGeLcGXNU
4pQjR5lc0CHaKqQ54vzU+bHLz65TML3InRtSrcPIlm9mLfc3jv7HZIDuNvYSHqyZBwAk/hknqakc
EAAatwP+n3We3CKH7haXDSg6Z/i0muFtNLJqh193HcSRRQ0H2n43Wh61GYYZcUqNKU+b/UwGhoHV
aGUwQCcnGwenUYA8GFQiW7mBRPXcWoQ7gTwAOd3a/U3f4T6LrGCx2ZAPGM+YWnpJuSvrITlpU03U
We2czHSC8WAl2joNUAj3/Y1/F8RSdErJtfSW36aYY+mJJkmZKhoxdSR342XkOLAnANKYH0vPUtP0
rqzkgw/E4Gg92moS7IKmoF/RfRp1759Ih/yVM7jdNguaHLsoSXa4esnSkl8DvXFWpNDr/Dz+YZad
gqQKOjNSoK96UinOGmERQxbUB41RVjEP2mtS2psIyEdUgw/hNmGVWo52iLlbdHNfnz1Fh0ajR8Gz
Y2K7dCqN3baVS8/PZK5rY7MNG6IPfGXsTzX/Iio8ZxtGSOx6KRk9UDrpDjgCoQB4e/ymtu/41Dvb
pCcRDKmxBvtBclSSv5Li0hxtYgXcRnvS0rB7q7r8MQ3yZ5osvVf0qbFzIrR0YP3GfggOtSKhEgxr
BtaEGJDvM8wvJgFTK9yL0rukRSdlaAZsgk4DdIxziO33O0WS9omuyed6cVH6s0SRM8pe1aUalqko
+slRWXJRyFJLiQ0725l9DHU12y2nq5wuEd7zgCrMG2TVUyvb3UcFqedoyf5xEcltKCADaoOscGhk
foNJDQtPltriFEm49cDPvalG6TNmjkYac1CBjAbahW9TviChRvdmaUxvfSdpdqYV+fuo1NMTaIkB
xyM2uKDG5Wa0Ur82mgY7IVEoaCFC1fPr3FpLPT5tWTGUbd07vhdnAyHwvv/SQvR+6rLChTxiutwQ
6W6Skb9YyNwyBc18x/dsJ41fQqUHEfU49Ys4O4bU7i+TNI5PueHvG0vncOMvl0ylWSlD25L6MH5w
6248JkGkLxQbdDFTf+jykdvSljRR2fxJDRIESUAGdskNFemPtQsiRvKURdYjJtoy14ULJfe6LOZy
7hVTWr0oWi7PT4vKSCyL56+LlzXFg1btsCXx1JdZ8dRIP2LTjMqd2IRYRTz+bYsdtzI3GsxJ+10I
r4W8+ot++zL773Tb34TYX+TfCGYXJdyi5fsvddvXJ8DREJ1N4KU7CQGfeK9//wkkIf77Lhj/oh2/
vOyLghw4woHDnQHwImL6vmmxLD6JePr7d70sf/ue4jUjilx3tOravW73ul5T94/EhuLLu+rgxcsu
X/D61a8vEXPfVxcPfvl2YhtfPun15ZdXftm8+Ano9QEPun7Ckg6HZzQp/eurBUBshEAe5P5i+18+
hHhKPCjmSkffl6lRg2Ee3wKjVy8vuKw16ty9Y/imew3UmUDWmTfxjVNc5IpbBIGOWZNqOkbE+2yR
clmLsisuF8jnmC8JVuLR61MtY46t6Us33x4Xi0K1L7ZwffaylUaIML9skUbtKi4Z7owVdV7QnPEy
yI162IArMStVaMQvy1OEHT3MI9v78mDuJ/0+KV4vq4gnxOv8EAnZKA+3fhI5nAeWmDXEDzBrkUtz
6g8TL7WdQ5Uw8GNAjN1qmauXAbzWEZqkt2nsqdkNBMpz5Phwz5fjXRyipTgVlOpZbVWVQ6g41M7M
5SpB3so9cL63G8dtmv7Daj44kxPOnU8/U6nE+YEqCY75MpkWi5uYmEtw3L9bvK4nXsa/QYxnj2jF
srrdOJaHsWmsvV7mK6Qbv/LQqTd1TcDgypmppeva8OZn5mNBuwjZA42aq7JY1PXEYjW2rg7WaAew
ReMWB6Iw+nbZkcwbx4obFx93R5WSHC0xaZa5SzxyRljbTl8ARUtYmshFlpc5sVi2s7Il3nEvjWZ4
EBPYVA4sT67mBYBNGom1nR+g5RRwePhLRQ1TTKxZW6mDb+0EE06UNcWkwwBXKojuyqKEY4trK9qa
o3lXL1lvE8AXd4JES9EF4EHqS7t0RAZowKrRRVJYLhkQlUyY5v3MzWarxbVXqYp2Y1mNRpqEVKP0
iUFeLnXDuFYz7qAVqD999QaU+VRzR8LljL8qHh8AaZGRAURGXWuJDv6man1aEKa/h5lrLGHhIu0c
mYCloxSxkGAiQ+FMLqiWYm4w6XnTHrsAgUnHC1cpxPS1CA0X8eHVknou5hyTwTZjAigSWo87gf+A
Pbtqdwyf6VuSPQBngAA7a5kMra3sq/RB1ATlRa6Ot55CoZ9qO7lqhu2VtpmIYCxRmxagzHTOuTXg
Nk8U/YRDxKAfke2o4ULvjbTAvfIeBQ1STIJpYZhrGdmTUq6AUteRUQmcrzFRGiXvfaJrTWNTQFiF
Ml3sgGLu22NTS55sOAIVsZezoWMVMfeMmy9SfVEy/LJsWmG0ZnwWkZ+wKLy/QUJF6Vx8ZacEMkQw
pH+pn4uvJ3a4TBCCRdle7Gi2D2WbfCdRLhdfWMxdJ+KxNqHBuOCjv7EhLzxFgWgVmEiMGMh02qby
xJe+miTEophc4bRcTbhdxZJlLEUmUfkWdg4xuS6S5P02BEFKE5N4mWgwZlf4iS6zGl3DVY9fGMIW
9RVR+I7FXr1Mvi3S0dzgpyUDb6lwi6L3dTItRhyxGKiQNNgtbuxBG9EXD+pHK0/gj5bYQTEJw6Zc
jz7/F+wcf6fr+TZo6PQTkb0W9WPx+11bEleP1uV3TvObRq2VRZxhbjsCd0AesRvNIAInWrsHfDcq
cq+49OIBAAu5xEqD8lvfiy+kc0gbhQL0Su4bisEMAlf48lNPhRjGkYWrWYWMHwPA62X11vYtHWmJ
ZWJa1FVk4jSMcb0Q2qnFxyCKn4ahJe2nKVMUhDqQjaU03iU2EZiL1ye3VUjISzflchRIstfnPR3w
GQcSmPzg0JGJUAcT8KPFu4xcJdlgCnkSuiXxn4u5685gURW/0R/zkfjwGkiKNy5jIz19H5VCQ5NM
+KK1TCQGg1LVJq6o8Yrw0MAZopu0RIfnOFQNK3sXySE5pN1LVzoSMYJp4FWpBpqoD2sy6hTjSGlz
3M7hEB9aPe+2VlPeVwlkIn22JI7zVEISrRMYU3WdV8uQHCSaeog7CoiIs5rsQjnaKWWz12JSGLrF
difCP1udU5wOmApk+GIvU/yCLGoUZZ5D/2npD/XEuduV69jcRsvLvbYQwlsqVJ20k140WhEEZZ/T
TO/XVuMQKkfcil3XT4O51Rj2upet6wUPp4lve+J96PBrbiUfs9wivr6uVtmItqcFGW+ahZc1MkkX
y9W9GcgRDZVFb9Eqx1KR5RkRB4+JZ+c4BNjWtE9hxzV0noNn3099MqsDkvf0X7MuTeQrBsohi1dW
xOZGiE03UdXTiWkg42S5jxqnjcn2mgE/LD8A3YkG3Yl6hNBzW1MXWMszKiXpE7J8cQir/ofSBNPa
Htq1Hwwqgk0QRCNEfej5xY2Y5JIUUCqXP/SGY9GuiUZp5EdasdGu/tIIES0RUZ0XUn6Me2A6+lvL
HuN1HIadm3NCAVuRIlddtP4mRy88vHeLZOBNG6NS68ny6wk4XWRlXF+W7xaWvYUYY7BX1eLWbJZJ
v6j9e4osXtpxmpnm12KqXwJMWAy2Z8WdLYWfx0xewL/RFUnw/2lWNJ3iNrc9rYSRQ7j6ZffIhGEX
Ox70KalwiAbBQMJg81/BruJBAW6VmulAYlpIJjArq8vBdWW3ijmxmnmFwoplsYEkyoETUbP+vp5Y
RVbNZE0Y3OflteKxLB72US4nbm78TmQonkVKbvdQtAEhWbrkNUb8mGfJfHJmJXmYan/excNDXJMT
oKlgydD/UEKTpo3maw38upEUSudXMGQvczkBUEoH0sTG3iS6vpfY5SoQdGb5GnT5NrMVkllSkpLC
Dk10HqgAc3poWfV4oGNY//ZHRIdD6fwsRB7ARE3J7yvL1ZtuQJNDTVKSkxETyCw9oHX7rQDmtzX9
Z6PZALOCwb+1wqA++YpEPnMSTe9WHR1noEPPKrWvHSUm4qN6o/+ZSAfx/KCliE7glJKqUPuPldI9
Y9kd3/WwITcr860zrd/mnDcdCVSUXN4RcD7kqk8mTFoEhEZExr6dB8Soy5ONvFLGLnlvHOLgu9ks
93Fg5c91OJ/FVvnV2NUjQz85ZGrfGtSFV+KJ1pbewhhO0VDW6o2hwwDLprLDms59fSHjAB+d+a1S
UI3ludERgeLML0MZ7sWXmNoBOloTaceyqZQ7Rj+Lfns505hw6ZoJyBzp2P69NUfKAUjhRHWNTztT
U5gdM/mRSfW8tcZW2SppF/4g7METn6qbwhG2tKkeBgs1rZGgZLz8OgGiqKiNtLs+mJRjrhFUJzY5
kTvQjwacqRx1UzEV9MJBL71lSKHEK0McgrTdNe2mMazkEYH1T/G4nEYIAAN/vFWnTDvNZjvQE+eP
UMLibKdy9UxlEOfYWIOAlczg3Rguf7BesTuRe27u+0HunqJkfhAbHEqUg71ht+dwKglhL+zw8gca
dv6sykinKyTCazxNyY1CxvLlD5SbgxOqw88ZohldfM3fqbJlQMRJj2Kr8wIZEbsYVEP/Vux24ovr
FXBio1AfdHmKDqGNbk18/Fzh9lK1ipeogJScyUgQqlLfowV37uOAAqszafnvvNNviE9RX0d7JmhJ
RREaxPV4H4wSwq5lDTQVe8OU4h/wleONPtXVTckJ6b6RDIVjMCt+R6O+9aH1/eii3FmHGmqdcKmO
KoW5czR2NLEdVMVAJdPwjbstdR0Hmn2jgDe+m1qb0uayHSMCyjRI/VtKL34tWeA8Ry0P7+o6AMSy
rBFkhUfkg//WOFa5TspsOCCAUm4pExMTtnzamvA48Gztz2BS+bvxRcHzyKpbGaXjZRsm5KGsNeyf
c2U53lgq8TEvqEOn4dxf1uiAWvXz3LzbjaF5caq3RwB48tlYYMziXUbOAU5sv6eFPXo5/cRjY4bl
2WpqiJ3LB3X6nQlJ7ChWkMuu8ay2jk5tazknLhHkoi9rAX4q48n61XcmfErTak6J3c7sgkpMCb9J
f6f/+EAFoK9RH7STpg/FKeW9vKQelF/UNS+fp5Jtt5Ok8OxLtX8kSK7zKk1Pf2XSQbyTMpeam9OM
Ppc94v/Oh1TtkwX/3uuvYgUI1ZNby5V+bpWpPOpNZnpt0MrnouPvAdsJGKGs/9DSoRQ5tPID5L+S
a9vcAAfL+4cZP/OqV8zqT4N1IjU7/b3SMhzcEduo2D8POZ9x3cM/e5Ha4OGyNSd8LO3CePGlFC8b
xpeDpUj6mZ0JCXlo++82f5ZYNdFa9I5dVD0Yhd7visQHfF8UxkNh0tAQq+TF6OYUZ9/Bm+EFTqr6
jLJ8OCRGQ5e5L6tXOa3uxKocPU8d9ogXSisYFTgkbqrZDm+HwtG588mbXxr5mfryjTUGtSuzNaV7
ZZrUHTdPBHWbWvxoBZSkQfTWf4jCgQ7WSzgt9dwLvBTsJVK5UT+0gT3iAefw0mf9LH4eU7UBgdbR
i9601QYqsnKjRnl9OzYSLki9XO6MXsWac+fDQgUIcz/6vbMbJsi2bV8fxq7qHgcL8bBYbQrIHtWd
6acUl0TUwFg7oXAJj2MHrLPzrfDH3CUn8V2c0vkh9532bIVSv5lzMlETWZZvFbIVIdeywyn9SfxA
FSM5cpDm+r4Hr7qn7T9t2yQwHqMebY5YxTeDjU276qeP78izVWc4WapUHH2c9msjatofSqYcxKpU
6t6jMOc6meF/gvyXbRX0hnszd+x7c84m4Bma/rvLatQAtfSWdJrvDW3RHJFyh2dEYhG62bT9ldn3
U5cZv0cp5aLoWNKtBqEY24cOga3ou1focyexrbCVP6U4iJ/oLwCAHbuRZFMu3VaADZ9PbeChcQjT
8ZUfjjH369kMx0M858Ft1hSA/ZfPIyZisQsc6WzL7Ez04knqXF62vF6soQX/51a8wMD+p+hiTXbo
Lf/X0cULXmz3noG4i+qPvxPGxCv/0SK35P8wFcVWFraYSrP9H+1xS/0PJCcYZgzVpH+uLAnF/+yW
Y3IkUthwEHthdjS0a7dcV/8DCBj5yJpmQQVTZe1/0y03tL/3ynXbosummba+tN+xR/IZvsLFdGC4
QcVZbbeAZJPIxLsSru1oLT1Xx3Rnme6sbioLRtiagIruqX3XfwdP7QtJvEDlIff50wauiyW9tuWh
87cKdOt8i8rXgB8t75zYywCZk8XxnLS0dPal/5BuSdLd5O905BkWMprIfC98Vv5UB8ez9qSkxxc6
3u/x/wUfxT8sm3+zaC6AtIuTc6G9GZfvCHDTMQxUNKYDMu7rd6x9lTygzJ4JN7JewOs8hNDTKlu7
iwcO8rr7lCQuFmUSvRmR8vBlh/g3b647yy/4/d11/inqYrIFTe7bu3P7PlbcXcw7+9kZDvJn8VDf
EmIq/2w32SdSsmVY+Wk96g8FmPEDZbTkUdrYJ+fRttz5tirX+r1Sn5QjpZ337Dzvk/uk85ozJ/vh
vivdZh2dp3cbQAkNyUcr3s6xRwbe7+IlPGp38ra0PwKGPWuJ2+TkA1Wceae/UUcpSNYivnhlnNps
NVsrynArdOzP2XMP7VTbG0sk8Jo7Em1ewWqnVIprA0xuc8yOYEX/jCj4d3Sv7cpjWE5JwPbqx+qs
JK5yaLb2jeZlP4tnhfTV3/ETX2czvuafAKoeAIFFJ39HikGirvr3wN4Nx+4WSxx0mY9pl3mdN09r
mMRJufpUD9gQW4fUT2nPML/5BVW3s1aSl/3CHDXqnrSvf/a2l6nr+hmZAr0sVV0jgwqelhrys99s
0/h+upstNzgFplvbT8V98kGXekSvfCqejO38QH5o/poNT/JAP9Lj5wiO04/83dwMievjtfqM8auc
TO6rFfI51+jfAxTc9mYAWErAfLDSrFWi01f90Wfs06cZISM051y+1+UNgH7rvv45HMxfxZ1/2xZn
9RFVO5bXvthFAZIE13mIttKZFJNzcNPPu+DOPEBLnShz06J2y/f0prKhmq7C+8LTPuN1sMF6BoVf
xhD2q43XCQIUhO+mZ7j+D5UmdHEXPbXhyT7oxJwwOkAXvm7X+WHe6hsM9I1LhB3h1cab8sc/EVxn
nuYfZOE5XnaLEuJneFJPWsBP25SelLuwVrEk+VjgttZxRIoZb/HYvDrxKtcJHfbSj/oeWO94VgH1
3MpvKl3jh2Bv1fg8ibt2C9UdFNd56vklwCy3CCGOOEXVXfze7Ws3u1UfFBRgz8Ev89w1h1ZaRa/+
s32PzY1dG0J56wGW1vbmObsdkLusM+1o3TcQB9J1uct/DZu8dONdtUt/OB7nEy6DGHJPzp3zQtum
oP5VuuO6dTOOjlX60Z9JpegOavwUF251y1X/tlkctFyFUdmtrORm+EHZy7rXSVDpVypxwF66bt/N
XYRxYqWsndCdKXm6xca5N26CbhWemtI1s5Ux7Bf80Mr8TUN++YLmJl9b+x7p0cwPSSN7G5+mnV/u
dGtVu/U5y1zcW6ckpq/EORD/ziSj5kBZ73am16MuYRT9J30O19xcvpFRkG7V1bQb76jWmVuEl8Y+
fm5/Tt5u2oXPcB5wRSM4D24tkmzblfHkvzefEiVekOynvt9Pr1S11lg4nPsOYu64krZTvZcByG/H
AMvPyr7Vumfnvj+1b+FNbK6st+lBfpW9DGvcSn5Qbuvhfzg5c/n7+9nRVlTO0I6lkB6gKd+1Wmo6
28ZgYpNsSN/NsSER0fBqR43335+G/+UkvLyN4WDex6NP9fYbQ5Ob5KmTfaXaGcrwtLyFM437KRg/
8KZhfstaXG0Vl/i/7gX+zalfVf/16moruipTijd1y4YiymX865VHCyrdHJ2mQQ6SvS6g9bUx5vGu
RNO5yk1N+qkYzQpz2sYvX+LAwbZvv+MBzz0f5HSP7Y/23/RU+AhKZlvlUMMduekMbDeRJh+Tbrwd
aWwBEaubDYgs4h7kSF/bo2ozdFbKzUwo9CqpmnM7cspIZ5L+Cv2ATCa+zWetOurDRNUutm4Sc+NX
TfOilp2BYTnCsiKjT0rzglKXPT+0GRpw9nIsudNO1XoywYtnfHrdY2A06slJ80MV4zjKEghStR6U
e6eFmmnl0FsCLmS+XL45PZRIA8p3Zm1Sg3H84FY5kQS1KVXEk6+kIkOx1d7IWaJsNXneW9C3N2aC
9QyDE1oQv4MQULtUvSN3gP3PrUZ/F+V8Bf72ltOBvcodqhkIdtCckBgCoPhVLWvJo4FbeqSxfXZ1
m5zVAeleVMiPienrp6iH9pTPZs+JSiXSx5CwH087o6rvzTRKXHkCQhVhANSNXOND2p/qE8Ibzqk5
4wx2OX8VpG3hoaCjsSnNkMerzKY3nW8klcBQLZatU9tYJ8zthHbJAxc+S7+dag3YmKT/GpxRR+lE
5iEGX7+z0l3fq0ANWqPZYydcj0N8pxXSb0flk+XG/GSo7wGfd1XY2Z+60P2dUZpcz2b1Nu7bUyhR
7WkLk1SnyHzpIuJ5dGztgz/RgTS5SeghO9P0QKb4n5Sd147rWJamX6Ux9+yhN8DMXJCiKIW8wipu
iLD03vPp56NOVVZXXgx6gIRSEUdSSBS591r/+o2uP2pz8CiWNf4F0lHEmV2YtLM0flejdp1LQfHU
YHoFsnwpR6jHp04MM7cZm+sY5o+xHzzJUfMdmyORHpzAs9oxt2hel/vq4MLCM/GQF+K1limrYFzi
TUSBj5gAjLEl5FbnanSuNJnyCuZT52ZxrEDoo1cttWdc3A4CLi6OavFNm/JDgQGbJ6SqsKmJrY97
JEtKIiKY64aXvGScaw6QQsrAXAvjD7EK0KHSp7GUv31jehimHBKnhQJJTDwh6SYbbjL0604/w1UN
cHez0/bY8w1MfkAVQYbIfAB4WJVlsO6GRwQOTovCA5bcqmSEqaLSy8VutXxnoi+sx/THSoO1QTaH
EmqrAZZUPaNkNauNetYZ4Wc4AfYGbgoFQTZJRdpa52gS1twjGu9625EUeBdrSe9aLzhGLdoJhVeu
/cSE94yPc68R7ts/m82wt5SQBG5xrUJdXCiFzTzZDSVaP0b6LjNqfadA+PCiLDtNoRYTrOIbskv+
H5tG3Sl7X+jMDt35cQZMKkgt11rVx9BMw3A2l6otURzYOGXdpknILYKcOXaAJfVVKBgjwggIcBSI
a6fQkPrB6pJQslhQaRWzWZm9HGywfH+QukaFkDL6pFHkrimJERSIaG00zLzvN/oEtyKNamo22WpD
r2rNs9/CfmCO3yBhhM+gTmRrD6EIW1AdkgdD/4iTxf3h/qvIfCXxOn8gPIQsnuVBWmglf+718hdX
RLybtRxFYoB+KasYOAWk29phm7J8jlbqE2gp/1SBLKxluY/cc+SkCONP87VBIms4lADlxlw1h4KQ
WjvyGJVQMvo3+XneyLe4dJtVfUgP40H6SBO72TWJo1sr6zyjMiRW6TY9cu1XeyZV42/tSS6K4GwP
z+9mF5fQtMUbeKZ6Cj+avboeiam1/WPxme0o2UUbi1n5je9IfzN3zWO4UcnygSvIOn8ySsZ5UHaJ
wyJmnQPloPIf1FXdOMZRPDN7kShP8TqA5QEAFtgIMcjulS6wahZpoV3fpAaq1x7ZKE/DQNlwUH5q
n+bZ/Da31U/U30Lc3uOVCnOk44n9bwXp4WXYy0yZJluwQJupepykXaVHyzNeiicK+eBs2uOL4Rme
eIo8o3YMNrGcQkP5Td/n2Msd83N+j2fb8KrGLWQqbeSmlM04Aa9IJ91Av4AguuQiPBS4APQsoJZj
xkcUUbXmwcgdEjdAsD5gjrBWqK4GV2l2krpFCDtxtbU7y3fEQ90j1HY1DPiwCa3sEosP5BeEc+Br
4Q76WZPIPVgll4q1aZe5A8aH61DAW5IFgf3Egac7VlBoMbJzg9e09cqVRnF6NHnn2N5vy9iu3+TS
U8gpG5xicpCcppqDWbV2kol333KD7TEWeUTd2Jq5NitbXw1vHOOE6wvUijABZSNzPHQgsTV6bMTQ
We9Ogt0ySXCjS8HRorr8gZKn1Lv6s4A//MnLNCTSJDbBSunJ0h8SpogB0uLr0G9H6yYcWcKso6Y9
6DeCivoNp0UmbDnEBiYawaNxVL/7ltXPpSWDL1kv2U+M86gZzSfjmDMciY9mtNO/NVe4zC/+if6p
uTFQrvJr+0QQDn87eKf0fcv35bb/pifLoVH9KOvoqB+yj65wRMVuX4fnaHQIh7aOXDYAhMXGHFBs
OsVzua4fQ1ot9Nw3rgDlM6NZi1co7UkVsFraTad6rgJXXWnH5FmjVJ1XMohd7FqlS5jCa29A5d2U
vP8H3q/YHeCSc01SQpHb3dqGaGMj4lSVbVRe9YzJNXobPiYv3ffnQnojiy83bdPcB4vHqotaiYNo
0Egek9rR9lLlGjv/waQDNelr+KbWvEaVrPiC8pXov3TJSzB7me7oaGO6nfCp5m50DSSQPNI9vIpC
7GidlggNEP3xMG77fdLYRbDmzIVjKdgwjHYdTIEHcM5DHKwWUf33ZDnxm2jt072fb+htdd/B4lYk
z/aTUTeWeYUdUpsEtvHGeYVoe4xI2XFqyNYbggk+u0+c9zZ5Q2cebvLRNpiav6VeqzsUAzRgWKi+
EDqRnFrPzxxhILIKeZItECwn24LpMP5l8B7o7rCvaMjzFeNOzhpaVHABN32vBRoXZ8Qr5EJHjjdL
8tR7VHnWk2k53WtBhTN6pqNsG0d6w7rYw3TNA8y5oa+Y2T626SFaK885uIJr7Hcw9ObHIXMxRCG5
4pxe6Gdu7Tpeok7VQ8IyFqzKFax24xvOT7DJjiqv27/B7H3nM1zodM18Ez70Xj/bQcmnxugHd9Mt
sVHjCcPkqcYtdE1qoHj0r5hMt05HV4e/w4q2vL02J+FW7bRHZMPtm3mxCvs93DY7kt1cyoSLP7oW
nAdW7f4xntamhxLS31pr61N2sxe20Pa8WFHsx3VxDI71F2S2CauLQxI51gnhqUq59Vx+divtsAjz
n5Rj9JzsYNLJD4GCoZ7rT7Y8YRCwSZN92W5L8axf1IPxWLzgyUKBSbBrHmATBaFsw3yD9BUAlXor
vaGYnE+0dEd2GKAQesTos7XsVrZRbZCh1hgro0NW4GTZqvQfOO4YIL1VO0aeJWPmN0lxFbTrJ/Oo
tU4Nj0vwULaHwmaU1nxPfogowi6SizjuC1g3sUOTSqyL363zA7DKgLFAsaerlL6b6pOqwoLX3+7V
S/iEmte0pbV5kT3rkckQ7B2ybQLGB2iXIwff+M6ut7DHycUZ9xH5p65pHatjHbIhHRmK451k/qJc
QKqv2MHr/JUd78uc6gYP2TvoCswu6R3ZPGWR5U7nzMMw8BJED4r0SThZbF6C4RC9k2szYL6L8Bcp
brszmRqn+oHFv5uQqe784aljBhkIv9hTeKbhFvGZ9ceCi55aT8kDrGGXOforBkN0BMMhvYFAKG/S
CQCkV2zplG7ndXVhoozvQXYJ3tmXWAwU5cPq11hGnIprhKnHV7sOGid7FUXHZHrMhG4xzrdjtjLW
R4wU2Id1sr6ex/I5MKnCHVz4rSVShSTRtcRqd4vfFxvDk0xdehnffP8RL7CEAnSrcMbGkIiJknPn
zvbfg8BOiEyV3PKzei7eC3+vvpTRNT6bJVKcjbaJb0vhCSPmY8QrDJJPtMJNLXmIT7OymdkoXqUN
yShe50yZjX9VtRG9dkt72h0iDHFqr5LX3Y+prVrSZbQVwhSR6J6b+SjOR/8Rp0rXv3U/RIGVVAFP
fWHDrVFqeDt2cBTd7NnAfPJcXLBAupZ7bHySD9zkql9l3b2X4Bu/00P2ISuXDBUOTR2Mh0O/G0jO
ogh/ZM+LLuRInnvR06Jt+xC507vKJPGZVR0ro5xXBRs74sH/CHWFXUTZmC9EbeFFYJ0AlD6UtfjD
DxIuIQHhUCRBMYv2fMweKrI9Hf8JqWm+064lYEm4DtNL9qPMVLFu9qORFJlcZmuXSGtmgflaMY6w
HPpzr299tsVJfGeGRavw2c8izYloq8HbzNwUspGNqrxocD0DwaKxHVRWukFGk4r1BiVQFdU06q6B
9VJD/gHRDLKtHhhHp2/Qw/xDrfw29VeNkujMZyLGzkDitA1+qGHyEx5q0UXJbT9wUqqEB6N169q1
Eqe8ITDmi1N/IMdDZ9MS2g+bWKrE5jwOn/o9BiZfwzs2UUTqzp/VD10jJjhF7fi/jY6gk9Kanhlh
mK29BqPNniXmjuQZD/NhWmX7zMuoLleDbg/HhDKjhnCkerCtpH6F3VdvV8fIxWkDYrb6LW4pESMP
+7Ngpx6qDYAfy0vlBsf0lm9jDy5W89mVLn6g4VOFOQ35ZzY7xcn0qqNp7kRv/Ol/zCNnpRA42dN8
CA/5l/UUnNoDBC3109pGL/WeOTD4efUyTusp/5Xm84TDV+rQek3xNiflvl6PX4bplYwpLFoZNEuc
6CQijxGms70ZyHArJtzCZJXjPFZa8MB00gk1Q9wNQSrtxvs/SGJ76LNW8MQGUmSbstt2y7/eb+6P
u9+7P80YcGHKk6RhUe6knTVGaJ3u/0zGUPngT+c0aHEFiMNLI0rE440KRi2iHYWsM23VqCtTrGUX
JwOFpioYvazUSSyDMIhpoGNo8SkIRy7sDJOhrCTtEPbIJbLCHVYJvDdsilaCmolreKbaZjZEy/bz
SiU/Cwm43JOo2GlQk2BKr3EqoKISjBZTPdFtSHAlw04EjLI0cE4/DNw2bm9Soodu1TXDo4QpV5Tl
6bqSQdhFi4K7ZbC1qvx4pBOuHxvm2KvCR8sSYkoYCiXZqCQOp3UArymVVySa1u6Q1oDmsp+tlWgM
X6JorVUkqQmxIaEPa9FzKX69xogJET6GIKuCILZrRXVkKiHZgbFp1yP8i3Qk2Zl4y53asa+XyQyQ
Yg67cBEm+sSd9iKBxWGj3HR1xsKN9SHuCFTPJ5BMVYivuH89mKUB7ZJ1NKx2PUFN0py21I9UyEPh
X9KINAMlaR5aGTloAS1Wj1n/mllb4yZIwBiafqPYJsGO/vrcliJsVMbqq0nOEneKMjqRiaIia9Vt
MFjPYUbsRYwII+zNh8YI9n45vulJLkPXEZiTtfrZjz/SrkZ2ZEk/apnSlvXM6/spjj3RX2wABC/u
1PSmmjQrCCMsTFtKst/mFjaYP17n4JJBinrLurdGYGo8iu2NPCvgZfSJsf9Uab9o2WrSsNKXPkzZ
V6sEU8ja+q1yYydBKbIJ8QY5IefHzyYYaiNxDrIp0PrOrwICxU07KpFdieHv7GvASHRDJhF64dCH
Gx8sr+rm58rA3r6LBRLHBRPsWx+YMATD67T8MVmmO4XQLlt+BgKNiK2eLVfHjklFquVEsUwqdihv
xBJ4OlIsb05wtEpyWFa1vOvmVwzAXgneOWKj5vaWAtrYF69tSzN2f24Wa7+iuU2kksUa+l0DnhYZ
eG2OqXlKdbSY9SQ+taL6lo/JpqtcXOoWloRIki3FtfXCqhzanRnwDpbk4ua10GBKZjTEZU6JqhTt
c14JULNVhVp7sD7rcSVF/qeqUxpHfUeiJAVzmTFBINrUUm9WKr0R/trQgjLAgsLtJPgFQg5YB9hD
OnLICCWuInLc09ST6izYXkNtsTSb6OiwDPEKKaKZgVAnV8bFmowXIYZP0hs19bR4S8rhMx7Zaczc
hy8NHpS1WyyRMFeBqGfFPcbw8TOZAQhuFJaUVKRbDlEhreBzurjPTS7GDO3GjCqdrIpIf+glNgAj
eOpGkpEMxevpS+O2xwVGEImI7dZNQ/aqEC2pQh8a7ArQJxL3zLbdyqmSEA2JrWEqW5aj9OAWQqDk
26YC0YuYILJEuspEEGztdytRYd4WdOXJtPJLNNTPUjUtMNlEbnMjIW9sr9bQ4NomDs+ZCvUWtwM6
GWORTDeMLfzWiYeCcbJoBJuSNNRAF9alVFwUDi1np5xvapWSllgF3LWS7jUuUuqRlFkMa3i2t6oX
xaRFIxvxZrQW46uYKHqVOPY4MJ/6Id7PerNCB53gsyR6BWmo9thjb6MJwrSKk0k+lcwBBRFBpm5F
6GMNxUmsObAxpXvEJQ1IIbU+yB4yiIrPnke4HlHPd4Vnam1PI/IwNamOJTBD2/o4DKros7vXsohx
4pzQnOsoIl2opMzSVXK7+gezkd/DkUK2bG+ivguk8shcY1Ma+AWabfNjjQzus2YlYn5mCPmhmJSF
uhwcnGthatusqh5FyzyOJc5ng86krRWHbVbX3yXR4JP4EQSkhoHKY48akdEoNKTSw5a5JcK6SZj+
1lp4SBc3EmYJFDy0ONPtQ5+sydFgLEdNWDkQ5anOBHnfdqAitbD0quZwjcycwiOOLmKNGDXVCFas
GPuOBTbchfUY1HG2TruJjTUpN00zb1sdWXNci7uiJv09FtPr2Le3vsS6sMpmyhM5oFmmJsry/lII
wsfYd+4UKqegz6Ftod4erYBvoyNMIqaVRElqCtigpSSfOSrqAlsnSHTjJ2hikFIzOEOVDlvVWBVW
9lyMA78qgdXqod9hgPYsGuOqQb2dNAhfMQNNGa0OoL+97DWsZrZuEpPVIn2WZmI5kfV7aKc7e04x
Hsnnj1mLdlhECltCzS84bi6Ac/k8jClNtN4+jgoIrj8Yl47z1JlUFnjZ8hS1SVZml9I3MWsNVNqq
3tC8xi/Jrlfwgi83iiJ4UQnQp6SW5ERSviV3c9eb0aPA53+JAM+TInlDeRKyE5NxW7ORSTkywdwa
xK3aizivodeSlQwIOYbHnNRqtA5LGnv4gzSYPqT1iLSQbYykCvPRxR85jtb4NPcnbMoe+hj5kz7g
tRDI1orcWwnPAVwWlqhT2N+0hvr0oSZW7AxEGztFmWxnUdpkhblV47ZzTUESbFjQ0LALnUyzcTXA
2FgN4eQkswx9UuT71/15rYT0ZWTC6o4fC+dJbbOtVqoYBJk5LXtWrKvCwPttkH+HqgfGTZGgP/WY
ymL2ruNFGtM6NN2hkbFd7PrQnVV0cWb72GQmuGZbb/3O3KRGBAZRa5chY8st524L4fiYcIjw2zP2
JaLIVRmw2TC0StPosZoarphGe5XHEsvVJLslvvg81OHkabrGoM56NUSSz+V+XGvKgLeC1WTbPtDf
VCRcThMLK03CNkpF3WAjLyTbPR3WhSS/oSOBE62DCZgLZq3J6XUWhF1Yzo81efBUupikk33MZZyp
w5OZF5A9Tem7y7r6oKJMAMcnaBiTpnXvt9eg2Rap8anLkbhqcDwOsuk3LoJwbeq9Sc6m7hSq6nYj
+BoRSAGQcyg7RPg41chVbVRfRoUDqKRzSoQN9mDt2OirhDSDpHLkHplpLkvPvtgF+HPSKKiwIwq/
6500jh6TjBBwBjSQfE1YQRWj7KSHAjGvoxSK9chEYxrANYLWOEA1hoEhlQdDHCe7sy4+fhlOO82z
F+X9qVfWgomoXw47xZvrXH1oskF9uN/7249jWiDjK2hcq+QzYjLkSkqlPQxm+F9v7r8z68lyIzF4
v5ut32+qniuABUtys5KqzZfkm9gh1mn0/EsrxIYUbYswb1EgxLrCHk0LexC+EKltgEPAPfBwNWJD
CKkKTDOlc1uc0/ogKLYqqJO2CDGTKv3HTTeVFyFDG09qjv7QxBOm1bJWGA/yotq83+Q5/JP2ZkF9
xxP0nzcR9AJ11qpt/JdjULYYCGl4SqHVE6/ZYIKKKVp+Fv1B9vpOS/Zplajefdr9P/+NZvXHGf+r
KKc6gtj+tx//z1OR8d//Wp7z12PuXvr/+ukQfdXEw/y2/89HeT/F8SP7af7+oH97Zf76P97d6qP9
+Lcf3Lv1zaX7qafrT4Mq55+O/ssj/7v/+B//TZKgLmN58xcxYPkL/3jm8hH+9/84FnUb/sfqIyna
v9no3J/4z1gD/T+1hQqIga6qoL76e6yBqpuWKMMi43//SiFVyScVRZ2AUF2URY1R5V+uOqr2n5Yi
iYSTirKpQBOU/n94giiO/91VZ6FoqIqhKzLvkDgP6e88NohvZaOPhrxnyv2Xa1YKEQFDHIVrUzRk
719eWX/3zrobarUiYEwv5Prqbo3FCByXVWSJfaZK2+KeF5XWvr8UyIT0qt0I/lykTFiMRQhUL7aF
I7aFdzuw+80wmGK2iZTe2mIVfA/1xLqiyv/Efd5/1mR/p2Cy6XWUQVuyye3Oya45g0pnDrMXCPGk
kChXMUjFTd5TGUkzovDI1SdJ2/rscAIWE3kMU06vyucmmJ8yRvh7tv6tMMgUDBHeolNSruPQlFZG
YOZOoJqXIYp3qh/SBcxKAXhX7CqM+lYsZR0qSiJLJCmjO64wy8giAqTz6kspjHt24BkB+ltlJtem
Ci6T2L6mWmVgK1aVfMLY7c0Zu40MdaQQRXRWmr+vcqgZ7DS/+rjKCDchgwFuE2IvyFple7Cw2jez
4aC2muAKs/ZaZdNJS/KLpETvkAfQeg3ZZXF4Q86TbmbxqrPlshG99xZ+pIoqD7Dc8AkfSZhcXrAN
m9dRCx/UKKGKBQ/XMsDrZGC9bgJrWhNyzWBQG4G6ih4oNb8WQgHcVsAi7FiuYmUftjkAIEd1NILM
SVB02wr2QRBtb6VpPvlT9ShV9dlsjGcrlF4a02DeNcQbK9MPloTlaRLLzHkuMrpuoWE7UZEToZkf
BtCFMKi+sUQc7ULJv4GzRtIYqVhJ5dbzbTsMX8PQfJkKQ++MRTJI8GfM3blJH/xGQwgfETpWrhUM
1skig4do6Nua+ps2h+FDj0EJ/PbqV5aXrAGRbSns4FYEF8uQT2kr/WiUkHJaPmETzbggn2hkQu03
Q86rxfoOvSFwkNGOto5JtT3zoQFqVnSJHEuj48Srw/doqCYGvsUEjadV1gZtQ5UakF6sz1Kj8qyH
+pTnb4OIVaRVAidCbafM1YpH6TWROVSk6dJIqfoaccpeGa31cj6VYrEpRMByiTI7FZF1yXN6jtJt
PginBOSiz/QHwdBPcj9Brpi1nvoNt92CCPEmmb5naTymOjz/oI1PHYRiKPhK6HQaz5SyS01vSKuW
vOAF/6rk1rHFg9bpxMkNIgGD86yDcAYfQ23Fs9ABXDJurRL8tEoz3sCbTRzs4QpOCEYJZfkMLey7
Wyy8k4w5Ve8PNt7gj5DeZzyV4q01jyfFZEZVDDCTZSV6EHoIRZVu2HAPzrnhl4S++kctrTZZkLxW
mDQ5XbKplUaF06MAukYHDLKfhgSaZ2oR5pBzJutyC+1CT19KtBI2OL4uANoW8QD9I97Uj0MPjNAa
uDZhoD1M2kGbq3zVJRRhgxZcgEdI/xN3MBA1Dir200wBEmhFaTn98gduWaSehRA0NKmjTzUbt2KP
qVFTP/p6/Mn9yG4GfWMKgmWPMe93W0Z9gr4w3kdVcAW/7jtv6IlZwelwcBqNUYMimwMX6QKuqJCe
IEGvsgmVWZLHp0Yye0D737gVNoF1zK36qa1FLLZK0GGJa5qK/9zR09XoVqO0uehK9LKk/AqNb9nY
Xm0HAcBXLIaznE9Xo/NSdglOr/i9VwB3skb/bcwWiBl8ESxx3Omp+GjFnMyw5SpURsOPqB19iylf
YEK0jH6wL8FNOx2urcIAKMnbJyTQHWwPqDXWnIeAE7przmwpYec/9mH/1SjFVSz797HkTSpzflRx
HMBM3/L45Ctc9s+hlW+HeIBt2WUfwgiQMCirXlafC5w/GnU2l0lvJQEI96l49Zf5Zj/9SnKOELzy
1Cj+HYN8F48zlK2ydbuA3QQ3I0yMCrTA8NLTjsGXAskWPrZcHLHnB4LQeoIRsI3i5WXTgMHsg0Qm
CqO9THfBNzxgSOtLj1kruvAcm9rXPKmjO4YmLxJFB8tMJ1fLWf9mtC82mdbHqFd3QZpvCB179SPx
x/AhPhWq4Iawq9xQNfa+TILBOOyMicSFPpvPkd/tRhF2k9pXvKfSEbMR86XFKhL/8+AqEjnjZO1e
Uchtyc5q5hccMwjvXakxmbMeokJ1ZBSPaZpf0j79CeJFdUiUtdWPH6YyiitzLM44uDlARJCu0eVh
sctELgx/Zuhl/aBNQDE+QzerXg1TuoLYqDcAtUljbSqmOMhR+1WS5B0UAeMIUPXV58SeQlqCsTd/
tnLwMo5M0rGZKPqYlIWuUjaRTipsY4hvud+atE4ggII5bcdKKWAQ91u5qvejkJynkHKCvkpDQE/e
HkMeffBEbb5KGTSvKkachbF1rY+8bqIeyFUkZ6ZNvCHWNyW9aqUZr+NYE9vE2W7JpeThBwdhjelv
MMq3YICkHTSwFRTER0OAdjv2rOwtD0W8T0cQF5iHmXFIB+UZ+xIk/hKj+rG7xYbferNJ0vqsOB1p
RHYhNNcqWGi7g7BtrY3UoMQcR+CqArXkHO5MmFA2mAo+DsnaqvWzJNfEavAgM3+yKgsGZvKh4tpt
61H8Us6ciGLMlEDPdqi1OgzySta7UYOlCAWiyAvijmZoQLnGedMXEdYDLYEYM879Zlq9aUPGOE/j
96XImZv70yLVg5pXiOxunCGKWntBnm70Un3QSSrtdd5wGc3P1ojJ1gA5LLZukdRH23jWv8OE2b9R
pRg4CJ8WhFin1E4axiDbIVEObRrqMHLS9xaDNq8oY89swBaTwSSZIRHB0ysyBgnL3UWavOo60mHK
KH/SSy5xPas+FLzFoHoCQdXVjzI1QHLVMwRAy40XxDZPU8bp1EN+IXA5KM9Fz+UaluYLBCISpp4j
RO1I1f3XZJlnaGF9k830NOkFQ4oivuqZ/0OkFS5MFuWTEc+renrVW/PBj1R6djFivRlapo7jp1KW
qSMH4rFUPudCotNNnySrVGBLZ0citqgFJFSJdcqKmKnNk6niR5tm4it0xsXJnDPBJ6q9b3iKWJiv
DN5IC5IMoCTmqKyYD6oKnaXryKUpdPJolP5RMssvzTorlsiU2/xu6GqdBi5g0pjM/1Vo5YQIyEXx
7FvhCH1BPDcGjXw8w5ZQQujfrU66N4Qv1M7YbJjBSQ43jBK2HYRhe0yCG8jtZ1wFH1UyH0MlvrZy
fMTk9wDYCuMrE3cKiGzbMN8Erls3MkR7JGqomxfmzlw9zqbyngv6roCGDeqZQrDQ94XEZ2xwDcFy
c43a/jwUwatWjBO2geFOqxTWXYbpLH/w49UnQQ7xNdRhK1hxsyLr6k2LwUiytjz7FNZ8FFQQk17D
eGNyZYXBqdDkAQ6QZ8kbLU2+c4npfDCDbRhsWub0FcM8EoOFk2wwtzKnGWBZ21GRMyIz7QjTzOU6
rwb/KcL13zFbcWFCRAfRgtc/h5pCxNGlUGjq44YFbgrTqy8wGmbKxh8A1wPH8D8CNXzSzZkyJfcV
R5uAo9SmeE0kuD969ZU36hW4CNA0DT9GcyAEsf+euvZHnnVYqsVnZOVMK0SOVejH105Q4Xh1i5U7
JBdg743kd1cUTN6kDXsSz3a6vNi1BfV7FzQmdUe9jgqPWNSyieMNhpRvcpzt/Kr6DVu22ElK3xni
ADOZjG8o6LH4uEiYhzhmbX6FLeQCMR8OkpicLAmk2gj1zzYFZMsNWAbJsuGNDvt40SHqDe7caT3b
mroge5NYsf13j2phfiqkMlH3mh4LLuMijEgWtYeoUv93aHUmc/xiwblCj8Xb6TKUzMNhgOfoV/yC
UCpsGZOVkVSXIc6ZHFjFYo4Mnzh+HtX8aQoCtn/Hz7TUsTIA9mQA7QwX8AU7nR0FwbruNM2utHEb
mcR/FJ18QqJ+GnzxJJcIUaeq2bbVSBPU6E5kZute7vZVMTzK9RA6AmKcbpYZvVpfcJ6vaKWh33TV
eRqkF7E0b34Z7wX0/1y6XGAmkiMdIhsGzZy8aL0HsvH6iGuqTfRvZheXRDC9eoRklMzRPsxZoSrr
RZb8gIwRdP9KBD1EhAZeI5BJWuklMUJXNzWv8gla64dsExuozf0nJGqAgOlS1aowCfSYDTAaiECJ
Dl1Th+tIGaEcF+NGmVijLIuRv3/zB6nddgyMpSDMXQg6aA1RaTHHaSbTf1iIqAMBPX5mPCtq+IJf
pVMMxrHkuAZlB3s8/elk0ZMqMg2RCsv9TxT638E8vFmG9tmF+kugUm9bJliaeFZL47dKyotvIj43
opIYgRJgkwoptIAkJe0L8/etJI37OjqNEvtl4BeeSfo5EVCepODhIFMsgA2T04aJKKFsOWPDonxq
KuKIY524pHyxPRMZl+Gv8pFVNJFzOAp0fOEtRE4HJg9hk20eX659GyVXhueA+VP4E5vqugueNPY9
WXe/ugFbkVGNjA2eo/bdwOl+k9xhhvtdgsEh6OhS5N5/zLLKC0vO9XHOpmyTlwMhBNP8x0Prbndk
BacwqoZtm/cVVMXy+/68dMTSo6yrYPVf4heK5c/nPvIrTSez/f7A++/gqXdeLGBI4fQdJjZLjvjd
Y6rvicByxom4qEVKfrcbut8MXGldnePTmeuwsbJqIIENCwFw99BsXGHxWQmsCEghBNbsB5Jkrbu/
NszobN0mzePdf01PzBOxXeN6/gPGDFGy1aCM3E2MUmNqiS2P2tW/3JzI6JFtTWuC1R9fp8VP/36v
xAUtYU38p2sSMRD+RuGkRaNP7oD2l2vY/edCCPIVIdSVBI6epwNBg/ePlTYCFLr/cvf+aCaCGI3d
Ewn+3F3ykvRcXyzX+Xtj04yOD228TV7nEQbuAhf9OUoRHJ1CS6fV/ZDej0rSsuc3rQTqshzm+/G/
P+N+7/67P6fD/ef7DbMVtHhduKkIS2qH7nr/4iOjBZv64x21GEjdf3m/qceB7tNK59XdQOr+JuW+
5vjgNkT8WQvcMWnVJxi6azZp+Of4qrnRz66gKuvM8jXOOiCQHDKWEv5f9s5ju3El27b/8vo4A940
XocgQCspZTNTHYxUGniPgImvfxNQ1VFWvrqufzscJEhRElxE7L3WXGEla7kf9OXhN6xZZjsHSehY
HLegB1XWQMdY9sLeUdqBw1DO5fuBef/Fv/0N21OHOG4itVDlbZ98P3ppQu5ARXDgO0MtWZl2gvbb
Co/Yzw9FkafvO3em3Afm5+OqcfHBkPez7tA/96DRJrd1enAV2dPCqTQZZG7yqohSDT72sO7mqCnW
UOG/T6BaHT+VdN/Cjdo2Ri39e6mGjbqmhPQlF/qEeH/767fv2X5ye/YfbvNEI1G5QazazoQxK6gl
1BH1H/5ufbadIymcJEP+8/RZP2C3kg+YTIsbvE8b924W1nRcMBdIBAQVdIdjtAGJ/sPfS/f9FNGJ
IZPZiHfb795+5fbXyuwGbxf9eaO2cYJsZ9JKvt/OpO3lx7baMYP1jmTpEuWd005h4pCotoV6fJx+
H1frb6fo+9PtQ5Iy6NFb6yDrzt429UNiHZSXoa/C96NatRjC9bg7DX9f4du/t/3Itm17Ga9noTqO
YT/k7CYnDbf3zO1k3z7x8fN/noLb6+2obc/ef2Z7/f70j/e3l39sez9tm9ZGVbi9Beqa0nGB5Kbp
kX/qRw2vtq+ONp3T9R/RPZJrYr1HhKuHGaZX1+pZDa1HHBuiE9gOzrjh3kEcHtXuVaf1KtV6R8zd
feUax6kTl/eoFkiq1Rqqhr5P83S8EHWudkcDVFzTKuKo0N0/bw+wwRBjaB1K0O01/CDyHBo1nvZO
7SCL0yPNd6sxoQra8s72+X//tHJp/E6u/pgXjTwV9hMageQyrQ9ROjEKbK8j3Yawsz0Vetcd0049
TMY8xaFn2fFleyOOGShsV4R2yR36A7H1jsVaR6k/ts3GzC7e3n5/ur3vfnC4PqBb//79j29OZ6c+
mp2ezVdr7mT48Zt++7r3pxvX67et71/924aP3/rxLf9u28dv396dbeu1ipAuHYzeCv548+Pn33+d
vp4cf3w9ncY4bNLh+f3rPnbOH5/77U/9+JqBEthu0llLffyqjJNLA/uYbIlGW3rJb0/JyMP+Xy7e
USC7Uv9uv2jQJ8/bw7Zte7Y1Z7aX/ZyHAlzfQRUrEdpbGcytTsd+e1i2jXGOnqufYyTk2zCSrKk/
/DHV+bfXORJEn0IVk9Dtvv8RQ/0eS731S72u6cLa0O63zoxVTniRtvx2lQEOjjiLGiKauK3JjJqG
jRh6+6A7tdl5fu/ptNsUYiAJk1RHN2C9DFcA2GOiBuk6FMXrg4o4pU4r++isqUjFltCVr9lT22t1
TUnaXsLzfS3pHQSag/hPH0321PqMmcRhSmRHpTKNdylJamHM0oY4owp7FCbWeF+1Ehaf2vaQXP75
7I9tXac6rEIRgPQrWHNYI6W2h00X+L4tU+dDXuKLkSZeGz4wmp55SFrmkuvxTFdc5/ZMY8e8P9u2
pRsA09JS0OIZ2qkN+rul18zSYyK8HeHttd3pL1FdR8HWXtu6bymdEZST62H+6MYtJBz6rK6pGK+I
2/bv6JrtSP+xjeSJnsJg+x21FPOb9w7c+/PtQI8VNbUB88d2OLdD/NGRs7eh6P31OojZkqlXNbTH
rRmXqjV+tO3pUtIR4Z48IOVP259j2iAGXo+oueFsP47otjGrMD4rzFXJWmcPyKRD3sBdXsmS9myu
xzYajQr04voaCnEWtmXxbPXApYtxqKcLmqrhtNhfySQjrGtL7Pr74d9towJDAnevHbaEnkUBaLk9
DBVlgH7N+frYtqzt/yymuuypEVa8tc8v0zcj9poTNUgrmPrxi6VJrsHtOMXbIdqeCm4hEUmBodb3
nOsfR2I7MB9HJ+k0FqnOQpbUOlX5eNg6ox8vtyvTG+yabNX853YYtgP07w4VQD0GvVpvjjHlru2g
NLYXmk1JVtl6pb0fou3Kc9ER4v6baIkkDiFXa0V9cZYj/EcUdZmeAfXmpnGyFKguzEJpJuTN94hO
QjCt+y4GMXwuUJoUu+31+1MvRtmuJqyft124ySje9/e6R7eXmjmydkxpgK1XCxJPN+hz9/N2g9yu
HYz85INsT9+vJQBcJ7umfkasvMR06c6+wdH39fXOkCikD6sFnu1EBXQ6E4FO/5JC8/auXO8PEfy0
wJYNMkvOpRb5zLleHz5ebs+2begAaTwwgdjONLJNiCFcv+N/pRX/vWwiTfsv+Uvnn13/c/lX+NL2
Y/+ELxl/oYAg3dM0DcPyDOc3AJMFgIntLg5zRhbe+Cd+SfvLWEOEXH1FRjiGicCDxvyQ/N//Y7h/
eXybqvKOamrq/zCsSHf4qn8BYHirbMNyNc9liWSiXvtXRARdjKo0hNUd+xk8bbIoN8SNI1nycA5n
Xccdm8CLXdUZQ0Dc8ZPS2RGLl7JE9gQXJY/ap9gbHkTcqix/s/xa9VNDfg+1HjKHCcdeYfUZDcyw
R9qwc4X9StcxYr5INEk9W6G2SOMcWfZJU/scfYSNt/UL41p38eAW7moiMHkgpFsbxjI0hVfuDX31
mqbG8thSkMjeOrfO4LHoiNjwUlYwuK8AfF90lPsUxrz2UvSQTVENN4jBFCVMJgXDUdF8cqthuHXH
4sltsJhYY0/JDJkaUedEeqovgLNofOVe6ifz8gso3X6M8YoSxKdD0AAAaJ4HE5MvoUj9IZ7LOxBo
0ZOozO/KlL221BAPtLvHTy2VxaYd6tNQoHRTtJ2EpHt2cpR1qp5m/k1X1uQ5GdlN1inpvlc7nOyE
sxL0CpJiqWMgQ9QgM6k5YWvmZWCh3o3MltV9nJWHLp6eF9FRG5oORGdXB33im5FVTChvsfMtKd3K
ulbPxJt/iRsMhcgqnzob+2XiPNVtBkhwSq8lqrpz21JDTgDfM5cqhYkjNtU8v6nlEJBD+2RpmL+V
iSZkJSw/01jHKB3oC8IQwM9hk63YiftuxHVHoM2I3FF/NVOqaapR+WLJjsNk8qRFSt0Pg/BdJJL0
tneDM5eh0/DlRZRfCoMkWg9IrWFQFxzqh1pN2W/laPhkawzBmqRjlioMhfUnJttRgoyY6Z2bwfHx
MraVc93vAVh8GoblqOrsjg7Wn9/PkDtGM97L7kVVZg4Kuj/KZnvDIEd69syjFPKlSgiHsGQREJKK
RHBxuseBJPQpjW406dhXNx+Q32g17E+EKYtFuc7Q8ELkII31fA4UsCOHZWT3juWz7swPXtfZYbaw
MEzz8+LS4CHUdAjkxKXRcNKR8nllcZgGQE5z2cLstc51Il/0mVOtM4sD5/Ac6oUe+RFcDumehy2A
RrYngylVNnvuIaYqHaJvh6CAMNrBlqNT6MWR2fn2ZCh3S5p/qeRdbbrOhfjl2XeGgkx3OfsWxfFp
Rr6Re222a6eUc36c3mz7S5Np46NQPjN1QOQ6mvJsChKKWhsbSJe5V/TjBUmryReBivRsTFJibohh
xiCrD0q9pqyh1y+tk4dEkZDumk7Vca45BHZbWSfEOI8EDAxXFzgLFAE31JBb3+sYS8tOGw92OdzX
ndAPkU6wyGz2cJ9LaKAUgdxdYqt7oDoN0e84gY3Z19I8P9RRbRw8DJ1Tw8mDomIcZ6admjx2ZXNd
80WTEQ9TgSAFF1YH1x/MUVN7R/LP92B7XrXBuu9QgoCxLR5RhMZX/hTHjz/h2RLoRKr+kRi0nbN0
5Eg7YxFEYkGoxCFF8S5+2jVi0szFGTBZfIywcyvMFRtKHf5fiWy+iNdorpnuXFQkYLBSOllzj+1V
G6HWmc397ABGY1bg0Vov3tIRqXi5ZD/qGEaTGbdPeY9oKLKwCRHyRh+5mzD7yYLWa59jZWHqQKca
uq4mjuav2AV5EU0cZ9eTxwWypnQwXwITLa7LsKK9nIQ2pjM+FgVN48JoaKZ3pkEtwX1RbKjh0tVI
SauCaVJ+5mr+HEtgN5oynowSM3/SkxpTOYe4rX+6dXVsIgjyuopbMUnflLmkTZwUdCQa/WT3GhLv
On/reiVIKQVMY2rsVaIjOKG10bcaLqBOz+/qocWHnURcpzMYUUu4IbK7C/qQMrDXDyHjwLhTrbXG
EmVyW3iH3NL2qPvxX0yZGWTHldD/qhtIt0nbI8B7QbYN9efJXXk+k7FAMOFUqOpAOVELx3FFLuTK
0hY3ueaRhIVtYpoiCBR1E4WiclLWexMt1LqHW5fGPzOlOQqx3lTTH3Ey3mD2GH0Wi+OeaJugdxdY
Z0qJgnxFsfazeRhGFBR5DGjbpEOHzDy+zVXwKnZlWaGdur9SB7+CXevjQVb2175R7Wur9XpYlDjM
ZyNSbyEAHQyTeLmupK+82IV2jVKJ+MkYi7DUh/aTvuBhrQp0Nl1zD+GnuXNGJb1WRUxyWWlg3yE8
wJPOPSDU8TTx5tWN23Opdfl91zdgYBhVlFpBjxIr0f04LLeekWFVd9I8JELlB1jfc6zo5JYPyUwS
oP5L6pl1pSdmhZWOW0xP2/6m7TFvyZxb08DlWekmynGiPYLWFZe+nr+qq0AvlygB0+lYgiX1Zzyo
5Vghv1rHLYHVle7rrUkBC1MZn1taOjZIjhWgDUlt3yY27RdkISBLkjdG+9HP1q+by/Fx7r6NKubY
MaeV5I4zBAAVKYMgXcV36vTBQyYEO+RG0Lw8MDXjH06T576lkVUOEHFiFfDrdjFKOr1jM+hI3aJg
riEtWW4cNLkpj+Y4I8SBOmnP2tdCjz1Wgt6tE+EB9boXvVcQynmAgRaENXXHrYY0XXKt0SrKdL4V
pFgfNTv6Tlte3aEowNM1uWAYpx6jsOmgMKSPWDqZesS+9DAodPoM8ejMzsG0C51GaAoYxbO+Sd1F
PYT3tRoMrGPuhKlAzHPgmkAYqGGgeKEQuG8rVKJur/1iYDY1bbnNxKLAvBK3ZaYdFxqNmHAw8Wtl
99UwBk4M7rZ51Fx7LV9Cc0sEWLS3Mso/Q9XVrxHTwnUoo5I+QOpdJXVMkKwJiejMaO7QegcypR+I
KYvOWgKocxpAsSweFBOa8Gn2tU9VqtYZtv9BJE+e2d9CJkvCCX2qj4ho9jfKjqyxOBWN+blRUJhP
ClEPqWtZp9m96/Ab3tSaRYa4flaTxO+5yTE3wUXCjSFIPF0ERXPS9L1tAt9K8NcyFqZ+ZlNBaqhC
XZUFpaol1ihKG7oM4uPpxKAI4K5OSVLoSaUs5OI94M74Tjf30W6i8RNs8rBDVvRQVo/1AC8FK0OP
PTudLvDfd56wrjVjc8nY+ADdjF2UI7LB0Goc4iFM1cyD7+eknxqzFfAAJHfU2HfNrtnrNmyAzjU8
0suNH1lUyce8vi4zSQxiJoo3Hp+2h6nJnuFSZ7eT049P5gxYkQF3PEZoVwIU2vRiZARys0N9m8LE
tmy+aSDB6V5RGOhrQFeAuTTugSk7oq2MU9QMFiBOlUHbip4YEutbM4rUMB6TNsAG6Dypse6QJEi5
1s1y3M5ycE4GGPGboZVf7dnyAq1alKCns/nAXHnnlaX1pFoLpIg8D9VK6+EXrZs8CNLVpFaXBVeI
lQzmUx5zcfRIdI81MGREVFSmyK9fSF4XuP6TYX6mO4fFo4hWiBf/QjKb362F9gkRlnukkgr/xfe+
8ay9PuvVTaU2wNAaO4X9op87a5eBvEKjck4lGkt7BpIxqflexIDqxpbSngrIqqblxXHbXVs3cR80
TU470x6fiwJ/am10yLobkr50835x8jtHoPRSpHJu0PkSiaLFx96yF19OwxPqemIjgdjZc+r4Xb7i
nCk/CISMUjQROKL0pYiXDhbHhDBKaZMjQ1wagpLTwMFpnycV93yCIBAvM7Y/UWPPjYpAMVYz0qgf
B/3QSeRbcTfvMoHAyrtU9GJmRq2T5lXP006h4IdzK26SoyVs6BDsIY3pwrHqdHHLguO+wgpUakhN
Wm9UAc2gwBqI6zZhDmSNcMIkpWGdmXi0htF5KmdUK1PaQYIdaro+ZRySmr5QwNXeKGLA2zMH6JxG
X0O6MC+C64YcDrxxlWzCCmOryx7RLB/zTPYlFbAHuhoVLjdWnPipquxmAp+XWQxothY6KPP4I3vt
IWDfMxcB/8HJ7Obd1TKebMvrLw7u8/2wzlBGpbl2uvNUlV5710ry6xPrjck5GDvpqRxqcc696a3P
G+Oe282lIz3Sz/XJoOkAScLT4u7KamrWbJV5j24cR0WH0AklyXPyX2Uy9T7JYrhz2/xRzTAWWAtx
4dBcXA8rFKz+n5bNtaGymiz7Wd+jFEA0ixWznO7pTZbHWefSxfabJgapol9iywRpmvYHGkH1fugB
qsQLGi9mcXuryh5hmX0hkQrSJfKwYEQcYbjwD6IxvqkkaZfRWDwC9L5Cs391bRYrBIQ+jrQQ9gR6
/4gZd+WE4G0gPcUfHf2L27JAzRucP3JuUMUnSX5MR+d1acCcjMAYTzTYZWCZwF6VQSD/LifURznS
FJtVhFq46pXmW8N/F+N/1TNxTSVK3klxTr0bFnFsICVEfwf2D46Wy1w2Tn81cR3qvRwPbbqpn0kZ
TX44zmQdhgL4EY2n+ZjZ4Ood/mLAWwzdUZ4g7B9goftzwTLNhPBn1Y4TTFuEgYie85XfOObdaZYI
n1KEN5cOabInkBjrDBJPFAMPEUzJ/Ur5PEZjuSe2BPxI3FxtrRyA2JtfXZ3c0TTRb01MtMe8ju+W
ogAw2w83WMZgo9mLszdNHRuD54B5lfYdDMKUE6X+xvTge+7AksE9kHjU/edaUvxvLqrTP8U5hmqm
cAhPNxxHLgaf6CgueVN5sSoL+ToXF2QHbhfocxjxS2CfZgfuMWs1GFAaN8keNoESQ3CriLM6aDks
QltLcAE7+NGkrt/0Ms2vVvdmO2K4mIm4MVqXYiQQ1Uq3k9tKF9DIEF+fvJT7g4DdfxKTQA1jmBPR
qEyp3VY5Ump14N9CtG9vEsajE2dkxBmq3USKAydBs09Ci5DEaij/CDPlGhXeM36hds8E62eVNW9S
mfMTN2Db17liCWZlFkaUle6LjNJq6alPVvvd7bAOR1JUR/y+GCpBOSsNfxy9kUPd21h/Cf2zWciY
Eid0LEH2Vpp3nj2QX9Zk6GGeMJTHglmjGZnGpTL7T7EuNL/tiq908htUkz5p2HVox3vdfVhEbx9N
1amDooNa1yCQSlSsEqKOoByTmQUPhXm2jLvzPAZNC7hh6S+EzUY+szBNBdMeJzu926fjNMDeYYFX
9Dj/EfgxT0EaV/faDVY57f6WWIgDC9cXRq5f48K/gAnvvjXsNU1S7LDA1fsoFpSoJupUqGaPfe0Z
wTCVNF9V87Eke8t3TKbkUk00X58/Fwk2BjHMB02jgtaRlNip8qepQ2BL7fQ1YgJeKZV3YDryjUZC
7yNEbvb3WR29WmMOygz5Ng0NFhMWHhXU6eZ3ojpwuYguMOymp7z9ZuLOII91VvZCYYrmgpIIjD4N
JQKGgKVfUJcxejRxt/JUh66mMzUj+mMqtM/MHt6xZn2SM9rQDISAn7TZS9qzlhFMDXaC/GVQLxgu
a+cV2kf3Nb+rTBVuUw1AhtyLIZQKIj/KUn38qhl8gcc8H8JcvddQNASeIT85ZP7uRxqBcmT1aus2
iwN6Aihs8aRmlLOC1R5ZzZYZsqKE8yWZNBm9iqFXUYK4yN4IG/N8XaUUs9TZpbIH4p4EPk7qa5TR
muhpsRDlAcX4vK3ishbEmmLcRgxmaFgWcFl00E3287aUcPuIb2XGmLTP2BVwfdWOF0zxfE7kPY1T
z1dqofg9wNdlSjEhYEaPsxamnlN3B3MgcGmd9zeZ5CxqowvLMyuMBi7fllnhWkNTkTvtSko1pVM1
mGIKUGMM/UHfTqRrlPZ46gfzLVNGlveTejYT1siVXpdA0U5O8aho1pduAZdEACPq2BZypK3v47VU
uYxIyWcVNp8kndMbcmWfTxjm46LVjrHZPi2uQ35cVn7C48SwnbS0/Puy2adNdFewcLoZ64VsvSj+
PhFBhCWpeDTFUgCszu5R8V5xLuvXrgevM7DwDqiSYFiZKbqQxLY8lEb6WbQj/yVLjaJvLn06u5fa
hmi21MhFhCbOUYSAOSmB25nN/JhKN8B7+73PvOoaLxVED826/G8H47/TwTAMPJv/mTn0CVH5z77/
CVr63W26Jhb846f+0cBwtb9sy3GwT/5/zlBP/QtkNq5M3cWw6fL4dwvDsP+ywaoS7PDeprAwjf6z
hWH+5bmGTbaER2qk4bnm/8QZqqu690cLgywVz9Y8U9UMG+rPmmPxO+WaapyhJJNVnRKNfEH5tyZh
MlnPDuqLWDvktaE3KlUzaJBKW6OmWzdu72wP1GsYwLYu+fZ63qIp//7M9sa2rQKQ4COsjfDHQe1a
g/S2rilXHK3l7fX7U9fo4JF4w6GyI/uIToDVD7qWrWH6IWB4FzQIgQpcaY27reP63ovdnk5R7a16
NfQQW9M8RzxJCrABNB9QdIc4LBVn+hknQN8x40lMD8TNX6yiWikVDYFwwBMGeZloGM9lJ86a6hTg
iKIJ2TqjbuDY1SWVGpmGfbvsU7IBM1b5jMDxN5SyFfbK5rnTKDAMufOdeBlT/VouTDkWPcNxTrmR
ishK8UNbRr+gD/Em3A0I5yYTTXWxgETGJySYTTC6CtbXIjb8ZMS7JjqgQnqcHi2T3m08pxfCoEKP
5RL4n+RL0xmXBXE+FQgDi0Mtb5y4SC+KIe4pM4C2GCzfPMytlCBMn3PqumEJKJUlPdSwqQn10vys
2sVTPw0ysFmCoUDR/bKaHbyK5f3SQ9buHRYFzNqs0PUeMamPYSaBzErNpVSOeJabeGBFmQEV37su
61RHK13lqDLEBGmP5bUWHotpkDk7pSXhYDhktSqfleRhGrKvxVwFVcrN0SyYQUegtnLK/oSCC4RX
xCpliWx3E/AJ3JjAbckSKh3NPKopbgk3vcsjYYZUU4ASoH8ttKJnquNVO2y+N2bfzEfT1H4pOB7w
KejENdHOMvIOQ2p+thC/BUuhDP4CriZG5h1iv+128aKbeywKVLIV+eB4WKySvgqUxQXhUXgX6AdQ
+bu03Alj/qpDLPBxIrP41daQjch+m9ZvsRcCA2ZcUQQEYw7kVu/K1zTS01BzsWKvOhP5CN+nBEQ1
k4S95kdbMfkCKasvMyG/ZbAXgIYOCdlUKWFpNKcqrVj6l92hFxHUat0+a2YOvA04iaJOD57Kindu
oz6cWneNGFiCsjfwYg8ADnM3P8ajAf/H7s7qCM6rm07SnvwGz9U1VeCpRveejqwYK2Lljkz2O+tR
T8c3IkGz/SLr+2FYQXMwXRShc/1oiDw7HXQDLD4tVwMtalofogy467R/qLpJ7JeZXIkZjIRiWXtQ
U1yIw7Gy4bJlggnVjO48b1rtosT5U0fzK0gV7ULhD9LYj1QXrV/mpXW0a/WqDTEAI1NNdnM6LlhM
6jfODqbFYkoDNbXhe8Z1giSIniemTN2AUMRZvE/T7stoiZgQ18Mm5dBKrCN5ZV40HFdiWKZQG4S2
q2vsApaEnayjgELmGvRKfEildyyYcCkYXA+2WmDQLRraLcuuWZYvPbNXlmKGHizrH9ZWOPSEQUCC
TGiPluZTqdmvOQ7XEGSape6ntsRwhyGi0ljNeRFdTiOcbkgQ+iksZzjaro3LtosqOOvkvnZ5/7ng
NDs6BlkvMbCKQeJUUCr1gn2ISRAu1Ma70UyVw4PBeMSszLL7kKl1c0g8mIGKPmOC6/A3OxPJPcsp
LrsvFNhR+zdGduQGgk+USyNJ4Acn1R34LxyrbXmQsM4OCXWCfaTeqKQi+MbcWZ+Eav4oLO6pVEdE
On+ax3S4XQoTNTxhe6fee4xWmE3vWBE7KJ2PEs5NxzmmisUOZbFyTnSE5EsaL4cRbxD6vJ3F2oDY
OvW7nvOqVONvseJ3KTNgClH7CNKzWxbjPkoeljhSDnrCnXMELtNQcd8PxRoPzNm41g9a2iGeab9Q
9OY6SFk0IZgrfNYXTPo6ANssOXylcgDAV6yC5NSe7EGnshIxr8QaEF2Slaw7OSyvFsoLk/vTnLm9
jPZSHKnMxn5zop+Rv67+9AbLeeV25RfL/KWU7QB2C6PpUKSnqMaKWDe/6PXo55xMCKWjzxRTe51L
eEKz0nWHKh8x4OG1+2StC9iq3/e5Ep2kxn1T/GjaWB4jabyAERvBuAPeyXviJurK05nfO2Ooc5tq
TI3p93JynAeU2si8CF5wNbDhE8pyTmFlAqM34DnQyvEqmfw3YNhyY7AuUUYNR38dx/bV6HAmmpro
960wUOCypqQ3XL3N3vSNSn1TpoSfKPNdOTZib6jeGbVNfzG8O9WhVbVUeXFy9OhrV6vTyU1WUHZC
eHSZHCxLN31zqBz6iLI4KsUSHboiOU4WASgeXalPSqMAWLco36h6FJRO3Z+SxRb7ZED6NV9ohc30
L9BRdAnZQHOGjfelI+4+JJO0APkDypIu1WH25hllREu/3qJFma0igRYkkYH3PqHvV+eQK0vGIkmc
/aFQS7DvFTeNKf9lwaAKShJV/aVfHOBVQj/1n5GpHb1xuWkEJSEXFrgti88Y2i2/aYkSoMbL/KX6
VXnY5j0LqmeV0IyuGFTifrlbcolooCeM086W6whdnGlDC/HJMB9i3CoZZIdLnsgL9+nb1Ca3AAP2
C313kmJU+5YcBhIc54PSA2jPWKMMYysDA3EDXasexYFpPyiKdfSstTBbk/rF9OWM9X9vx+Ul09Rb
p7IeuXK+qNiWz23TzIcuT85bMv32kDORyKnPB47+0Fis72Cb7a2EBZU5WjP3ATQBGS44rCr1qaRM
eAb5oZ6NRH8tGdL3quvezLT7Aivnpi7z4j5pcCMR4vE6JmVJ84dcq9gyDuRn00+qTFKR0rWyPVYV
xrnlK1qPLJhwaCgQflaJNalQ2Aa/NVRqzsJk9jXmCv0Wwkwe1Dwbw2XlvNOVOKWNhVEZLbZTt+Av
f0RL3wYW9L9d6mmpT0Syu2M+cZwU5Y17Puwfpb2Lh9EKY8h6Z5QoLJsnb5Vwm4xZHuvBrnVr31wy
TtPFF3q6HDKrv6+A6kalUpzAGW4+BnW9f2dT3YA3XCWbeIjCtu8etjD4KdfRcpYjvd4opUI0Gch9
c+PBziwgn6uEtluVaWoSxaeK39mrlXoukTtS8OHKO9jWdJdS4XSMQjtuieSUgJ6MTLN97v83k5fO
Z8eg6zn32Tm2Eyuc5uRuNkBjEpsOVWIZIPZlqOhr4CPDqvwzRdEihXAfqn6QJyN9XJIX2G3pnipe
7W9/jk1Ll/MkOTlemYYFxo2d1pKeO0dghzudOCqiH+BwknixqvFKTy9CZWiesk0WSbPYDsWMDMrL
AdYJfeK+B0lxnbtTV4c7uoDX1DLtZ2spQ5CXdnJqcXm2Tpvt7ZZIDYhSK3drbPcqpk6Yv6JhYEBw
m6wSwhKoZx89Z5LJcm+W8Z6LRDVoKoEjOBIk8WLodh8O8Y5ldn2e+iLai0WAsnfM4ZhpOCLHIQmH
jmyGuFfPPfaPfeKZq98X42kNrSdw3PK1TFGoSkLv5Sp/dJhHDSWnVFy9tuNjmbk/p5T7RaLWt1Wm
KYdah7/XGs8zNd28zZ/SVtH9sTHGs+jpNxuZ/c1LFTJbrCQ6ey5HXl2idp9iMzIBYFDNLl6kJ2jp
rfyp0vvCPDAJPT271riksHSoYYGNb8wjJUD1GcX55C9QPIe5uGgr1apRnxqKtKd4MJYz7NG7wYTs
m9gY6wqXgBhR02/naxySxmscW9UTfB7KcypzMLVZ0TFzfq+01tqkIP8L8fRRWaW2EfUen0lf4zdV
v5xK76FbbOdMCdE5T/H3wsHSLyNZhnpbvRiGBtBElZp3SPL4mCpY/ZWYoFy3tXoEJdXZnBJwKEXz
lRkFPN+Sm40D23agk9w2YPe7UrpkzVTPLTfb0Db2SbOMlzRtH8cpKQ61cMaLgiJ0QVlxWgRl5EI5
9+nwjdnDS9HWKZdVf7G8mfp2ZoYlxWE4dGcdBBP6nIYIxMQyz2h6DwBZZnpPYkaBQT+8KQv9rOS1
c3LqzympikHBvfz9ojah6+gtkQ/ejPYoW89CvUPxbcOmPMyY7IA51wDZx1cnw0cYNaCJS5Vcp1iQ
2DsP3DpsoOTYTKjKljNXt5tVxEWwiyI0LmBmiXXvvHhfijI9sLK6SaOJwJVPuGWJTILx6TtG/FSj
DSILfkguopQ2Wd3rlC9Tz5BHytBLnJeYMEo/IRobvyEnidVe6F9mZ+pqVZHyu0WDjh0V2YlAGeqN
vfeCOo35gmaApt8U0qt9jBtPHnj2VycFVQn4yB/J783WIAfDEIHRyUsB186aLJpujez2mZTWuVOZ
UjvYQYC2Xtu8GE+J+VqS5kSLoUTy5P4qhVDO24OqJszAIssA0Sc5R9e1qxnX/3goGvEyYssJJwXi
4ra9tVVqtMnYBNtDZDuoT4pYXFVV3ybpgcS2wEDan7VVeGzkQguUof1mGZKGakqaBenTKGUkVcqy
asdzapviXMjExd9r18eJkgRGmgGCeDuD5W7HcPiccjM6RxJsQtqW1vuzHJNmnLfcrRmHql1u9V0Q
V+iVKviKzEkShZDjieSd1qRo3bGsNNtPmMOTA31y5yhbe++0nnce1/c+HrZtRYaMGQJLE3jrR1qC
J892Ritcs2m0LXV+NtJ7CDHgeCA9fDcps/iLcK1zVucMoLUNkl+JEavYKiOz50T7odVLlKfDcDY7
1w3MvP4yafnA2OChCMBFh+pL/dmgOzK+NoJaQZm7BHwUXcLJ7EKqZ6w4U4LCc7E+ROsoqSXMdrN2
kOftQc0IPKwE0QC9TeMJISnwhUietwdFUtonA20b1j420yhsLK6hpbRUwsJ4oL37VA2mF+SuaNFb
mt8iaKXo2fTpIh1Oqkxy85Wco0cSu0/y/7F3XkuOK1mW/ZW2fh6UwaEceOgXak2GzsgXWKSCBhxa
fH0vMKtu3ptVUzUfMGZpNJLBYDBBwMU5e689JT016g5iZEt/YU24FcI9J914ebcPNG3pG96GMUBn
dgFaYYaZdbvfZJr+BQbgk93IOZVSvJSeiZTA8dGrwYICFgislG5LZzRqi4rhMLAo3dZxupVaCcGc
M29pCYyvZiKskz4rJdP4NRnN4H3IH5HO522Dywp90ipEQvhhdS005NQmnmLyH8K8kk9KsTTAh69C
xaWe+/bNp+e0z8L0W0MStO91NKZUOyxLaypWzhCPaycBDdCwinhuQxM5UQDSymJjMBhFcKyMz5OO
mx9O6ntexxAn+Kdi861WMVR61IDon6LimOglBytIln1MPhLwp2FvW/b3pk2fQz3zaHfrINZNuQ17
tmd+WECjjqL9lOcffpaJr3lZHCgKvAHHNh+rlMaRHYM0NQIjxETeLdg8DRcVld/A004r9AJUxRv0
rxR2CAQoPEKqDHnu9IbUxWwcFpnbe6dIfRF9ah7VdUgz65EdCHqhIuvnJvnKChkRi3FS+9hg5xso
AWcnaMmBClhPjE5ubKoeoBG721VV5iVehqo69WRWnQIrfrT7j3EIk8+GhZpHb5x1PNAF95wP9y0N
kKkxKwb0i2zxHNoAOBvP2A8Qoul+5eOpSfG6Tppnb+VYe6ewAFMbYzleVkShedAptl04HJRCONep
ZNxK80cV5tPeseOe1hRxGr3pauu09p+LaWQVq7PAiKU1IO+qx7UJG3cVuv2XFIvK1c7rt7BwrWU4
myz82dbS4qxACMlkep+ENVaUBxSo2S6AW+mbtPJAjPe4URn+k86ZDm5Fo6jQ4uf7U6yFxsMNaV9L
XYubcWy7Q9ybEE+NCdXC3ct0tz3NN0TirTxsdIlL+J45TgkKLk7AVOgFSobgJZlH7qrDcjo7me8G
2rupezSqG7v6/udTxt0AowznpRlKEk5nG8X9hhYLA4hTbmj/p8tonnHK8FZHsD3vPzeZ6Q812zMI
NiFrhUwHFOEYNSZh5+4Qm71h6XxjDGAgfE5fXUei2DohSjWbCsLhvujxa/7T93upwPab5OL1vtMp
2NbILBTbYRDoZzlRHCG+CdQqWxVl+6xzvJ3mKO9oBIipCyCggUdZxYcuBaR1TnsM+PK6IXVY5Xot
CA52lGW75YJBoOmHjB/abRAJslG/EauJesHCGpzvHYJRzJru0UVXTflvQhXdI6wqHsMgPoT0iA+8
O01PP3l2JnhMk6R6HBmkI5i+QPFelNe45G91pUWASWnTww38dTdHS9pjT/BrHqlVOhYMkYWxCtda
Eq0rdwqvbrNWfd5tC7M8Bm5aLF2K7JSP+pWn5qEmuLWmvMWdlazbhHj50jD2MpaPAKJ/UNRKtnzf
yTBsVAiWKp0iWk+qe0liFPIW+U6jS/OStgZQFr6CBdGc6H3H/K6SA+MRv6SR+b0dc8gtUYJ8LQg/
2MdfW6IQEg+mDjr5ZgMhZmlQXGR4xCAOjmsp4cws+JYSYe4weJFSosXd2rR9ctbaoT94wmAsd8d8
RZOfFdFUZrNqF8CxCd7VhKbbu6eECG8Yx/JLnnj7Bp1uVo7EwXGtEiH5ZvfyECdrzHXJFXc/NTpH
2CtVhyUgn5WiyLviL7O4SRx+u53HsGk6tqNItrKdngaBT5/Fa7yOI6rXNRLltDTVyUiIP5FaLK7F
SKqboXGCutFp5vY4wmIod4x+QztjQYOxPDvUSlMt/j7o1HR7j4g5+gEkhWVQA4l8MTKfXAREgFMz
XUStHUcT0G7ZaE8U+p/WpU//RYlPXU3Zd17G5v0HqY4ZbV69fsym6FPAquixVvy36xLBEJRlCs4s
B6M0eJqTIkE5jRnWhih8qsmIXFo+M95kYw9T2bNjBGfJmrjDT34e5i+6HK3yJOPlUEDMsRwDjLA7
bWTzmnspwHQQJLR+Xm2LpMuwtawtuvhzLymFeA4hSJSbL2WAPLPttYwpQwB39JHAhMKA4CHOacxs
lmuJD2dw41bDWwv+Zq+J8dl1042ATL5SjFnMatWpJEMRRGG/S8yhoZhPPmqLqy7UYn+X2s6jYdAQ
iDrPX+PNXk/COTuU4tBY0zbJVHXIakhaWeo/JD4CVg1juFGJtU7XBLAu2W4OMQKjVlII6MlQsxOs
bQKpSUCrJ/NMD0bhd81rvplGeDHyQhFEVKQsjN+D8Ba2gU8cbYdknTBKneUBCr2eAhaKG3fWt/G3
SewzjaWo+7XELrJgIV1ysHQGFTLLtOozkPsfw9ecLiFi6/ysjbp9yoLwLY+/slMNKd418MlR300N
anm87qtc3cYIneTkUbWyCLHMapgrKFY0OT2Vtu6yXzJXVmDlxzb6jD+KK60nnmxyPsUCvLMYTdz+
oFrjJIAMDspYJQCNFNhK2PkRM7DImbpMsfIpsxBm5toZRgbjE3z7Dny++WI1xpfIzNW67DHghlPx
ip64XYoWsW4kwiO5CcWmmXVcCdVEUJrPoMvKCjIbkR0L1VrPKAhguMvulBXJc2K1FpEH0KScjsVP
5pHtFyPIMaL8I8Bz3SmbkOywmtAURt1SlI+SwkjPqqdGw7tx8hSfIRMWNt0laPUpL7oZlfeo637z
BALirRi99zxRBNyJ0ENU5WyAyV8MP/oRxEC+xj5AEq/yeYMW0zPKmY1CVlBxgCGydkkEkemcSziG
hxn6ka+NREMoRN3YG2OxdkxQbAhtSXYXBCAxsQGJj7QvtVZvbd9fKVEHm/hulB0EMb9w2hey27L+
+MrFTliTzteYDw5lBYPNNclYEEnN7NgJrrSSEIgR/ZNTqdkWRbOiDsSrBOC7Zc+8J0jkFOAKsZAL
UMBLipVVVCeyDJptT5RLPl5rrJdVWjlL3Qxh51fnid0dByJ5KpX5w6gmzDs9n1/27z26KcThXkvg
QHoOn4moYjQkoAarT146HAaPt+hCVaJ8IgRJSz/rCdmsWtS80USwl6VpXBFv6HsiT46l3ZDMMHVk
zFkzc725DuGcd9ZNgGOzAmT2Wtk4RJVlaCuu+qoKyb6TuYm106QzWBabLvW+Nj5UhHBSzhlpy76b
L6iaGpGvVZiWKliyiu2ArbhEmCcQEpFkwHwJdj0QmAjYgyJzYg+kS2jy7qrP/XbNtpyzEENVKj9T
3fxaFnm1sSIsA/1eCsRYUUGsCnZT9hAsEgPzazQ2xwS9756xZjUN2d7R6RF5Mli73+RWwFkjc1kS
cB/PJaM5TovoMyRK19SIP+iwlRvE4sinJGMZKTZPVZHAe5HJI8RWZKRzmkDOJb1qpjFHg53DaMmT
duXUw7Mli0OWVTGqnmFYDSEdyFAheKwb6LlxyKAq3WIDyjFqXMAmtjwEFUHNEquGNbKu1Fmul0O2
Y/X7qUxtTk0DuWbZiXNEg7NP8w/ra2yn5sVQ3btGoO2iQvG8t0syI3vprJEkQITK62JtD66Dz6D+
wRiDww2q9TIfumMT0F0YGDO2oqPyGk5EA2TeF9RSRznRCo77imqPe6GX62zEXDosOguL+mzvCLf+
vMb9dSPnZfDdl/zbc78eapNAest2LCAuq4ZuOXueEfMHKPLnuz/N6lQRyiUtHIVj6Q/Hupm6TIi/
Xl/5Bv1vHOfq/uvMfiyYft39+Xbzy4u5mIBwGtT//BYA7a4CBDBdvPkPzjf33/318E+O+V8//vnW
vx7f7/18cpxBT4GYGKp9oLX3D9rP1Zy7o7u3Y1zm9z8tnJAMhgnVXBYYMEzNaCsDMqutoPlKUWzc
tY1KtmXhFruc1fVaxc5XONe7rnuLSqKPEBotQyRQFylxdpf5ezz14+cQDWkeSnlyjdbeacZExWre
lXjISalO/HY3J6rkULpscJq2/fybDT++u8XvVn1UB55Y3++GhlfS5pm/3VqX8SGzqfd21r7Ijr//
/P5+Mqdivbj/KJ3/2v3e/cYx4n+8088nrYm1pVOwcmYO/vW6Xx/r53v9evyvXvOvnrNITtrLelvO
BXR7ZhL0lBoXkoDj1f3h3Th+N9bfH97v3Z/79fD+3P0N7vd+vfi33/3t4f11WVvgUjT5Lqq5OfKH
rT3gf/t3ZMK/fNJUFXuO+49+Wd6jX79UzM2H+0+ckt1P6+77uXVQtZzS9Ku56xdgan/evf/ofmNH
K0pk2v7Xr//2J+4PTb03F/9fhfb/okIzTOGgDPs3EQXf+/96x5L9ZxHa33/pHy568TfXFlCM0eNK
z7mb5fvvdfM//61J72/S0dkXsSpCEgB78g8RGhkEOmEBNk0PKUzXkcYfIjRL/5vleRjyham7P235
/8houEFkCor8Z7hE8L34++P/ytvsBtilqf/nvwX/nb+46FkEm5a0cfhjzCfN5TcXveicEn0Q0Roj
IP9rp6fNo0/FOsZF1lPtXk3CnwikQUYR+D9sh8r5lJIO9qeD9q8+xe9e/vlTuJ7QOUwcC/G7EK6r
dQ37MNKEPPXKjbLBV3vZeepGcbEnEyt5Vp0raoC0lkhEE0hn7eYHCq+QNRxpS7Tcqp+n/F9COf58
YIy/pjbYFh/J0i3DQD9oGR45gn/V5lUagQ7KJU3YYA++SBAl0anj8sRd8y1rYv2WDvAXi7rB7B18
sWxZwHN3nJVwjQXq+UcgoHLd5n27JbWCwmFKeUF61HhylI9LiV9vq0zQ0LJoWMMo314Vstppfb3r
oV0etGB4+Q8HGeHi7181ywLONpcTyhXWb2rDUtNr3OVVvte9CSqtHAR+16Jaq4i8bIWH3PArSqNw
bndCWQB48IDSnS0adXKHfF6SGdfccN98A3bwf/hsnOr/9Nk40U2LKA8ukvl8/7MSsqkbHMGuzPZU
8R/9nuBvU0/32LvGbaB7LCs9NMOjWb7bXtscULxkCwOxSApJd2n6yXTNtGugo7X+D5/rn05M6hA6
ISF8ME/ni5qP6dePxygP5ovp/8SY7ZUBdQCs0r6cpROmjiDY1kb6LSI/NXYD2rbx2PTm8dYI+leV
kfdb5OXAzn4S54zA1X//kez5a/p5Yc8SV05MsmdMPN022lEUjYhQ//KRYKTqU+APHcIK0W9sAAJH
pyI6G3nJ2Uuj6in1z4lhBg9EbUF+Fs56tEFiTBbtzKwCkqqTn3jJrQKXWIfPkgKbdaCSTurnpL9V
gLpl57NJMdNpkRL8tbQT69mhpnZyOgTdqG9yEVdnMaD5nG2Ns8FxUga1Z/AvwGpNKmXjl6LNu6Wr
ecOmLooTeAv6vKre22bxHs6uTczjKTV8AfgNG2VfaZsCEdelylfoO35EyB3WOn7Z1SBVt5J3Z+js
EXW8KlpNHla3Pp9LB1hJ//3hNSxAJP90gIXgea57HQLKzDD583eOM8uFTtG0O6NvUadnxcUM/GOZ
e1QqsRrvgT3D5y3hYwz+cCFfbDpONIJucZgTz0D+stNohIQRV3z0uup7lUkyVksO0Nh+68OC//uI
tD6hM3GkJPNVlXG0jaLR4/iSUOxYYLulpt79hjjV0PWW6WDUEAIM+r6GdUtc49kbQ/p8tdQvWsXN
/V7iBcGhcdpb5xHka6LbQS8nwuv9Jg09mNRuse8LIkCIMD3KOn/ka2wvKVWCXT2X4zsrHx9C/0o6
Y3vLm0xs9WSicFC3RLdV4dWLyQbsR2zynDzTCpCpY6BHtmE6bGFLonoQtKjsggS9kGlqr/J4b1lT
cm48lZwN+8vYUtmlGBycDdwjmwnt3B7uDDWVNt5wcUdL3aiSXTjW1olYtFV8AgTdnGCnexdK2NFZ
kDCWGUHwkMVvo1a3UFLpBIViGo951YkLXQRDG8cLGJqba5caPYIK27+Re6c+LCusouRCpXRMF6JQ
BOdUhFM2OtWF3qKaK1yw904Y1ac2Av3CTvCghdZwqlOFn701dzAMPshue6Gq6x7u35GTUjcvQwo1
skdghD793Q49ccDWCgy9t+1TDD3FzLRLoBpCFrRUnphV914powfZuEfM2+YJXHP04GsdEX+xFy4K
vbyYFa5FTSvFE7oen5GZdBxnsDaUYoOTjdTxUrr5eIEH068MHOeLNh1PBrVkCztG+eCBud/jAcWh
o5rPEUrNU00RfjV6bb1sJbWexB4Oo0RTbo7M8rEWZGu3g9XpDGl8wkUZn+pRN3d+H16SSfobTzRU
/ArBMOsOjyRG5AcN0Np10ENKK3QS2PnO7VinSvcd+tMbGc76zUfGG0VxtKcG8DFU5XhrccPeuiZ7
9ZLkOLUNWdpiMB8tvdSuUW+x3uARYu1n3IMcZFF413Eu96vaO9jptG8DT1LR5sYOqmhPEgSho/PD
ycvdnz9IbP4fDVrB9f25MI7QD06oriB7TKf7i+kEEv/r5tYapY27yaTeLVVQBw/VfJPOdR0uErh7
88OxZDCtzBAEduUAreEpC6FmsOwF7RPsh3Tewq1hJMETcatQJaiFLxlgNNDj3OixfQjTcbrAzQqe
Qldvd6nbkNqjzrI2ndv9hqTcnPbw+PX+KKObcOG/txpYOB7GulPEj4fp0/1m6Px3d5L5ZmTQXtRY
sHy2GroAgA//PQVwNA2lunkp1H178JqnAGUYE+x00hSEwtb0Xuk+Swokdf9kUqgDtv5K6U3uiBhl
92rHDT3tumVrqeDfeLV2QZhATuBkFMvBL9W7CzUicr5BPI5empGTWKdtY6X2q7BxGLlFJvfCIjiy
LS0yjo3ha4re/FZRXpXGZxcq/418HAAkr62DKdBpt5L2085BsUVscbcbGzpVSJFWceulRyzU+4Hr
Yq3VpKvSGtiTgVmukcfba0Rsp7aaNfISBWdiIWAO5IRAx61AypX9uE2zBG95j/q0w7G411X0w2Bo
23iqtxi5MFOlPeNEZbjOUmyx7uPvMXOyoAbaxmn2uQGcv7EYfHcZuP28at1LoTXhSiNVp9a7bKur
mAjm0XiJZ3E4Q1d5c0IyWfX+2R80B++V5y6JfEJ8JIp8laZeuPbd4JyGUfvzaKaYCWn3VnR2kBEB
augXUfxmt21zo3uK8I9A3vv4NKWu+TxyLlf1J1fXZoyqd8nMqT+CY0EG7g5P0umjbWsfBxYRiKh4
lqU7kSrmoA59PyDgIgTIiupLa/QQoXoGCcd1V1iP8bMrcHJWPO1C1y13gnwiin/5e5BOT04QWKco
qLGy5SbAfNTi+tB7ax1pFeQl+qd1tfRCkR35/m5uAFigCeRNKpTpie7LdTkmGnpEubPTAum5cJct
S+Ft7qOfsFyfdoZrjpspQ64/RAEhA2EO00sTX3Qtr1ivtlRRYmDxeVsc484kBjtqwtNgimNDN/dk
BWtT5HRt2u6YF7H2NkGN8TJr1RvhuHOjNNmZkbpMM6KDDRmqgjKPNpYWHii9bMKEysys0nLBxtNC
QGii209JMK4s8iAWnI7aa9AGLkK8Yuu1nQSdFEw3t3yo6KvgM4uQL6tB8edpmMADYmLtpqM74KQP
RwzpQy/Sq565zgGw9Tkio5YqfL9PZnULvS9W4IBYFiM8n1M4rwMyOgoN/WEnsOzDVHcSEEceF191
lxoLHpF4Z7bqXKZGcdG972GP2M33zU8saux9YlffI4q/VAcdc0/f9CroOR7scUIV62T2bDrsd600
h0cUl+KYS4vp2MUgTrgBQOJmqG7VbEDscsf6gD6h3iMZvnZJbx/MunKXvaXgdaSZtnSEae7RstE1
9w8V5XGCSYildsld2uulcym7tVSQQqlckhJa08RMnJtADQwWaqWUKvYlbVEQWrTBZRzHC5eS6f7+
4bUmqB9U652LQGkHvYyihU3xd9ngOjp7WYL1MROb0HtGMF0xDHQR1JaB2d+1AAiA6ihnHhysdrpw
HFmtaq6wfmvsChHhACFBNh4e5E3BGrVsO9qeZnlNq67aDWgba03ti051u274Xtl5ce4LolQmv/qh
JjqCfcAEHhMXRHjHXsSltnFJNN+lhWkemNTyNQRMeAqijtiq4mYKEylhuDEUtv7wZqBNpPzHfyGB
RbdK4NbsjZizaX6PxveRjOWi3HIG7c2W3qo30b+xjKCBsYW3ok/s9RA0zD2B51E7dk7Iqtb4ErUT
uE56l5VNo6qWa04TA3kfcavO99SKplvYrI1Iyr3RAN2qYsBC1ugeWtUCU4vceBtRq1h0FKZrr0uf
sfrAznbXASB+ouEALofmM/UpFPsVkLK2ePMnzEpE5z0bLYXuaELt2YOt4+MQle1RzqfYH7+0o/6j
Il164Y8yfqwwGLf0vT66TpuwK2X4MLSmoJPY9XNStjqmYAeeyThGmtgmTE1NfHFqydrUzOKdFg4J
FXketoD3T8wsHOLOPYYNc1RnkxzdZtk+0bx1V/bO2UVsflSOTVrC6PhnlqnGigZN9kmE/g3QXffd
lDX9DP3sVnSmDDj7yExy54hdyQbi17ZrvUOKxDbu/kzU984RBDW2hglXWpxGanY88Vp1/61WHRFr
WBDeyKtP86g/VW2gVq1OtyfPGto4coSbi/dsbVUIrBzN/0ZvHU4FpWcK2dnnig3ZsQui4HS/d7+R
OMRWvS7JRQsKMvtK3dKOHllPpdFZh/tLEC4eBhrVJC14P2RjRKtOHy+aHZsIrB3j502e8u2VXelj
FpfTAmUzXnJcWStbL9KrO0XvOkC9jaZfBFu6B+RzCC+cm0bsSV/46lFPDaTeVHCIlBvV4/25Ft0h
UI/O3RLJgwJP18Qazkf1iMIfKENT3u6PUHSIg4PGfHF/GOwgIjcbTuMcJFtGcJ9L94hTxnxIHMN8
GJOI4Hp01jSdCMarqLbsS5Nu5OCQo6f3zQkDd/kU8DeYNh6lcAPk9mWGsYyPU1WiPLle8iIIhcak
5O5dqweRoKPr14NQPDaJ0B9DRyxxiJc3v/GsTdHr7MCMYE1pql8Y7Xz5uDQZldyx3ShOLuPv0vZs
XP6adhU14vtxQuzXEy4A+2h+LBVQJEldd+UWDlbEgnTC0SXfLEPFXlNEA88bPJqtW20nE2MxXv/+
gLp3Nv5Nh/sNHRnk0r8ehyPpiG5AlqfBcWbKHJ3vkUDF5IgdhmwoEqX9gGqzO0guIgQnKC2nJFxk
mfJW/EZ8lGFQIVEvabROKIMi+5OmT1wOUkdJN/V7ODwxVj83JbgtOxlt+qkqnC9+pQdHLa12uhc7
vFt06uAY8sUGD3ofX7wpulR4gDDqPLPCm6XdQL74qCPIWRr+giHSTE8Ns4Br99oiHofPZYrmERjH
GyyBhUCntYzj6NnJ2XpV5t5kjYa6xlrS/SFqK/O+4nn/kJPcIXB7AevYLrvpPdOdiewY3C/BMzkp
0aJr4mILOI4doBtwlpK4TJN/F1vNA4uTNzwQxT61+i2gu1o3ypUqd4ZAg5vujSq8Jbhbtw3uH92o
yXuZaQR+T+QxJdaTZo17SEXAUbqDXusfRfvIOt9f+2RWL6aBVY2opNjH4ISWdjfsOgvTXwq8bpc6
XFOliI60n6ql7rbfLU0Ci7eTjyGhTULL7s0onGaf0+v0WaG7QersKbVhf8d+RE3pIOfh8n6T2SuH
luxOxN73euL/GWNNgNmwF8QtrS3LfnCiARkOiGqDwChEycqFy0QkWAdqLjE1ArdjA3CJ9qjRet4U
ZSdx+KVYiVoW8XN5J3NJknRfsS5ra99xIwK5B6yJI/JdGxwz/Dhk6kydYIfYDhWZ+OFzqFWPLnCa
5WuaYCHQJOVH8m7GKrthHSmXAd3OzVxBzrEEfWPguDIMhQtlGt7V1dAwY+iCa50VP3p7sPBR2qiJ
B89+DRzz4pUQFqPGowLqiEOehoQteKH54njqU9VGKSJNtsCW52fL0Ovjk4H5qS6VhBw3r77y6nOE
RgTLkHXWUv+1KjucZFX5AdCBziuZFNu6tyE5dinpZGGiL3B6P7JpT47AJ3EcwvBcj9IML1rqrQCE
VJeGaPtN3WivHcNPTpP3GI+du1aK6YtcgWplCLNa+pVPiFFKtiIxsN50aRXRUrVU6iFCx2XjA80I
u0TIIyWbcoc8aYFnsfCzU5cqg83SC6IX/UTzRgGvaCAB5iUH0aiOVtlURwVOc2WnVYmrDQqeZzef
cwpHCwg2h8IYQpr3gvHL1q9YVuQtpECNxfbmxvvOGvUPpfclIk5pHeOUSMlYx07BWmqbdO6DPjnn
CRvsEiqCvXVFKBZp5wGA7EGWps+kzkmI3ghPqFKX16KMnqRFDsjkuye+NXAwNvUkmnv09xNKyjEG
WkRbztFKuPr3ckjKjehks7rPG3D4XrzRNvcsFE4FQVarpObTp1b84Dq9/1LE+YYU7Vfpmf0qDxDp
6yNZIW5YFcspivOV6JMHoREERJ5OcRDgQ4Qi4cboccbXRCBDhsLEGZRXtOyXRMsUPhx+noysaSPd
99kWlbu+Lg1iukDGUJvomwQDbTH1SF0H83B3dTiY3za+nF7uAmyb0vW0vN+tRURrr4bPEjXqszvb
6Qf9GRsgkPXeyhiFXHG4expCxZ5SYbJIyy/ulH6JKVAguPbR5HSG7R7uj3MC2YcQy48z+/HV7GS6
25nuD+831h1//n/9sT9nE/x6dY85ejP24ZNroAYgcqnsMBQkZbusLWQHawxXm2zM6UaXaI+r+QVU
pg5TQT5giYSh8qp0dfcr3W+6eBSb8RvhansT3iGLtZOfttE+1XC6Olei0BA3R91DDnYv8WL3AJI5
XaYq+xizAXO5Wbuc9qgaJ+NaZ17LTlNDJZPAPqWN3pPAE0+PfglwE+16thF98CDRf/vZUyS7l0p3
CTr8I0VlCIh2rSrjOAqo61vl9fKprWirIN1+04esePb8sXie5Gy0HhCk9XutcJIDiuDxEo4Rnjqp
1asEy1hAajCHhtxinTTKoNEUX1xLJWPM95NFUB2xrJkBlUwjTco0cLAE1hPxkLlSycErpm982ZIh
W0P305NA6hpxA4dk/GT0jXchJMHcpp6j2CguYxzLK7uqC3aAI3m/hUtZFykjFbugIOWxPrtFkR9L
qMEeZ/JK03OPV8E3wtUglnq9Ntwp+eSgQDn6OcUGP6pzYo+m8pSk+cUUhfaqPLffINd392kTdA+e
5s2Gp6n5OiThVqJE6qbGepIyLEgb93NU5mH+WuT+Mc9j7aP1qd5hHu8uA2p4kjEtNkoA4BSL8Y9A
UeNp8YzLwXrvgvDBwVD3Hc7Yqmsq0PCac019k7izIC5x5o0YxWvnS5abLlsviGNSp5AOjuURVwCV
wZYiLxtquSqgRu2JyoTelIGmhDU3gRCdvfcwgZhbGlLIKEwWqoe2UA5bShw1njFYuk3YOpegDFLq
gYXAdtRqJ1lpwQrBuLVis//DLOsdG0pnDyKRPDSZXxPRiWeKbQeAlkzxmTcebXZwo1mET1WDIGl+
JEvacW3WyEtDj3dBFJ+2q6wWMtuYP4fsEZZxyy44qBCdxm5XbC29gQY1xquWlfnDEJzH2JagsAFg
65rztXLxbRGXMsDqbqOFGAYNfYxuHJUJWkB6wiJ6FxBFpTp57qvsjDkpOok5MUvqw5HuZLFnzDx3
Im4fjMz5SKBTh1aarQoqvrdYr7WlETJJicFdlE772NZMxnWgQ4R2p291mXWkMiGF0yiuLuhb5RtH
p4GLzGsTV4Cj5BDVZ9NN+lXct+wSJpBYCZi/th3fw7Bhid5X4nIvS3mze1QNzqPQP0oTh1heFExh
jfvJUYnCLBaahzSaQDIqxKGGwTk2VHQ9g+k1GomVN8b+iW9rnNGC7IGSbtrA/rIWuNiwYcnW2CaB
Pm2I3XtgiCBhJ/aWU0J1GAwVcW9m9eY1kBw72kjlqLfHLm1OlDnt0yDeZZtdcwxBD+FEfmTuBM1Z
y0BpW0xpVV8PW3t8H73+4uWefgqSZm1zeFH1559SUmaPgO2O6J2cCykNbwF4p1tb+idJhvLC7J1k
qQ+0bJLRuXoq1UDxOSQTBvV1orRNCoOxsvoWIlVRhscmah8nB8y5a38rTfxtthGv+kBjsR1b47qG
psBOvaEyqbmsj7N12+P7cBw8qUPffNX7MTxOyKZWdTcUO+CS1awxLIb2HJadAZicSpo2nUFJ2FsT
dgyKURWu75WDOsucld+U0DwDSFyyz/dd0rUkvwFPGhMOh2URkpy58r16GRmUbb+5jkaHu6FLnojr
jS7AUY1jgpDeKS19PYx4QZNQFQgNl8JjF+kZhrPTrGgTjmw8Qwp6fdvq26lm+0+pWL0x2rMK1+MN
mvr8MybXMYoOrWlFF0ej18wiidBHvSJXMgpYCaGgHG5hzXBoVo12iiuNNzWCW29TDCDe6Oxavti1
ALs2gE+idUBXAmMCx4+FrXPEuNEe28J76Qev3JZz3q+ocvMFcRAA9ZxfghA6e1g9fDmQEMmEjL93
JspTBUv/kLePCDbbT92of2obAkYkwcrbEGwJlWxLgCKdwn3QEisY0p8fM1pjInbMbYGpAhan3l0c
7FGQVli+NtZpCpTce0Pxaok4PNm1MQPNDQ8lIbmmIyxCTkIteXB5i1XkDoR8mrG/1cNtOwUAo+Uu
Yv9/RPtdLmxvJAyWNaNPWvoq6Yxmyw63PNsEFR8w1mxzu0A6GDqvOhFUsDXNV1oVGsXzoqzhfbK0
EBUNX8MlJykxOPsMV2VLb0QWPQDhJaiX4ZWmSULhxBfbbraNWZExHZSV/C97Z7LcuJZl2X+pOV6h
b8wqawD2pCiqd0kTmEsuRw9cABft19cC5BEK94x8WTUvswg+NhLkJNGce87ea3dkeo9XGgXFlTHf
4IpYj3XYngIk8luhkkndMpbCx8ewWcTaQ59nchck0P+V6kQnNT+FRqGtml75mRGkynwiEA8GlM6L
Aufccl8WwmpDGgOKZDpeffoSq508oycGl9kGe7gY4GqIOkLVxwXAY50oR2FdV9XEPA/S4zqgcXbK
MzM/RbDOVkWNc7ci8O80KLBVi3w4KwklX6TOQHDLhiYIreeDNPEMNKs1BzJn7sGTT3lYMjnQCFWy
nbTJfZsLO+1W4qU+LckEsYhNQMvCtxtOGPwDhyOZSrgXvAa2TBfS9HOSkQxwJewOyWxd76ug3ou2
QR3b4dwv58xgi5zxDVllMOdMKfrryHK1bZIxiO8K+agb0KQLoN0jE21GTFlh9OcQoBxAIaAAzqWu
6uYi55vltJNxBKNDSffOcGFoSa1eSbe4duYxtQkM/2wNF5A80d5NOMPDACSqGRvFJZrvOTE0dGyh
fiF7e99nGrNRr1t3dcZzQXG2y665MnHduZSxJyg01kaAEzhEhDWkXRQxZZ3VeJ7xWNQZl0lTJfaZ
HCmu3KF97iXwPYCB55QEN68h5M3rUzzmagboNwDRbniaTTM2b3ZZOX2PsNayQs69+1aLz4Ws1ZeA
jHqsGXaxwcp80zYs/PO8xZTEB7lq4qrYmXWpYLkml5cERvhw3kkUVjFPzZ0nb44xysXRUfHs1lI7
xf0wnkILk2SUOMRpGu77GJHMPQZlv1Ei/RQxN3oBObeebNB3NSXptSbC4GwOSUg53AExobvdUepp
Tqm9pX21neKc6QFFaIG5m9pWqZlt6nR2dp2hg7+uGu+BHN6dF8lVT+16NWT0EzqovppWV5dKLS+0
6DdpqovvQ6d+WGH7bhE4vg+8ZnzAF3WitfAQCyPeA4DK/WV/WPYMwgZ2JiXHRsAkXet5Hhwy0AME
asfs8U36aNbIMl3aGdgbzfq2YGUKZ5rgBQM+dUWrjDkUQAjMdBrXDZ9hfH0VJtoDA3B1nYHu33Ss
3bZ0tlj2Me5ctUCDujQ3DxVhFjMxNfW7uhwwoFgfSjPxVJapO+pM/RFmpreGPTXtlpMwqRSQXoH3
76xBvvfIUs553aiES1TleiyYbNaJrmB3cqzz1DhPUVnKh0L1zDOogae0urWZ/9/bqRU/eLVGh7qI
CZRKPGQCIJWOZi9AoiHe4PI13xjImj7vwb7+9TAawYM4cQy72pJcEuLEOxim50yrJQJpuSmK/hsU
+Ww9IMEwvVgcW0cwuV9C4D7vpoy1D/14ptn8K/5tIaUtkXCfzLQlDa6UNMA55BM/mZFnrkUzmXaJ
g2/p834R25ASayOxkCiQaTmnzH7B1D7T4BCDarJSD43R/khn6kEyjWxgUSEvYVTLPS0tbc7h9rfE
sQC3dbNk+vPuMN+NZ8MeabYMIxuLaPM5vGmJb5sWY+D8cHluubGcKN5UKbPaRQm9bGDZ4OemZln1
cm+Wv05OWO5zFmDTKkuzADF6/7S8mC7PLRtIl5iy5Z/wxwZTgTiLjKGnata+lnbPF7HIVT8fz0/i
u5joNddoZzoD9kGGkW0h1DG7+8Wq+3oYRAqFKmSn5amv55eP/4/nvh5+/ZyxuCa/toy1PqN3ULSU
9nyBS5rf5ze3PFYUwTcRN+GRnV9lcBmbx8CszWPWR7axklaOIMNLd33verQO75cfUMw3T2/EYXAG
0Zy8OQ1x2a4zFewdy13QyET8zq8s97Q5QU5N5PvXU8vz7vxjy73Gc5vd6JSHr80tz39usxxo/JkC
/VyucxKmg0e+WmP/urc8XF5oY1bgWYrpJxb33uwIlTMhZOzs7FMtvki+qYt8PTSyw/I1R8vu9vW1
Zum2mw+q5UhaEsSWm24Ghpg2UOwKA+NGCfvhWIliOOq052nq8fDrZnkujyZWhsTgJKmEviyzvNws
b+QrnY0om3ATpvWAXMQtHr2kQ+qEXiCzZgO+gfpz1jWBz4Ukt3VsMXNLaPd56ogTwtkBOEex5T4o
LiQ/xs27BJ4el2h7C+f3Rx5Hj1pR3BkzAaofNiOjfJ/WueJPITiDBjDW4OgnF4YBph1tNbLC8xkd
YrfUL7meuFt9TH+4HusdBuGPdskfzInNrlpgD0pRfnNH49CRZb8iAi/cNYZxBqTLUqlCqBeCHKUL
+qRX1kXqSYiFOtxG09xsjoOrILUjPLQxYlwfQ/QbvThm5QxGyYM5QIflm2GDaDJw28lxI4nYy+HA
0N0k2ijLckQtqX0IbOMcmJA+jPY8zLPhVoJmshOIUd7JHJvZmHbqZMWMtCWLpGm/mVl9Q8dsB8Va
U0ONJAL3XVjfpJ3bq1J6hyZM3zlbrxkC8n7CmARuF71WNb5PiOUVgrKOOoNZd/RcPxTWo9473xV1
pzY5fkaHaALJnGX0HIWwe+YFQAcm4mKY4EQ6iwUu47GJq81qi1Xc4gBXArCLqmWdwyB+rQCIsPQA
Pa/pwwEA/23C5KbLWVsGwU3sMk8ExrqLCsCVjiC/xiOiz2xXTHNoyBAmtu1poJpSGWY9CtlDJWbD
LnPJkrF9zeCTa1iJHQO9OyghgBLmChGO3Iz5uae9lPYOI0XkGzklPtbeLQldtzDXinI0NmVOFghR
yb5LXbOWGJNZ02bE1pPkGDIItBkOGtouQGwDFbAi6sakK6nr8dmrjftR6t4qsEmXQhtxR4vqzHtv
ZmwbimKo11uHyK2h9jQ/sSYoj3bxxNH5U5OYluiTJg0Dbgr8gxmyc2n4PIPJZIZhRMDjYojwrfrG
AqLhkNW1es2+naypD7Hf0uAaoPyKb6M0CnrS8Vss+hHLr7pGIRlswJdXvGHtbnSsHwH4L6vHsKgU
q1ryGbe1qm8CMlYZouQQxQZzb86RB+ocfqDOMQgyIhBBn6MRoB6PG6pkUjbm4IR6jlBI5jAFc45V
GKDR5XPQwjRHLrhz+MK0xDCQxzBZo/WwPIWX16/n0AZ1jm+wBoIcGhId9DnaIZ8IeSCCGIAbUDAa
3kRAhHMYhNLCxDfmgAjmigg6yYwYUBcfvDlGopwDJaA4OzQPCJkw57iJgHfQmKK4Necoigh0dTmH
UygjZH96ONPWm6MrqjnEwmCMRmei6R6GgYiLjqwLLhTdw3Ijh+Mwx2Ek5VU8x2Mk5GRUc2AGSSr9
g2PCg07UkEvh9JHFIFH1uI9vYkMBZJBvDRHonKsyb+8403yYKPFdGDnHyDSuSgazbmd1p2qymBHI
FpaCA8nBcO4GLd6O2dTdQE+7r4r6fQZN8NJIr3o0iott4lzrVQ0+HO55zho1YptSG9ZEqYhN7tW7
0myMa42VXVcW8oTw+ztt5hTKqKSDidCCctHsMSc/5SJxqf4xmAXNwF7QPyD0kL7e4d3VXHyIvaAs
zNRzBXD3bOmjeS505IpETyZbmzQTjuQE5jahb7T9nVUcRtqVqZm3VQdZW7HDYUO7qvFL5ZsxdPbZ
kO7VgO5qP01VvM7zOd6Gtum6juWsVs+jDfrwjzEj6VmhtzfHxUeBzB/t/jRO0BCtCCudlX7LtbG/
CrxRnBOF+I9ZdVPVdCVj0ubCqd53Nn/+75XF2uwY+E247aK6cgzyFXSNTJM/rRZTpyceMDKxTzXI
n303WybzQJltX48uosV7bMQ1yQrj1prFHYMt4//mn6D/J7eH68IbNFTN0lQGgcYfcnYviGSbIOjf
5wpyp6DVLw5Qj7XSR8SuJe5LplOfIwgQW0AT0bXpAT3Xcw3jewnrrzIIXqZxeJrFpmqnkRvohg+S
4fKB5ap6PatAl27U339w+iy4/uODcx1VxT2BDt9E9f67IBs3Q2Yk5cAHR0AreCjNPYRdcK0ZE7L3
MjN3VueW66HTDnAhox3LpvRlMvaQWN/ifrwKGtP7PmyE5kZvtq4+lTRzaP5YHwhULJPzFyUw3Zib
piQ3IY/j6TOF9L+2kvwncwOf+hx6abseCCBrEZz/i4lgbBI8Mxq4I6JuKd1NCPKxbHgTVs2QbVQP
qDKKFZKnDiKn89zZMacH85xIT25KvTQ3aPuvevfNSpN6P9nuszd3QKpEvHDk3SSDELtB4FRrcqLo
ZWJemxJ81fIl/M/f3sWnc+id+VrNgSb/ePi/H8qc//2v+Xf++TOL9+jr0Tl+r8um/Cn/9qd2H+X1
9/yj+fOHftsyf/3Xv279XX7/7cFmMW/dth/1ePfRtJn8hwNq/sn/2xd/ccMfRvHxH//jO1VesY6x
7Mbv8jc3l6kbHMj/tQXsEsXlv/mFfzDI1b8szfQgP6iOpdEl54j8Zf9yzb+Aj8Mm92zL1THz43n5
ilH1HEu3PZD6Nv+xjH/av4hRNTxH1VwTnJ7mzFapf7z5m89j5u/sXyYb+u3QcjwPQ5JlzS4z1Mh/
mkmCntZVRJjbgSzfNR628RJ4Aw5zi/55HlpvRjuyIHpzO+1OeAjwMo/Rb9e4z5WHltIi9Wole+Ao
tdkdqpCBds3rpK9N2xR/BCxlwLb9EBwJRgFXhbzT8upbwbHgi84Fedbn+orZc7o2WO5CxvAOU3Jd
Sj1djZnW+Jb6kqZqtHEKOJLNQ1HuEFJH+1zTwxWduqPWwD3+l2/v10f0m/Hr33wkuspnzqei46ye
v5Z/tX94SHQCrffMw4SDbx/qsbEKM+U6E5AoS0XZ2YVOQ6IRpKtNxjWSor0+pa+KZiNYFvm6Hnmn
UqAlaz2GiVT0nkBdTtnlAwewt25HfRt69vPIOuXw9/92ja/vjy/UxcmHt8u2bKQktmn8YfIKIj0T
dhtXhyAMnvOK7rMw8tt8QNyXS3Jdx0m70PUoYpKURlF5PvhHSsba/YZutqd7A4hhQJOyItypwpym
b+x+tjSnG5BYVJ4OiVUN0RR59dYJ6IUG/D+/dMHrhiy/Gis7wWfL/TyhE6RPsOEqlAxK/ZFbiDFF
IE/4OLKNKIfT2IXfTH06MzbvfCSZz3oXPjpCmqQTotSeaFF1SF1mNpjt3oQRNqNGtO2WnPbHCbVj
MO2VTj/kCtGVsTvZK6XZcAUC/+ANayiac3r8Wx2BJons7n0sYOaDesr5vVUPqkfR6k0TIqjT7M7z
bflDj5D0z7ntbhLAZc7CZhPpuPZN+1vV0+vXmqqlo5v4NgPXSlLy6co7KkWFMFppXaKs3Tu6A7AX
66LPSiyHhK1eVT17Sx919PVV5zCa9kOhy2lVDwgTJBtRyhAUbWvemnnxjiyYMMK+2zlJkdGx176n
48PQsQJKB/O7GyH8MSIffvlNbLkMCMEKToh1feY7pzR3t2h7X6bJ3niEdPplbULMMMcR1mtzhmpm
bNUIsBVrh50DXWxKR3dlW4ATqKXWbVc/CwvUSNnHgqUrXquq1FvU2eRWRafcm1ihyYJWa2IDk6Kb
eNEDcOBk1QFNIv6iam9T5d5lnLjPan2DGMDPJ1p3NLqPuSNRlWFHiKDKy8ncRnBFFDsf2CTavAAQ
Lcuw6RbmLBGRYnzJGf53Y7XCHv8kRvO1ls2bk9EQM9tnx2Xc2cniR5OA5YuAUGhxfKlTqfI5dt/s
isuiRYIXNB/pjCwClAmYLUEpZnASE5zFQTWfaQyihNLPFXkmq5KcrHhEXosuAXGTFu6cmXmmTi1E
rtJF74keTI1o/kYhMUTdZezaXaRL8GT1TioJwvH+0KT1u6PfGh7kUS9/RPIHCFsdvpN4sqlaevmg
AKaar8XtuZlGf5gtQiFIUHcEgjE62VqJ2oNFEBboc/D+qvnNTZ2HLI2RDk5XCVAoOhxJTjM7VAFC
2cyqR5Kby7vEbr6XevMSZYxvwmxrcSRRVbav0t0bTCz8El8AaOx9o2ktWoZAYz6dwPIPOLEyhykX
utJb47o/kem+1lCKC9P4rjSRWOmSE7oD7hdd2E3cWc8J3yczLjD/8Smtkp2sq0cMbUdSHm4cy3oP
LN5AYX43x77eOeC0kNncuQmFtqcQ+xIm9Aesu8ysN9JEu8EAIvLDgD72lHe7PNQ+AEw2vhshbOvM
7LEly5FiGvqnDePfAmzlw0aglYHrJW5UaCZOeQf6aKul6EEh9CScNWCvi8y4QHBdE3fjs2Uy8Nyb
eEhvE3skHVTZCwcuqABDOYIl3jhZx+na25R9cw3ujcgtUHcrowQ+HbQHoM9zvvObbuVXqBHvyXsk
nHgcHkVGeM0UwJ0JevXm8++mAGUCG/hOF+7DKfmepSDvOb7HBkQja5kT8oFDQP/USAD04yOdzPCF
tvhIhtDwQW4q+RcB/BLFYHmg3QRCu51fSDznOYUFbw/emy6Du9DOyB0kiycOmpXhuq/uYFyF7ilI
D07jhdug6p6ZwAK7RY4I3kwEuzKbhk1MyFxUtaRPz6QvVdgQdGGGOFhIkcNZyHns6CHoLW2fxO1B
R1DPANTGHaKBhTT7C2jaQyG1b4a1MRO0QojbsduV30KvPqUITGU2L90nk/is76pTxGvSKa+mmCTt
wqOD0hLDlETo/YtG+KJ1Kb+l89DUCGEtkFI0uJNDj08dBQRwEwsZDNevJyOO9sQ99XBpAHoZpnHJ
RP0URMON7eCOwOD0pDXQgtLmByOdikRL44eBELOUjIQK7tTMDP0u7+rlpdGr7oTpXRVYc0YBvTqP
jFcdvdIksmKNNAIu8ZRxCiFTFVkRkWJMPux0Ijhz6n4ORovucs7zzd9sdVCPKG37fWzbV9CguLST
xrktjY4kj9ECdY39ZkSVXmbtA7pq8F/qyPmFa8+IYtNKtfe8qomiCMq1gxjPZ/34kmKOXScBi24l
+FZHhKYxxfZx3hSIplXSdBklkAKQO7B7dB0+TlePNPWwyXkeC2yh04ce3fvEGgB6O885bTi/zb1o
/ZqIGGXWhAPUMr5bFCJAbbe1ooPJhqu/EjEmxbR2rk0Xg/XUsisKad9MLm+QoRpJSYIzS49FM5b1
jRmzllZpJTpQc6E3GfIS6TDWGOmJM0Jd9SSb8Mfkqg/V0E0+7wHdLDu80uAWciDrtbDfoBLQdLXL
j1hlnpZpJYYbo9nkY7ILSYeUYcXXI40ATcWDnJXxXYCkkCQYbLU3qtnzZZv9jyk2JIL4cafjxIrq
hkEhvTtOLhVuR+ehp/FGGt9Rl2icVN+MxNEuLRoq9LBczlvBJL8jdmdaxS5x3lpZcu6D9tvkmnik
y9z2Ff2qR0GVDdbakal8mT86tMMhJ3B1h83zOazaHwhiR3Yl9bl3eoTiRe8zlfwWajn5KMhfW6lt
mlJ7dmpdbB0IVNLMfnQFszdBtS1j1OUoGU5eptz0bfcKhRSLhImYOige7WIc6FHSdwbK9OSGE/74
jDzhivQD6PN6f0kQLKCreaD8PGJCfgiiGJyeSb87mOaQTShaIaKw0Hpc3h2XRxjrUJKykfY+f9aw
za2eevcoFD6aBCX5ODhPApcqkTc722yA85t7N7i2x+qieDX/cJynEUqlIJsVyG68HTwvu2m7t6nL
UcakSJUBeXu4kDa2YIJqNf0BIp5zkAMDkw6ys1EiXeRUr4GxqQrx2MvxZaociPO9th8U+H1GNuq+
jvNnRTyAs2LxdiTCsFqZsYIbxKby8cCcCdvEbTKB8BI5zSqvv6Gvq2+UEnlsVejNWuioOmsmXeSy
rK22Q6toZg9YA8jN0VnBpKZBRzrRTn0+0JWnp82U91FXWmoFJc7Wkek+JCmdo2KCfilbSfijek8a
TUH8yyawkl0Lo+8KMOiBuqTdIzT6iMM62BQTrT034YNP+z6+GvVJR+5a06sVcbHKg/oarJ56VxTM
DbUwvq3yVAHVqJAOC/CRExZuXaEhW24OQ0hq+hyCh9zGALRja2BotWmD/5AvsVcPlaOcMpMZBapE
cs1Cc21nQX528oruJZE19ZTJ9TzDbzMmrw1zZwhfjP3tiUzCLJjzzuMZmk+kMQKzBi0oHGXB8Jsb
oIri+PVwuaehUiFIJN4tL/YIIpl1FNV6efHzF4ybrJ4GKiP1XzexvDbiQ9g6nXJTtUBI8V9467FS
ubYbuyic7IPSOtq0wu8KfF6UyUrRw5FamR1muSFn6Ncml4di0G8K0HgEAMQFUYk1g5flLuZD1hcg
qELXfRksi5lrZJBjbvVi4zCBPghdO+S1Qj/fcapdjJn/4NR4eFjAYSqRBVLnkEzCMXgwLVrAy+bn
zSz3lj8Rai5/bdk2cB5GvyaNVHKdK5DSKaaU0cYIpuWkKA1Vf0VP2Dl0Tr+pcoxUIgF54tXqHB/T
wrSMsP0mJPFyrrfEDjIC3kXoAov7HjckCQMuhGhlhHNWEVeOugjFYqg1yTVBBtlm6ImCFPQOOSqn
e8QPCg5Tqd/R48sYuONkpYKhmstw5oX9CAjNLsVaUzASWLoWH/U81dbYx/UVmDT0kFg5NkR/+nmJ
ma4MXHz9cc9MNk3USxopG1iBr9QjJRMHL76Ko/pJzu7umAgPzInbUcursyrxgivE72puTsI18/mt
ohFclWr8/cYawisaoS/0F96nekoPeU6V2tTBsVUYnJCFjcUXUr8izLtIS47e2La+ZU3xld1wfigE
lwqZC6pAciteJy5IboLyNBNdfUKkIQjhImCpCuvbnPnXibmHs4HBe28yOjr3E4spRLmEFrSFdrJp
dUR2HV60AdGADtKPNb55YL5DfCCNRz/kkKHUKN46tIe4zI6lyQWsUfLiVGhUYnAhmseQwaMfKR7V
Ja6cVRB12bPjhLckejo0AJJhW8Zd+NBPBTJVzt89PFNtqOXB6wMDMV7/UqX5sHOYj5/ZRdy1q8uC
xTixiLaOcRqyy6m3FeeEEJKp5t0IbIz5VvFMF4blnvDGi2l3N2maeLu0Dd8sAr8PojTfssGJgE50
xKnZ6JMEgohrGcj4WjEQhgXhAIiS+KpxqsYHxVYI/SoYh1qZfgeIxH0IlaZAjUpcT6ljl6ka+2ZA
grhyU4GjqEuoWIvE1a+YB+hXnWrejOj4cGho6WYRiGAvvElxGO/jdjg3ZLTeeF5w3SdatncN2ZzC
oX/MgDweqcuDaXJuyG8pWiyDGrOSOLP3EW6UiKXJHTgAmNC1pR17YT7Hdo2oME+7bW8Z7iHCVeb3
dqgzrOOqqlbPAdXImouYcWgsRl9ZV25MxhzXoiLphBgL80BoKAg74wZzpbqHKhGxRMrkPmuQevYP
Gm1hanSYpmUUXuAFNSRS6uUO/dcxNotiG+XBD8xO4k4bCCQpOmeHyCglY4ZcP0WbXrp6IMJY7pRB
LQ+kjp6MTi1PFnsuekj8dsZjHnfHKMIT4fT4T52owFyppXdO0a61oG5OPS7ZSs3jtXDYIboJAHCb
h6eQroxD0C/uBVkE/bXFgOTg2sNtPGretrSmBpZ5au1VsuF8zRLWWjakCetKpJwC8yQ7dyTMDmRH
2LYfSSajSzu4L0FuPHUelcww1TvGgDXoA8ePqjA/aowKpnYyDhpmItFFqLPGieLIDHT6EPEruPOO
cOWQCID0iJMyvEVTeh0Y5FpApyJCl4E0s/61USgn4ZJdSmhFsjGnp2nO8cLTWOziBFm3q9N6kc5A
Q8EPS8CPZp+2J7xIRX1rxflNTEkDiNs1h52N4X7ltgbxWgMpXJEyXqink21ZF+6BbKopbQlGUgUh
pEUGNsoZr6EFEbGOfJDdRvd2WI3sa8vuOcvUxbiDWArjxi4eLaV/lp2mnutvVa3ED+3QrlO6HDfM
UHx9oGDMVetODQ0cYWFmwkTRZr4xcSdU52TR1hTZfbrOjUbfDFaQr5vB/RHm+bib+rY6Ddm0diwy
AGeVKr3SrQhdWmu2+YhxXe4Z7LE8ogMHicPbC7XtGLYWV3X6WOvJGUAPcgjZB4ieVq4Up7xEPzNl
zUkvG/WWnqXvNuyczI57JrpLrIEzZxss9+L4SlRckpVKcVgazXeH+oolcMDVMVKOYYeMb2TGlmDP
3gQqvSSlxp4FPBl5zGiAKM9JijqSwPqzgBjMvFzRjwn9Yl+brfrx4rVZbDSfd+PZVkNBkx3JUnaL
Xg0uejar/N1RUn9wrOHNIkEnRYfqsYDHqZsz5nHGY9SAanYYwrPCcFfLU8sNUv+noaXVkS6ZPYt6
tXP0DvHLLGRNMSkdVLIllpCD8Z9xB/gokdR1kmDa5RU5ZuTvJCjq0xkqadbop5Z7BetwKnyCG472
EBqsdwocqfxIG4cu+Xn4Iuu5cAHJipwqsb21im7p87lgKV2+Xra59hOJlr5ymreBKXkAHP75u8sG
lps/nvt6qKozob1HMLeqQ9agX79SOdSzpGCQ3vL7BjVX5VeWH/y8qwlatlYU5uuv3/6XH1qedBW7
I3ULccWf72B5+Y8/4bmaYAkM/mZ5IaoC25c6IZVff+CP3/h3W/n6EW3gyI2hMou5WuREGPomgu8N
0W0GSjHbivymjKBpzi9XpsvH3nu8yaS+i0NHPdiYKlnUceMEjNFpnqJ/Wh7jx5XIHkhYTsnU2cDO
YfGGnaZb21072wmU+6xwH2wvL1f6vAdwXL17tHyIc4c5sGEXx5Q17woyrFngMy0vt66eEVE8EYo0
wOlh7jyeMjBhWJSRzYezXi0x1deBZIK6639Eedlv9Whloy1tdYFLysFD1gVcIEcLc4FDoCF7kQ+o
Yl1b3aMJ19yvU3Efx87PqBQXssXWoeHdlFr4nUF86Wtdek0n9mfdIoCLb6qhJW6ijZ21sOMDy+7n
LhZEt1juCvj1m90gdqHhI321xu9DerONmm+VTGKvVMN7muewrAVw20hBEuaE+EBrOZ6NUvmJLRem
p3Zf9OZjkvYPUTWKTau7N8sEAZkbHd6sfzd6ax0CugbRKr7V5gfAuNQnt/ICG2av54dOpQOk1j1K
mEh+mISER8aAPzk95YQ66lr4ijGfVEfGFTDndM09OZDNKBAj/lq/ltR/SUucdUs+ZRgW90panBD+
k86B0bVCuGGZF91qnwBEGRHN9Kx66kbrDhgVMkzg6DJWfjRMxMlbiC96Ndy72vSYlnh3NbOA8+OV
V7Ju9kIByUrtlqZEbgkZhHusQncitLvrLvjpzJT5tEpx4cw580GDTwppVYVEbh3bkrozM7C04Ieo
TXDbPWZe18seB8NFTdyTCn6qKbZWgryHNXYozssTOH3OSWBXKP9DpbqT1eOYjv1PnaUpgzSix15H
pd9WQ3DQ2uC6svq913lnifcT/P5cnl+rbvJgwkz2ndK7d4Z1gljVQmsmuzNGkb0dj2tPvnZ9Y9Le
VBDjYhzrAOuXofkkkiehJ9+GAGJ+GLTGzhXJiUCifOP1fUL1Gt+5uh6sXVu8lUbOPxkGTMeJZGck
Bga41oi3fWVbW/ae3u/1SmMz3rgOGCbNI68VyUemn2OzQpVoDXtD4yhEooDGhkI+nBcydlkG6yr/
USv9sJp0stCaPXotFG5KwcgB5pY/JXyABCvQfyLubsVK/eiSHj7eeUqsroBy/HDa7GI6plzpZKWt
MBSyMwa3eEIQFBUptAwqWDDK44YczEdAhrtCbZ5YlB1YS2Bxx8fkm6oHcte0EN/whsWAYjAgcqmM
so+SHLAovS8z76fbq9WmKwWkDxIqDcTxkIr01waphW82A+F7IlkR/tKs9KxYTY5NLLFqDmuH/j0U
9Iw8TVTBNIKymIlEY7e+CqzJ55SS7lOBtYD502C2ri8muBtQN/DzpM+InA8twa00ioQ/8RGIQgHJ
X7xmXOS2+nysCaDtvn4UlnY9/x8/QbzKKF1pcBqbVHJ9Vaz6gR2eM40dsWvVEqol/KO6pGVXZXQZ
6omLI9guCiHsIwO08pkesiqjKaTFgGahFy3TGxuxkB5ek5YwowGBXAZqeEXO8mh7xVodFX2ThVy5
MyxIhXxpaPecGngQ2wnED++2HtZlCiZqgsdfu+lzTXtkY+S1hQ2oug8yB1mZmV3SZqLdpDzng8OA
que4sh0advarXnoB/14+SBgpzL9Q3rJaYaoFM9QcXxvLe6/ph/BtaK/uLqwHxGl5QJDR8CGZQ9Zp
ehd75QaHlIvYLnycB9JMu3CqIFPbuXa2Q58GkyKfQcMpVCDsVsMqCCjptXSCjQeKH149hlgX0UyR
56bvyfntS8JP3YpKvQbbMnjOLqsCVswm68EBT7nD+mTVWOqNVJR+A3b1Xa+iZpfoY7iZNd8M0rBh
sAvqJjM/82fnshqurJPVKZdhbtjL+YgsWhCppBzpLThs5KR+5CnvegQpLyvfoVOZSK8g6Qhahaez
i3zHIpYB570CpNree4MUh0Af3wnYcmvazoqmPXUxrRs5xi/B8HNQRkEWp7Fuyvq6x6ZpKLS+iQ7B
E9Bdq/bPlJbBVghGB3RkyFYtgIZNxDumKsR+FjOI5N1yXE0RAXAmPVi/ja2XWGNqnKTvRqZnGyub
6AgmaL1IsLmdavc95RwqFOvRSbUTTB2BJlS/KHk3bFrN/C4bvJMc3/VKNvybMpLmyACLcW/bF4R+
7YrsYs93CabgaOfTB2KwokRIquWrMB8YrBHV7NU5J6qRHSJQ623uKXcuh6WfC9wQssMhVgTebjC8
dC2VfaZ81Nms7kOg47cWSkAth3qQD9VTml0ygs0JX+516HArwxD6uW0rFG3C2aTttarC4xHtuCkQ
26I/5sSXUCRVE8WBnoX7ZeD//1U5/60qx/p7MPOl/gAx+bsuZ/mVX7ocTbP/Mu2Z6Wq7NjoPE03Z
L10OMpi/LBvUKyob20Yqh0juH7oc+y8dZQXUZYOFvoVf6Z+6HFP7y/M803GgNXOlsVXv/0WXg4Hy
D9GbapmzUhAViqpTpqEf+l2GkjaYvPrWi2+K4JVQyOZYVFNztJnhYa4b92PGjK9snyKjCo6T55KX
wuLQHeIfoRphnmD1B4MKX8HXzaeJIDGuBlSu62wwUBFQ1S43tZGeZFVmu08nCWdTnB9SOFtgQGcS
/3SCoLgp57XYNIOUJAtc6KbkNWtauZERZ8CEEcrOHiYG/4hUt03a9RvR5Om+NbpTYBBykCkBDd/s
/7B3JstxI9EV/Rfv4cA8LLypeS6SIkWpNwiSkgAk5jEBfL1PQh3NtjYO770QAlUkS2QVhnzv3Xtu
t+us4Gvh021mUl+7ofdABdXQksR6WyePqZ8fw86+4Wv2L9jxrk6fMnUcrPcEOXwVzto5siXJHJos
dvXSfyVGJz81qv+67PWqUeua49dKDtGmLt27NRTV3smcWzro6VmLRbEe2vYHoWUfqCLc05jRDSmr
EpNH7sqT7Y/GSg5cZJuwB3grgTypTTBQylrZm6Q3R15whIaZtsE64q/RxGkxBH16SpaHi+UEe8Hz
mHYpHxlGDsxy2oH+BtlSUXRO55Z88h7tczEQVyWJa13+hgA55GGa6UWnjG6g4fHH6fxvFONVth1k
hyW2BM9hiYuI9ew8TSbx7iX4abNJvZOP1xHJuXlP7Eb1eOm44l80QBWu9MjMiK9QTsZBJ9ALCHi7
kdxE8bE3p6RzyanEZYKxjohuo6NH7PQuGnHpgSCYLShaLIL5kDE+5BHMOA/lpRX8+63/45P4/HTg
ydhbrel/WXax16spPJBswPDDJ32RBkd/WjbjiDzAL52fOkvuDCRSS9aXaPa9Sk1z1cmw7H1uRi1u
T2ZWhnt7cnYW//1p2Sx/0B8PWd/Vp2YObZYxzMVirSLjfTGx/N6dGSZIHE4ktJjfF1PYPDIDWfY+
H1LMV6fZaxiK5TBwVcUHhqX8fQgsDz8PhmVvnsZ6AyBzoJritFxOxn8ZgZYnl6NDCueblSfWtlUH
8fLWfW4+n7Niqt5UnBZP2JJRkS1usSW4YgmqWL6SYSUB3EIYyuLKSpU7bNksnp7lPCdxl7K2VS6w
xQ8GV6w64VSjul6MY/96jOfHnbpHu23lvPWVhy22ewBVTfYWpdiTu6G0N4SLcWdFB3FCczjTzmOz
PFw2ZiAwo4P1w5f3XRj5wTDCfTWAJMGsZG38sQTdCfICccxEZCbLFHbrAkcHIIVzI8NXv2RlUJr6
xksgiyCIe5584CGSCCjEW+qXIgM0gRSkq5NtecJQb/mysf7ZWx4GTGT3TGD2hofra1I/wOLd3Oci
uXKDgN1SGMe0i8qzm5Ouruka3U0Ln3AM4eukY2egpybx/9vjtyRvglOixfHJnl94Z7EKRXYGm9Fi
MxDqQ3ufgL4wdr5VbUeCpGc/M67Id8uvuAyT4hxS6ehiul4GSssXMFnl9TdPD+rjRK0FkEGK52nq
kFgaRFSn82MbEFZXAmbc9kN7Y6X73jUa8hUNEb4+AO7EH6XudGtKuR9JYGRHVlnGrs4J8wrhhft6
cmBg+1W36wMkEervInjLKxLaZsa0wa4HCnNKcv0i8yTbFTXfUSfdIWJCDfQPYWM7ZdfK94q9P47f
R0mQ95h+j2zCJ61RsJjM/Zn10bzJmFie8nG8W00KsLTH8Tvh2yoNVKBj39/Iyo12pfBTLIo97ZAh
afcRf92qiyrYthPhlwBzmD0Vl6xC/M1JlFxs5IYzOFsnyq+qPaCb1XxOHG0zwss4Yqq5EqL9xY8J
qpFOiLkz94KVhKy0nXrub44/Hiirz7PAcF35SqQzxrj10unrSLQkbi+t2ZDO+iNFd7ICGfCh6ZF9
mivD21p+5kMyb2dYMo+hr8Vb7NQvyVyn+0pMd0343TGa5LBjsGiwKCcaztXiu0XxfPZwZx6LFPWJ
sJgozDGMwNzdOmHKcJahLpPpjvzI8qw1gcX6FOauM7b1Hh5CvrZI8ts6Cc7mSN7LSJhbx647Yp5S
DEJoZiAMiPVAjvKmt3ptnQnf4BpeWpRWlrUjTpjBTZ7+BKSj76NgekbQD//Slc8ZsuMtA4ZdV1qK
FdYhGpxmajt92MAq7A+mCKtdXfGi5CY9dDOIFz748WwWqcY0O+aHox/xlLk3P9OyTR1WPW7J/GWs
unGbesLYGaX9Vymg8ckZDIO16DO76GHKqjPuDrDgLKs1rYE67ELniqQPsTofHDTJAB6laFpkx9jU
opwxp98bV79iMpuT8MVdRK/fMxcJqBq+rBKrz+i6SXPt+9Yr/eO4Rx2gU8wUJr6xYaPryY80inus
NuGMilO79mA2jKme1gP380M3cgINRfy9zYdqo89IFQcmrkekHbijsoAUMjAI/DI/PHtCd2YSTGFQ
5NnzD6OwHrw8xITtXdOM99TVy7+6oAW7JlfhGMAU5TLlcd6mGOVOSPpu0or9g5l5BxaXpEmnnJ0x
k/uVE/aXNjecFzDc2m4qQxQRkQZIpXpJiZSmPjn1zWjsXBuYf4ZNzBSi3shYrsvejr8ST/xBBha3
E2Xk83VHu83dts9LQcQqRL3MyGElkCK3dbB860S2PwSzqW2HwMEON8iPqMCLh+FXHObMSdfdEXbi
q4Sot6k0+/voFifpBcRyjC9gNOYNwo1fSIicx6JBjBJfGKSPWy/q0mOTutOGdSkZ9uXAr0t6YGvR
+QwdkCmVf2g0c3xQGhR+0YckiWBWabK+CtWHmKJjm7s/xWR9m6sITHmtXyw9JFtZH0BQwkxLYvtG
Z7PbDa6JIgVnPhIhXbvmoURjkiVn3ap/AW6nSz/o8a7MXNCEBjQgiynwjJsPo5H3zqTmLjSoVqNe
EwY+iy0+GFKsU+PS9ePNmtpkzQzv0SQ5rNGzdN0O3bPdb6w2vpMI15xjF3qEh78vcsrxKOm0rVKj
BeGIOG7d+LRJufRHK4bpjIsqclSHsX2VuMw31T0p02ntuvQjIYHDeGyzvZX22tVXYi3nL5QZ4bkJ
64JOPmILmCbbDo4xt9r0QXosZXQiqCAV7MAkvQ99mu28WXubi3YX98W3OEpYic823q2YNGkPQKJP
iwOPP/WDTccrJj67r/SzNqJYDHDKb1Ot/lHMQXfkjUAOJ+6VA7yGHunDjM0YUkrsCeeaudD05orb
kYaDDs0DreZynBhKR0Rtq36TVflANUsF7qLnAw7jxr00Wlf9Q+NDJjPCRMOnbvLGTmizXejfuZ6U
B+yOlDn6sE1puIcqfAnUMYI+R61PlsfLHhzQ+vdDqWSqk8aSTJUvy4a1KRm4/zzklljsZFt8He2K
5XdeCIyjhbOCa4nwT1VDywaW/997nw/LfnSOEQQQk/Wexd1kU8/TFwvGPtNveE6QhpKz13v+psKh
Ck+OpQRqOfzUA+lsdPqafUym71hkL1ZJ5LMG7wHrPSuv2qiaXZ/FH5FBkPqSpk7g9t/J8AJPYbby
WQYh+Q03eU0Ul2c7QqnwTdRmZsc1NCQSRW0MZ0j3SZxcGuWnL6bhLY0wXFo04BM5DPvl6cZI1hGz
sgNAzZVV1hOcaaIOqDEmktsQEDmwLjm8AClglv2BkbDd+ksYGOg7h07+qUdC8a9Np1blJtnMqqy7
Qo35G0i30Ozyij5bsExFatQ7loIsdLYzkbWmHgdZOO3S3Lv7DiOdPKWiAZjArpWpJs4/OehQWvJT
uLPVyl6mHW1fU+1y7YoBQbAw7OU+Qxt2m1rENIltfCFp5GuYpcOBuwhaQygf12ior7Od2892FK7R
iaBLKTm4S0INhJf8IOSb3DZJ8uDU9ox4KrTiYSfGG9qw8cbY9+ecYVNcBpAanJOt0VAfzXEfyE02
GNqexErgk2p84X4kEXMSe0JGkyees3bUIYKTqN5PMnfvxjAdwoL1QhG7b31pO2SshgxUk+hWBOQi
DrmCzmkk3QPCAEndmG8jJRchE+XThVtD9UVTrGWteYWQHD27xLQgWUrghRqGtrKdwnkBqJpSAqM9
sodfUxaW184gdwVNTbRNVb2oW6a9tZ2BU9ozmjtJqs1dulBr0Cn0EKKdM0ceFI+YS6abGADq83J2
GXSAqwKdPl7NYHocs/aKNfTGBxEcSsINH2zjp9U26c2uj6KYkS/GlcvEX+A45RYPFMDNdzmi7V0b
TEpfmkwEVoICNMhHHVKDeVY5jo/EbehM2esrQkHqfw6YFSxZ8uvrRdI5bnV9zs+kVjRHsHdozO3m
FkwKbF8ioagS9KbxmIhr68b+TpfNT/BL5yiIwj0ywnrurl1rzYdxssnD9ks8K5IgX41KJm/51R3I
NDb2i0MUcCyzvmcqpc/gmUrkQOhZsfiIFdIYk7Fj+4NolwwhYVqS3hTutCFm0FLTG56SgbPcmB4k
2m28VQ9xPxrHiR6yhmT0URDGufPT8a0Jor+0YrIeuqkeCOaBFu0V2pUUoBDcvP0j6eYMRy7k3Ika
69HSkasQ6YP7NZz3LB9ug1Fk58IZWM+BQyLpHYCpW0DhlRY9a65UgjOKMDmjvgPPdb3k3iXdxZl6
+yZM7ayjsT/YY/7BQAmxsprAx8Sw3kw/i2g4Z+gwaqBi8MropuRbqubp4o3mCTIuvntix9ZzYxjH
Jvs2+YLyBBYzYIaRUV+PiLGXIfydVrRQuXRCXkUL4VFUpK+SbYONiN8mYQVfcJnZt/NkrfUUIdPE
RG6bUquaNB0OfS1eQYaEjFeIg1lVxBY/2pH+RGfeOPCy6M0ixMoQQzgyG6Y7ZVqv+Ny2aGPSu5kg
J0nC8OKHhBNNuX3yjPYxJcHg0hSevCx7lCjmOiVHY+O6TbGHz5AC1BIVdQ+uIDkFB6q+qwZxajNl
T/TYI7Q5ujgPAT0grRSq024bcKgHZlsJrV8BJMBwPbkTaCiEHLZ6HSAccYOTndfulzSFiWiAqXyt
U2cfdOVH5gPTgTMXbbRI3JGt4OXXr7oxvMRjqON2/953nF94Q3b1kOO2dctwy9WVRLHm3dBR+9hu
0+2A3IEfN2HUS4ibjAN61mQqgKDNovzuV3F6ywBJkPa2HjvSjBDaRM/VHJ20rPaPdcNLZKL8IQ0s
VujwI9zJ65xh0S6LGvIGbGcviGVDilWjte26N8Bd1iXoAW4FfWNvhOHwqWZhtaXX0R+cUvvRVwQg
9cqPrxfu1xRk+cGxxZe+C5qbETuIomzjebnQtnP7FEHnA7zgyBtRAZT3U7ofFaGsIxNYL/PpRH4D
B0Ifz5vONxChy+jaAxCGAZQ/xJbOjLT53oZGcyr88dEjde6aqJR2KI+rvkJG4HS53E42XQhkotpq
ykbk2B4cOWJIj2iRyZSRH1ihsusU4STrXA84QtZ5e0zO9PaFV/mbUpon04/7XeYzkcsVFd3kGskR
8y21KXYbiGZJaxr3JA2MvUgHa0PX2GX2p6HfBBG4CWKJVtNs7iNyoCfVTR3BZArvo3PlvmtdvEJG
i6ugRvpRMrJO2nIfFe+21HVOh+EQgf46jcY7SwxyuYupPMDHwHYX4zlkBLIpgJDtihQBkZaM+6Iu
D0Hm/RQs219sVvc9KkOw+5p7NUinqfL6MBXTm/AyvPgup5I7IDi32xopU2WGL+k1D5yjSNzsNqSl
88jymsEY8UnbRHbhWs191r4Z/GrxOwJRIHegYTq29lwHd4YGZjcsWWD3RvFMlg52CpSpfixTKlrT
33W5a2/HhNF9S84BLBJW81hmkXngb9nJxrwtqzDywtE1Ox3ourL92mW+S3BzaZxwz77UXKdBIOBO
K3vQGlUkVzWAuw23ssvC03fkiD1lohnDYr3Ds3R0iMPauDP8KRMpoRlqeAbnfB/12cfYkH6eTwO+
IvMrFp/ubGk2zH2S52Ic8vjaSD1mrATfXITPvd4jnJBvtpzjs8xqrk+TQYQ5+Q73YUZfGwU2mRVk
D9smxrU8bjY6k0SEjucC1dDVaG/VUHosfMNhh2Ri+hJZ3j5t8VzQimKgF3jDtmxDVAdJFt8yh7W3
R6zWjgyjH3Wiwy0jsLqv8l+NLkgm8wP55jTVE/i6fOvU6bBK3BDQOOEm85RatDU1YDhMpa6BR7qw
AxSzJ75hq3tafJxZ/qyTJKBqNb9QSf0aZn28eC0kICrGFjuc+SvowHUzUzkiYt0y8E02EZAw7hml
sbU6Gh296Vjbyk7GM+jfXdA0eDINsD0Incd7b4UAKN46IcDM9LDmyjkDIOm3H36aKZxd0N1I2KET
hS35XLTTztLt4bGGLbvWnMLnCmOHewer3sauGtqfrfFUcKOLABpfMDO/TkRInmSNl1/C0kSOUdYk
FCEfGmyNgKps1q8UR9wPR9RAsRlHq7LPtEvk6MNKBG2Du1geKsOm06UOWKtBs28D83QrAqCCFoF+
UX3Ta7+5lFLEZ4/fftRU+qObmxu8D0Dg5/Atj6oK0GZC2oLPRdYJxietxlhQadEXAYJXMqje5AXz
D0MYFKCtX0JHrFdJ0PUbmUuw0ZS221yPnHXHjWYbK0rH0KLGSSWJJTIohnPckP3NbV4D/WmZ10T9
Ly2d21VhoCzRSxbzauie5mKgu+4Yzxa2/407tnLtM6yhfKj7UyKeSqis24L/FDdMa6J2Y4Wa1uXN
j25j1jjnJoVtRAJbdoSF/mhoidwFkg/ACxAvAjilBOoDbgCU2Gt/0vpjYmIbi+LsSmNiL+1Agzdt
tmdLFt3ObgeoZTgZGQUB0e/c8sN0WBQZwB33oJfxmED+xfppRAdWRTtLRrwjc5tsk9mndUyCytEp
feq1sgFjU87kA0rNArGjQf1Rb4FB2IBlGNNNq8OVa4X6mRwaXKJnzGKkDKnoH1H7h87NL8CMm0dD
N9cQ5bjcSqhM7l+aHZBh7pfPekYckhNZ2klE2BEns7uWufw+ZLPBVRZKYzjadBTzfkbtThv1Itv0
m12PGIny2bqEeR7s6yl/7/K0WZFO6SHe0TP6kQWTE6u4JC6LC3xRzYbkCnEuZUkeSoU8bWRieUy9
CoGKztCpFHfuydHZ78Ls6uaklmlpeet0Euf4y/bVmFAYOtFTSG/zWpDVkMhviQog8dOuWrmhVW9t
v3NPmRdQpJXakyOEd142fjMIXq4Ra92y87sD4HpnS6RwfsQSss79Zp9Iz7uaiVtc+bP9PtHgRLnf
HacPjqF61Hni+8jxcKaoBxI/ci2Qlvuae1pxq/F43YRloqEam7NIwGJN1KxbLwXIART4CRqMfBqD
dpsV/VMwUKlihmnuNdokL+jPJPbVG4oH86Jh8lzPNWLsNBP1eQbceSwD2MVFZjyYsTZ+0eeYYx0H
IUmUs7U3bOU+5oNbY9b3cJQIf53o9g55TLkd0CvvYUW164BrF37nUJzSfL6PLedvWY7v9lAnUIsz
/1Zg0NbyKbkGUe8DKjLA44v+Q46O/Sg4DCGf6F8GlEZxRh5jVBo3at7jDA/iUoMPtoeZxXl2tEun
vQNjyHZN5em4Evs7DUJEPlEy0d+207NbsGwkznadEdNHJs2m1ixuBpSmGBqA4sGNPFY5F+GcMNpr
MFKx0HF68DsOImtoUpaZpKEVNZ4fSGWONDdZZYHvBzjd1P5eE1FyjHwFnKo7hid1kN7Rt9xRAg6n
jHZgmwZyZQdlggujoE8zgCS1USAJ/C2tMWGh60Av4X2myZwz4gFXlmwJNbO2BAAMXD8CzuvB/ZWI
5qcu3HoP8P4dY/NJtkMO1CEjPVIQJoksBuB2M98adGHrGdD/GtQXRAjmw/tpHLu9nXGrF5RNO5kj
9eiLutolGvlStQeLzIz6r7nTXHrNJTvEY948T161n3Ijgdwo47NDiLHuww0dSjI0R9LjkJv3z1UY
+BcauM+Rwb0kC1FNJYkRAMaCGaWtyK2sju6EDJ+am4Ojp3rDHLzPHXq7xlwjBTFV2EXtP3Yj7Snp
kLWiaZoNeBwWU9HTUaqN9qcVjeW5qD3c3055SESxtchIXLV9+1q45Xd9KrGFTPKt71nZ+qPYLn9H
79dAnWfvVcYFB3ASZQdp9C+xP/Rbom81xm73OfxKBmS0G7R65hLo0iAOmNx6DJ7wKtnPVXo2bH38
Zjvcd2RjI8hx+tPvWb7qaP0x9/sNb1QDQaR/z3GNl4FuLs3eXPWSyKvEideW2z7MADYSwzH7QwzN
g06ZFpDc6SMFsLUBBZxR6Pk685QGYXks2hblWE6i7ByQlBNImqxuFxLdELN8R9Z7Am2TbRM7GSCl
RY9RD+O7iwW5YmrkuaAuWUPJA6Y9QpcTpAl6/pZbfk9bVjsEzR0CX6b8odz/VacM+4CHhaXCpuwa
8hSZBUJnsAQrITp5WjZxJm5hB09bo1VzaicbuOvIwZ0zxcI0jX2HJc0jJ0uzQpv11UHfQ82SELJD
LUPoXGagIswRUBP2SBvDBaEKwWKCE5hOx0xp4iNy4tfCFA1xPHpzCmbuvCZRtSv6oC+G0DBFCjjc
gcXtL6wBliYx4GJKkHC1/CXLJlA/usAXP5/TLFPs0ql8+WMOHVqsklKqEYckmdPyly97paItfj5c
9rwKTH1jMUmiPGQV3KTytOz5/+wtD2P1hpWm+Tx39S2uc2udVyTYcWHPiBEmxVAuUYYY/VaZhQZx
sJv+tGwc7l7HGYeqj5PgpKyzqIzVbpUx+Vw2y0NIyIy8BOhlKIEXVG7TuY1mnXUAb4b63WbV06Sf
r2QY6SJSSLk601VnaMy0ggWvsJT52I/3baV/MyZL28aqc4qVpj2lS7+UNUh7CqCN9oHA4Mxk+ZTj
2Tgte6nai4vM2ZE6fV+eYpA4HmPva6f+nDIRf286TC4bOWTWb8rqopSJXP+EIQ77plYFq9mFg+LT
NAM7T/hRNyGU+WczWOWlx3O2H+IU1YhDEo27dIQZDhpbKDkpBBOXNiKdzGS0H2zyU3b/LxBb4E//
m0DMISlseat+A64UGOpv4JMiT/3Xfzz8LKgdsuGtSN7+h0zs9w/+LRPz7P90A0w3Aa5NS/ed4FMm
5iuyU2AYfJmmDWCnf+GbTGRigetDfbIMtGIOkJ4W8Xv8X/9hBf/pcSFxATdhXHMVcOn/gG8yoEj9
yfvxbEa2HktU4okMIHr/UyaW4S+a84rcjTGrmI4iywhz8QXqS4l6m7alG+wiDeRPBonS1MGA+Kbd
7nJfX7ecAYcAUvBTxSChJd507qS9D+au2boJkZq5i+HRG0n1dYG4XEqvfZTwbLe51lUbQhTVWJxl
/iUfXB/CAkr8vOefhQEsIl5ylIxtAuO1CCMBsx3nCrEV6rXQAvuWdjOzuDvZtzpzwofyXTRDwoQQ
2IJDzTvLID5wfXS3NhHvKFJtsWlrgiZsJMvgbxG3tWn0GpB1xByKm1wPYpoRjCvOfdu9iPiJRQhL
goA2Yyfolpjed6IAmr3Bim9qo1+ydQGXKmasosxMVXCxSyTQXBq0lZZlJ+bxE+0L1gH5kOlo1Cy6
8CMmGr0IcfYmTKsyHB5ADYxpM8epu9aZmx09s3lnTPcrZr63KS3txfWGejsLSst+wlUKZvRIJDwa
Gde8Yp3HwC6IaErs9ppaVzl2HpU59814SNZWEUiaMfO4oXfmH8cUAwlL4vo4mzpjtCBNblMM3kPg
6yrd4ZpEdnc23Pc2btOLNdhXS7M8RCyY7kaWXduGpf0eaTSuKLemUh29dKfMaTZ9h7U3IR+YqgyF
fzcgHdBtFPGFo+0tkUBpoqcXj1DEkRpQolZxuyH4TqJvb58Z/Z2HRs6HgBFujKbcp3Oqa91HaJRv
zUgFPs4kBQUexYVt4ip2J29DlAHgsLa7zlmmHRE0352y9Jj4wX8N8CiOpf3dM/Luzk39MlZBdQah
vgkYVBy4ygOMmP097pTpOey5Q7ejWONNCUA8Oh54igYwuu9RWIUv1CU5+HhU6q0d59uJS/kOK6LO
nJIZqgnPg0KnRkXj2gzEfHM89FlJ8YNae1/HPxpk7wwsafHl7YBGKN85hfazTu12nY4wWLl5sIKI
rKfO38VS846CahSHXn8pWig2oaS3qLuZceFH6nXQcZyEGW8c1uCejmD00A+o3+Vo9scZz/JGDN5f
XRynB31EywzJK4JtStrn3OnfRkZnMKdMahDmIrpX/5BFyI+M7ZfAJYotasO/ck1ecr34MscGR1yR
XG0/ohpjHF2kqbtFZapvjMH6hqDnSzujHsJWj4anbY5NCJWwySqS5if3Wr4lM3HGw0hY1WR+mRI9
P0SFJFmIaYpRH5ADmpt2yqN9loTPkdR++kQQQ6nC9m4509EQMKbq9Mvkgl3NO11hDIpfORY5aO8d
JtDQ4ngJ9ZXu7XwjIvnB7xCSYPZdFy3Xraloz/yy1iPv8nsiWJIAgF9zj+23mem91165L/OgvltB
8NwQHNGia9mgphUbegfduUtfgrS5SFitdoU2qHPn/FEZ8IYf8Bb5JcYeToKLIiTRtZWsOvKkme+u
BG3s1TzP4ltYGxiNsE8RTlrMRNrQTEbgEa7oVZ5DH7dz3qEQHVMK0Km23y2EuSejjnfFONR7SaMB
ywBUIscMngsCJ1DSJQ79WKbzOi1rlDWrPiUeI6kNfYOpsF/P2bCjY4PbNhpu1RjnB9yKxGTZ3l7O
yaFlnBBN+5F2YPGSmW1wLPOaDKxz2tf7mHQ5Tef64AR70C3moTHnTcKiaUui8jfHl8g7M6velwQ3
17qFD6UykPyTW9MPU3yQ+FjA7zgMWsYUP8AQbhhm0zopBE6F9kiAj8ewwGm/4oNe67J77hwXLqD0
o4Mxc7mY8/g81AZBGlZOqoz96A1Qlks5wZ+uQKiICVQSCmGgc/7TtznDop+G/bwlZn0aOqSkTEhH
HTLBiLdqsvSUGIOTJTIdRA8QE4vs6lTc5onU9B5J5zV1E5dx0gd+W00RfTYBgbqbIPc+tMA5sPoP
95oCEg8KTdwqSHGtcMUsKDXoxbPn/LChGesKa8zSUtsS5sjYByZXXSbvc4dltk+K1w4VIRlgwsPW
omDJFtTkjpDEY3jwev1dH4Aqd9CVtRnMckXfICrxXwQAozSadStHzFxhuo0Fo7l2i6+pgjYz1zJW
FtGmM4NbmAjUKL2jk2AZZNcQ6rNZThwKCwgaIrQFGRpsWQ6UBFi0prDRLET2gw7PJoEoXbVEYSMd
3jlg5yborGVNv6eCQl0qHLXobh106hpKtY3AZW0pcLUiPsGxrmOA1qNCWyOAUm6O4djpYK9j00BZ
Rm9QQsTWFRo7V5Bsp8NBCHj3OCuAtqVQ2sTk9GulLQWxnSjYduSW+5o6hUys6LEx5mNhxiRoVAyJ
5yOjNGM1MU1cxzC8hwXmrelbofDeiQJ9EyiCFIKmRhRYtzwocOIDBaeNhzUxoDwPFDIcV9qHP9SC
8cIeJdobDjLSBIGMW3WzjRyw4zr88RQOeaqA5J1Ck2vwXAxY5R3McloKR/q07rp2XpPJ/3Di3Nj0
zdfW1/bICh4gXL1GwzyBMm+R7124KBArRKce2vw95BfsCExb2/1VUzh1+g+Y/wCsJwq17kEOL7gW
rHtsOdzbJsDKmFlYbexJATomwxG8XoDLD+W6D8udrEkFdtcU4t1syFKsapYjlPe9wsDDPLqXw/A1
nWC0kFR0jToOLia0gDiw3wlIJWsUQMeoLF+bng5Nw9UNXqO3T2DQBwpGb0GlZ4TuQ9227hW8+lmB
64VC2BMfuZEjUPuow/IO5d5XuPu6qvjcCashKmdDDsZTARm/gJBPlYJIA2R+ADs/Ys5HcuizraD6
nHP7EMo+YX5iZcUcfTYE/mSEosdw0kJ4mitEf69g/SHUfp0xQOTr0jpwZ48wJKJ2XzaSCAUi8UD/
p0sKgCQPoA9rkjJUYkCjStrPzfKcq6re5TkOAJac7pByAadXkf2zWZQkjc4pq0W76R9RT7IkGSyP
OTnJHlDTDSWsCVX1PasQhF7FIYQqGEFUX3IVlDCoyIRClY6tKieXTaqiFZa95QtORfDC8odoixY5
XPwXSggUK/nK1BXH1jba/fK8r7647C2b5Tvavv5wBEvsz6eWvUC9xu/XXHaXbzaqkLtkNaXVUdTv
s3CtUzl8iRI9OEKgRoGqpbc4KnCd5SqtYvkGb55IOvZBaC0BJYtIyV/SKH7/F+r/CXvR42PWszXu
0+LUDMRsAtuCEbjsLk9+bv54bnnFP54jsBC3gdUc/nj+86Ef4q8ns0nNl7iQAyGYV5WSMC2CpUXg
VS2JIctjm7o+U3Eii0zr82MVqpWVLQkky8AwG1VWyfJ1d5RfcxVaUizP6SrKpCXT5POHl70/XrBR
knhXRaRYKjblc7OoykwlLVueS1TQSqMiV5ZfYXmpdDnGlhf8vQvj8FUBYElWm+EIKDfHspcuqv2s
g3/bkfuyxF0GDMLQXkvOVrcAKTopd4tbZkfF+nFWnkA1+ftji6KaD+b3/vLeC5erOYOfcKMXI/Ew
YAj/zhVd9j7VWbK7MiDUj+Zs08LDl4mjftlddFmZT2JZrWFH97rX5TRaNp4nyG2p1BnFJHba+IwK
V0YFG4JOX8O7wUk0qQie5eGyx9iDwJ5BkE20PA4GgWWViKGwwJFoVeV3LfAR5kLFWY08M0E7euBp
xJ9V88xotmi4lJgd1s46RB8xM98hpGpq0ic/cfZOE35rQvTpnka0Wc1SGiZE3ewqL2Q43Z0kehq4
wRbEIT9/LCxwJ05UiH1cTtwuexRfXC8p5rBJb8tZrTxMLUVBBZwzxoy0qv1MHNrZ/TANQxyGHi1T
ytDNmD3r5AjUBgRRbILE8tfY/8XRGFlFRKl29LEt0o1s07PsEZgaQ5jfTLPkDglwa4PmoseViUIr
9CCtOFF111H0uA7pkP04fB9MNaSqIHYRQNVuRWZaG/DKCLpk8Ysz/Bm1d3VsAuoyTUviQ6/r2Y6g
1WmTQWVDkvPQtYw8Q9eNjpMGEzDwwzX+tWYVR0NyMy1WhKjXGJHGbpkfUrOrcVlTalaqAZurqzIS
JS5ZC0pr2f188o/vWb4aKNvF5/eVrfu9aRAd0XK8Ll9jLu6mq2V3HmjklrhsQsXzmhXKy1Cb5eHv
jaJ9BVnKfV6BLdCHAQPL5to9xsDoqjFlkdAHv1kW2hA8jIomtrxQK5UtR71ao0ARqeKPuSN6VZ5Z
vhYqRtmgaGXLc7Uq8XVQZssXe/XTny/x+bBoEaCZioyG6pJbWap4aROE4AUKgm87UhJp+CCfmwyl
0166kmA4ZLZI8qzNqE4FDnbOkYwGKiUoUDD13OcXPh+6TSCzVVNE1b4vvN/fsnw1Sqc3swUe+vm9
VVvZa4N1HswY3q+FtIHDllgWOD9VorM8sF37kmmGvwPWmJ+WzwGZCF9YPtcoL4Npveya6r6kW86r
YVk4vRXaZdlM2AdOCyN5aGZ/PQReuOmVSbpxIvMksbcjuyU9Rsk/WZf/7YT6zMn6fM4G77A2/5u9
89huHNuy7a/UqPZDDnjTqA5BA1pRFEWZDocUIcF7j69/E1DeYlzdyLxV/crMwQRAOIHAwTl7rz1X
KwN+TJG0ToHuZHz9Wu30J4dU1gHRCfDeu0/h8a8FavQztOWjD9eXd9WoAJ6mmhigTiS0jjtWdal6
1q+0RnYYuLqLgkdjxiAHie1XBdbUIE5VWtPJFK0qU1ghevPp6B25n2WaKYepXoxcVLk2m9d+LAtp
635F0bO8mgq0UPoUS9U072+VfkUQuqhExr+9G2WoUPpwqA4614fYp8FDNEZ1rRoV3doMqUOn8Z8+
yIOosVOPbwQRNScYrKBPgSZGm6l4a/ooK5jThcHlnqq6pu2mL2otoKn6qvr6cgqjTLKfezhrz35Z
a9z57YjTsabN/3KZWXq8U257mKam7W7LbrO33dxO77YsyHlYQZFTXo9byPW252llI24xwvo699s2
XmR6DujoxW3R1yqCbBA1mRRAmUKioK/JLjQujp4FKr9RMJz2hr+oefUyxOdRprQPBaFmealzq9xL
hw7UJNxTNQh0Z2hd2xj14alLZblaYPxLxolbZrpzp/vk9tEZ5gGUrLwshiATF+19oJDumRIevsnr
vx0MCFlJPFJnU1Q21fgezlBVMf4fz2c6CbFoHlpZT5YmFaeur8QOODdE3ZSKzE0TaotJInPDn4D9
a7VRYlBGnloEho26NFhPaQwAX0dKHSzf5pU9qyTq5KZ98BanWK4dtGpVSBFJF6+Bb4UwCD3N7P8S
C/+TxAJwXZmC8L/2g3is3rxfEwp/bvCPunPR+kPURNM0RV36VncuqX+IoKwtvFlIOIgqof5/1J3L
f4iSrFOqLlo6SQf1VneuGH+I/KOIGhAFAw8H7X+TUMAM9pv9AbYwZCzQegBmVWVL/24RkxICoW9k
9ntdAosZTYp8Y1Tj/TKpGzW3+OT09jX5fQWVyhVUavWyZRAPMtAYjsClsXCw0mqVGIDj9Na6NKnW
LutUHenx/go3p6NnkPUFY7ErwMFsMK82FyD0PrtUoA6+B9Uu9b2/KrtwJLwJ0PNHzg6ELsNGptVT
vA6XBD3lpvWCFwYRzzAjDRK4re9kKm1l2HYrOa7zJSWAqm2NYzH6JUDaairNStQ/gz39JSbxh/Ru
mhSk1Bwepkk1Jka3NYcU7/NrRcxmqhyevvLHIefXpfhlN9NXv1ylaa1pIR3olV8O0qoOvEZcTA0Q
iiu9eZ4mr3Ubgc/wzlPuflo0fUwJfHEci/xumdpWdE2mbyJMWf+c/ErJT1tOX02b32anZbfDEMdh
w2n+Xyb//ujTjm77hYGlYQDNC68aO1VfQNhxagLKTstuX5RjX+02O0252ujEOU3eNrntZtpkmsXn
Dq8HnyzN71YG74Bzwfc9fi2dNtfcsXmeJilfaobc+zrZb+d0O960r2+HmmYxmioJpKnN/LZt1o2j
q2menJAMsbShk9aPtp7J9OmPr+dWHd/k02Q09iL1mCgGcmtcCfj2a8Vk/OK2ytc+prW/Vhq/vs3+
8jU5dI5WjwCzr8lprW+7m2b/+uvpEL+cpQsai5ilnxKSG7uywdijYWz25xnmrkDRiNUKGHNVZCK+
5idm7rTStPo0O0Bi2LSnaem04LYnPHnZyTQ/gXWnqduWyBXpO9y2MQUqhmvsGGeFJ9wpGTn1iqIV
bubbZH1Nig3mMdABxoVdQrAhQwCLUtRlXIgZ2rypDRUWgtAg+ryPNZxxcLUjMjT22hO/3Bl9IyyN
Suidwe9gT41OnlOZ9tfkVFSucTXJgY3BlK/JaSlC+62KKfNqmps+pg2n9W6zv+xyWjh9Pa14225a
hmtOY6dBQjmAO2Bk0MTpe9PnHoYExXYYe+tiEoFN0tCPoV9/vY3ilbKjzCqdmvZJaD36vhF6KRDw
1F27aS2/26jGVXcAWI/QywM8/3OqRf1cngaEVtwRj9B2RVz2mEMzoJiiWdPU7WNaloxq7lSGETuF
J4ZCGaleeUDDXihP6DCBUBgSeNciV1auR6xvCu5FupQv/UE6+3FHaY7pluLm2lzPeCndk5oAVT92
jpC/YYAArmk+zcZFPlMr/gq5qWE0jTzJQG4B1PumlNphQ1xrin9MhWkGwdgxlrmsfAxwpPqiKc0b
EiOJ6iQ33/roubaogUOGzXiOxxTjLDtpAFCFaUpWiw5+5IxYRFgU2th9m6ZKEx6EIdfkbmmjTb/w
CKWDf54iQtEYniozk77lNHlb6DfindJ6w3IKCE0feNQxlBgfqNsHkH9pqcTqYYoRTR8hrHvMXKS1
RfQpxuhGFHFXxWW6wqeo0LO5kLU8An1M8bvuIssSqONOivpInTpR8XGodwMi3G6yaRmMLeRNeHDM
I4Oq0BTFlTk+BRl8/o02jU5v89NULqOpxtaz6GH6YmdiYBUSZiSgcTXIaPAS+I3+NI+sDV/E/Mqv
0sqwWVWjUhclfjLzXkyGWW1CI8F/BaXY12SFHLwu5TX+McsryraNS+XozCUQBZWZB9BLLKCfkvn1
kddrtcWShFCYuQHrZ24o9iLnblLDRkU7Y3X0oejm3CUBLq9bMM5Fu0cOrfEdqb8vcZl+oPZP8dbl
Q/eKzgjQvJmScbGHS+QIn6m3conH4BAjIwCww58+ygGw16vMfQaQnHXzQnT6+nnxQ8kO+LuqpYNZ
OTZWTSfbC6PxF4R4NZc0p4Enlu0PB1c8wlHN1Z/19Y1EN7sOCtI1tgTjmxKUS+vNC2EheojgEOsj
Yt+YiOtNBwiQhxDamuvps9ev4+ED8H2gtbPM2yDS1lwc8VAmEMklLW43YGbBOOoYdGprRdliwGR8
YELVa4+YaKZIBCSnCPapDlVolUe7q7eAJhP3WzXcJd6+ENeZ6KBLLbGla1DCrnDzGcikZsqq5HLK
AtWFOJxyWj4aZwxV1oJpj/TOzy7DYkSmJK1+hv8Gtp49XrM7D7kIAGXRFupdb56SaNXWT7EAZN89
ZtVPnYrVjbkFXk8exWxWmr8JUGV0SH7XnqBR1u+oMEfijQssGUyMal/FA2JWHYZ4DB/YUd5a2Pu4
hoEmycK1HO7iErM9OxUPHlpBbKe4vsrZVy4Mm+Ijxhw9FZLWCluZ6lOmXum5uJjCphMd5RM8p0R/
7U7axyUgfueqkfRYkCVNrVUEqv4SbDtC0neuP5ceqf6ZKyaIXju8YgaCcnbd6+tOWWXeGtMbrfio
DDK+W3KZ1G9JvpNel/qwM+X3YKAfuRkK3CyHnWjdp8Icy1lU2N6wKYwjHOTA3zQDzwUqCSr1gvAz
dS/oR1zuoy0KSK43SWyRFBF/G3Dmz8SFWTenDRO4TTv4SQCfIbDxAzaUI2y1T55ZVfvpDQvMNBGG
mNQRf6b4x4frjATc6E5IDnwhQJxEFsrdKRsOlWKkTWNAFLmt4yGAmOM1rbcalYkAzpMlUhFswTTL
ToK9X8PitqktgFwuVg50fHGXnTRQCerZijaDiOvvvFwDPUbNMPKv022EJgInzGpntMOspE4K02OU
/1DX+9mie+2w+JgFkIOABN9X8rr1sEBpdlq17INlB0OaVKRLfaZTV9SooKueSR/Bqy5wqtSmlyvQ
Ma18auOdoS/Fs0whifAiJnvfuPOfkfIpw0pvNpJOD9yOXyxlU/IouKtYOmagikT/NJClHFRQfeKx
CNYisgyqKiR1qSKXQlgcz9t2K7tzmBWkdwtgJtQKEsRXbJiXlbALCgoCViHCjEA61+ZdNcL5HWr1
Bqr/fxIAsB6R0moL5YBrCLlE8quoJa9QIkipqcv2heClbqyCHoXHMotXDIvSZ9KzSE2xHlb0uQje
HYNnYRV4RFHnXHPEVraxtw7KNl4lTlpC6F4S+zPrGdLzWckFU/BlhucHvIea8EWDhsqYUaqVbetn
TXkm+2xECzjNJ/nnFZ5k4XBqaLQB5JMKPCC14pyu5cqMd6h3dFSmtvuYPZUaVh24b2+pNq7hRC5T
GWd0G6cui6ZYandNu9PFpfde+4fBmtdkzvFhoeygwgUGkwr/AC2pkEl42P5j8hTvQQDcqWdhUQ0n
D+gOVXf5q6LceYQi0xq9An24hRjMkWAolFl0O0HdF9etS8lW9tiny9xc4JJhRfeNh3TDju9xBZJU
JEUzXMR6HDCO1hMyNutHejEw03A6B+rMAzyGTF279xgxoEyTFt2TBWCNvGkyb8MFnj0xz7IwD55F
ZaMPoM7lWWM5JQJnwIO+je9OOMwEesE8fbtMOGtUaw1ndSBTct8yKC3fKMFCdGeAAyaJqvEj26yu
BUu3sIGvqOnDufbO/UA9vjajts4PNnW0MPRVUlMe8Nn2Lw10SsaTM997iqHSUn0ou3fU2NhICxpx
qVCOFq0i8wQqOkIzfN3pndPQsvibTJz7+Vub7SRhW1L+bkJbmBUm/hJknfEMw5RiVmKyUxEvx55n
1vw03zjLO+/ZV7fsPdwyoPGUmYLyCzugM6n1VXtKgYrhjEVCHPOSmmKHFdT3fAEaonqXEISgWFmF
9fwsUmlo6xvZhsWxNEihzMl/2tlT1s+xC1gUa/Vewft5GcyTbX/Ui4XyenWqwAbzYyy402BUtLb4
E+eg4OKeA8iPDwamAgvOXKIkbuY9ddgJXB0LaP+jejR/Zg4YgP1H8QQeRDsEFbYrSBfRG9kCdywz
wgKJ/0w7lXOgn05sc01nqN5n3lI7/Zh9gFj6US71OYmImXxUDokjHykPgIcZPqrt+MQkT8ETdc4S
guUn7dRcbej5sTqHb3Y96xm1iRiz71mVWp+yWaPhD1Gyza/Hq7FoZCzll2ZA/aetXYkbw+OauZ3t
IW2B7junCNdtF2uYQ7HneKjxXssV1JBFB0UWjk95YriEDQMGh26x7Bf+BrNmm9CjDHlEXTbJASIX
xbzS/N2a5fbgABDBk1t6WlMT2b5eqSLZEZF0DOw0DsIP8QLwCsly+ebyGJCmv9ec+F58dDch1c28
EtBC2Vf8rqtZ+piuAs5q5d+bL0A/+U56ikMcBO3h3eCsSerPEJh66RpzdizAcIV3bZb5M2od7mE0
AxYxuOxPFLlzn7FAfJTOEEabB/lSHpJ5smyO2q7zZlhbbHUbptQwW9b4hnPRbG2n7MpDcyzW19Wr
kM6G3bDLD8rSzG3Xwf5tZ3mLPY93PPCwMdvhHnVGSwT3cznQQeiTB9aA7jVjpLPTlt5LtdYa/vB+
YW6um9fyrdvFB5ymEbev6H3sINjsPDwPlsip7NAWFtGcoudZPQv2Vzuesco83UdLaynbwbFaIzTL
zuEhOwvP/gk551twtmbB2ZiJn/kFRuJam1HxSsj9xX3S4bTPrTM1fDpiH/Rs3D3VDILfkrfGEy0Z
tw5XWOW5Qqtpc8d21E5gynUcTsXORPK7Dg+Cg0/VTjtnc8wV7WRlHRPbXxovAtuSUtzrhT281DbQ
rZlg00KJ5ERn+ougOEgfebm8xPxVK3dFp2QdbbkdLsG52rWf4cFcNbv8Dd0qOQ7jWfx8jg/+iQL3
T+8l+Rk7IleCNgZq7ZZaJsEe4KI8JA81pt/2sn4VH/173IaAInNb8VD5s7P4QQWVAMLD7h8llJyz
s/Vev1Yyv2y4ze9jx3xTH4uX/kBDSAOpvhUvwQ/Vbg8U4HcP4Tbcyo9YcR7ze/UxXIg2F3WFtHYG
NHgucID3DEbPKlqWdoJOd6btDAek8cZ7Hm86R3hC4EjzVhOtwEDsdeQV7BESs7CbxfeSk9zxStzk
H9yr6SM4jvWwDZbl47B1aWOqpzRcpHveTuHHdN9XT8EduhH+63iK5t025vcKqDdGgbjBd8hPyZ3P
8HrmefY/MAqsnviOhwkYtC5tTcYoXBqA2bywuEwopnlnvA/vwYMAsASwNabqzVICbkyaS5xBrRYf
hXdxT7uMs8CyW1NLwtNy1Deu0607fpD+0P0sXnJGoDNlyf2enOFgKT9cfdbb6UW4G5bS0nVS3kiB
5JQUKV5a5TlciWt37a+7Be/iBtvLhbIR9sq+Sv2FcYo/4DtoJbVHP8EV5XBxZV6Z3TF8ogoeubl3
35/ElXE37Or+PtwXW7oUWhfyrIgvqQ0+3LkeP/z7lkuNkQRUZczM6Cpvgjv/fnjqpgZwaiWu9G55
EeFq85h+4I5EoyLOtHeq0/kPuWhK+8Fr8L3d40+oXqp1Mu/WEkO1t+ou31jvcbQQBLs9YcVrvjFV
vHjP2q65A2DNWQ87F1rQqansurD53ZsH40l8LO6oDA6HVXw/9g9epff8lVMMKEfR5vlH0++GJ16I
mJzxM6KaS8bGmIaNLkK7Bz0/7xcC+M1Zv+kX741DD4+x5kk5oM6dwYC3PZu05B1tKa/J1yHet/2q
fIzuaPKiu3bPdUX5a+cLYQsOXrqTN2C4Z3SBbOlVXFNnjMfYwlzz4KsZC7MFpZEOsry5vsLkZCUe
UqcC33N2n9A/zDHx5NVFM3ZxnXdvni20FVjvq9Pd6zuAx7zwgjvOu8sXiKp5Xrolo7GnnDfOu/Fz
eKlaW/spvWh3Ju/uYGkdkqdsq6+rLXRZ6yQHi9ZY1MGCV5p8pDtIHIab9rFzFJrnYt3axVzYSg/m
Kl/RQ2XPqyOFSif6FO0HWIn81d0023Q1OPVHQzvhxA5uNTauk8vgAQLsPaXfy/a0LOCxPcncAmDR
gUQ9NjyZ9zyz1wuxRX5A9UOBdeAvxEv/1r9lx+IcnuJDtUtoBY0f1p13Nh6ku4LK0fV1o6/ig3mP
6HAevLwHc+HUbRseZ8UZ/9W7mYdCFWPPi/wWHQVtEWSIIB3cuChaFZ7FyEF1E9KFskkrP5venjeN
eCmvO7Na0i/e6Jtw4a9G2vaa8cI96s4D3UzuWvkRzWeEdeMsbdfd2d2oawjSCaA2czEYHyKkdtO9
B47GrzhUc+NcnbEgcDc691HBE5uerCdO4t1d0cEfXc4m8VDY0LHSZQPwPDrx2RR2E8bc/k1T97UM
gL5iyjqxAuJPEwprmgJJS05nkkyNH70pIcpog3tGIUSd1DGcPH1Mkajb7DQF0xCiV6ugihv1ItP5
mCStaw+vJVBkDziVUk81UhiubbZWstam8MJYSy19wcbflsIrzs2IOkbD+2aRN7Lv9GLqbkye6lF8
4pPRlwyIOqLo3snE5ClccBkAjx8MXXRRgFE78qOKUWkwTZWjwmxQ2rk8ZlrLr6TrmBMmADSSTMdJ
PIJ93gItzSVsfMos9Jnsm0QwTUSJRbwYXIUISZKcMBnEHWoCa01cyF7Jj4VKbNDXiThIoyagw9QZ
1yYJrk0fvkuVTvRFpjbNo0eddS4Jqo7Ut08gogujfZ/pdIPGMyaqNeqtAtGAno96qrpSwd0NKaIc
hQY3F0YUllO4RUTDyTmhUERLnD51jWHYkHpiRN6IWSpjTI9Mk3WnE9Lw4Qb9ws+a4rpTyNeYknVt
DgXh6sYrirHzzfTR+3WO8pRA+G1ZJtS+U3ju0oUeRkhlJH1NfK8mB/J1A3+JI9arId/NQIE46PSR
CUKOk+OEqb5e7yuojWTmCdN+xWoxP4wYr/l8ojoSHD+jjlIcsavdGCnv/3sKQ15in+Oy6ePb7LTe
tFkoZCQ24qR/lcyUQHf5EYrlh9iZNrlVGoCw5lEVec9UUrqFfSVvAM5E1PSNaFlUN7gqFJtcUrpV
ADgsvq7bmkoluVZG3ywSnpPVTFeS2ZumcO3YDgnWCeikjqmoJ9LimhNljMEYNFtJqe/qvJAoztWx
YpIRL+ZE1aGZ6RdDNuv119z0hQUvZo6REHrnaZVp4bTd1/w0Cf7eSgyYmAMxV40GX568aSYLmlLT
PHJj0/S0ePqYjGrQ+CB5GFedZm/f5nD+uryJVt+Wf+1FqUet5O0rdGb3Zm1UyzQ3cOsUqb5oelHb
++hVhplc9iFRhmbkH2D7I/EMTrotQW1w/pa6F0hgBTJzdX37bppyR0GGOQzEwKcNFD0vRWyO2cH0
kWO6iRtKGaWzNGtkfERYf9qI6DW26ZNObFqzMyLW/NrVbenX/LTBtOm0KvXrvIanydv+vtacFt42
v23ztfvvqyPUS5YF+o1vm0wHbI2isNuCmPZtN7f1vp/ZL/O/PbPboXMtjFayFZB5Hq/btMtfzv6X
v+5rctoSC71/XONfjvQ1Oa3w9QdaNeNMPSJqezvnv7wm05GNchTHTGv/cuTb3/ntj5lW/JczuB1i
eB0q9ZE03Us5vklu9PMJef1t2bfZ361CDoC41rfdSFPS6rb6NHVbZ9ptOukTb+vcvv7dsu+HmXbx
bbdf6xjKcKrIty2n0vYvadUk8srL4EuWNUmpboXvt9kvdRTt85/6LXPKqk7ff01O+qiUWJNswin4
3S5uCqrbbqZlv5zNX253O5O/38203m2VaX+3Zd2YBfs/7dH/RHskG7pOfe9fa49OXvrz4z/WZfSW
/PxVg/Tnhv8oapb+oJAYCKVCkbJsYsH8394XhvSHaalYHVHTopuG9k8KJBTOqqmbko42CJnRP0qa
cb6QVE2Uphro/5X6SDdGU4s06rHqWP/8r//UEE2CYhZVhXPgvBSDmursx9uJWqbyv/5T+n954dZF
bFmQFA1c22XXe6UiSQe4aFbySrymx6JEOd4rRQOhmcRua3U6+YYAKbQkwVA1DoFdu/HRzJuzmYIB
l7VnQDbY+/o7s2QErRFjCMO3+BrujVRctoIKkXCPP9u6TA+K5t9T6kYA0cpsDa1QA4rWsghw5alp
rqDQMX6h/F/K7qmUXsIeDeEPEcKVMApz4+gArLaaV2YK50+hIigPqQCLavFSD3ujGEf32LTZuaBu
QiWCZhUQeRDRSTWS9lnl4jYRXjFK6gi5ihch0A9WUg0AM6sZFauwLHxiEA0FcokcfAZ9Ryl3aRyy
iLIXuZOOYUT8WjV+NpTXFtZYNFRCvsYm17GUmHAwqShZxc+nXeVFfa5gu81gMlKW+9H2/Umgfmrw
3A9MeQ0YXjCZGePXLdbuwoMBu2N2lZt9eE23bjlG/hmLJUlzDzV671fRPk1Up04IVkDiVjEzEtr+
6BfGAXuurQ84E+r20bqKF5J2jpL0RwAwmIUti1i6FAI877BYlGW/Ai+3Lyr/U8LQF2uvp2vZn3zA
LbKnPdchBemb8loujNQ8GHTa4i7c62HwJmnDtm/5M8Nk30rNyROva9ldWyGoKb9eqnK4pzU6qkG/
DWDrWSRkEDhsioCk0UB6ilJ4TfL3mWSr2BsYDYoAtZpjEgaMu11pWJlKsXVoZREZm/6cYxdsCP1R
HPR91T+JEaWTlup9wsxFla6n207z1leCOddcddrEXfSAULBIxXsPNwQHQxe8o6GNR50096mjlyri
LQ32CVq0I7iLreIx8zQnq7xNQLWmJLuYfoT78ReWru2FJPgsHMJ3xhCfZJA/86o7jZcxE4ZLbnJT
q8NZyleI33/0Yk3dQWRHYrfqEwwrTUxfSOrlYU0CkLBIQpirSCHf6xnFe/g8l4oFUrA9UrCNJtnf
4AoYStohHbSD7HEFs24rearjuv3W96JP0yV4JXY1OT8o8Wq4V7ThMt6TDJ4YuIm2SsL2qnU/zEze
m+aiC7uz7vWn0bYX1O5maCUbXcC+yIO36Rg9YbgODmpJKMFthciuc/fzWpqMcJNu5XbRmyF229GM
XuVX8ajLRAEDsGaPx/GxGetLRRJ4dfBZhCWNRIXML9iIeBMIaogXRbCH4uRc03CeFsD98ZGPG3Pe
BWgTh3AfttUyD7hXheIhJAMWdKsib05qVJ8LIYZDS3NgvnfecLGG+gRwLnW7k8xPUujRW9m8WD16
lHa4GPlwGX/BWuy3QhTuKTt/Gy/MeD9Kbnsy/BZe6HAp8b9tJGpUMZIa/6SrUs87/KYUQ3U0mZ8G
yM8RzPqxklu8+nB5i9cMBdlfAZ073OAjuoAdMGtb7bnsyoU1aI6vmu844w4ebQKgw4da8ObjvR2G
3XY8t8ilLWshlvtSR5ZYXgVBsg/8MQDqkSfVarRDPOt1XCOCiT47VV34/nPblAvJ785Uhi7HmwmD
8iXDuMu1wocsvgBHXimN8dxlOfeLOFxETLMF68HNymWhBRshKEiBE1xIhqNRdEdP685Y586rZJHF
3VGo+4sRtCszQWWB2+cbfZsnqKr3u7LTDmoh/vAQJ/lX8qmyCxVB1A+K0f2wMPLDxn1GEeJnlfRb
uZbsnJtZcP1F1aPm1g+4rmbC8dqmOyXF7LOVlr1cOfkQbmBHAvltzkMuHjOVqtNxUnM0Zdgq73oQ
3ospnbNCcXI52jO+G6tVgLJ73BJcaR2pYfFKuOGuroetlVVnHCAIZBiz4NptGd4DmQ73gu8zeNoI
2J/z0jDQYkjbXCN7dO2OHfcm4YRzLvOIBWq2upJ9h5nvjI2VX/JYDVKdMMCLNpLRnMcGG0AcnobB
ncWbrQqGC3DUtyrPH+XrpY67M7Ajj8hxhxfcR+lbgMp1WK3hfmwTRMs4wPVZjg9RKfOMSZLv241r
Ptd1lkNv4k1jqeR4NYLWVA01YnXSVZ55GqpZ2BwhaLxVHCNKaN0gk3mUac0gvPGoxW+B1fJ8eLvC
O4zHimXjMD1xUneQZJwcroL6iuPdQcIEYiFifkEdJbmNgNoWr1cegW/66HjkYNMJFd7UveJEHXRu
OORPZpC/9eAoHC2QfgSk9Nc4npMmumY7pUazI7f6JqCJ3YVeT7K1hylOEE/BgJmMe0UqbeidoKH2
0MtLO6pDvAS7owVjf9un8baSylcIRupMuZoV+SmcAK74OiS8ZyvBTrQOQJFMEXMknqdQzxT0+Rb+
6Qe/X7Vxta4N/d73Ank5jGWYt3rLaVZQESxNU+pYUoP/0qgonOqApjiEZbhPWBd280ZB8VADWRKt
qwDXJLoiR/Z8xbaKAc7p+IGsSdrEgVotrwMlOoighr6+Ik+E3ZVGT56PsghxZovxaOaCGgntOiKC
34v+RTIkb93DvjW9gSZklLBVOiXowmJImnkzhFhYC4u2Lme8A2ap8GyWn2jIliEuvH2i2UFfzSGc
GWi00AL0FUg+PAMAZlPfm9fCWIqaVl8ftQyRnZMbHAghB8MruiWdIuohEnLFvb+MBO+YpGq6oP91
MZGQam+DZjkeb4FF7plvRSKZi7xuzA0yvFeqn4lMBN5CsiwCoMgZa73jbRypF70zkB9hDQqNSQ9p
bsSZRNHFzE24sYdA/hEJ4aZJtIOpZhXBcNEOC9NJs/65zkbbBx7zoKDx4BFI+voUW8PJLXoAG8Wi
v9LRgaT2EolwSABwAsezJKQTJs1fJ0OW7EOw3gLm4XF7lov+HKrpIdJhDVzN1aD5bz7KgrbYqlT5
/dKpP371h/8jqeMjjubV2PH9126yJRsWRnPEbVH9S3Tgf+0m48oJObUlPErh92cersE7nyFZn69m
dyhA6gn9Nqcf1Rn518jri5H0uyNTaPCtg27J+LxQ/wVvXKIe4Z+PbKltnQBwSSjflo69AtQeq5d1
NNdj2hc6Oj54wo70oICp+thV+jd/+Egz+ufxAcUJmmlwBhRKGOK3wwOi7BQMaFJHrujE09YkXrUU
8oySqVMotSdd8d8I7Fbdva/F20KlVaNj6wX96t+ciPm7EzEZV9Fps8b///N1cIHzeGYJx3X88bWu
OWn0TCJhaxriXZ/RMQBBaOCuDtXPrqVikUT1CTjAIpF4+0R0WC3VAZqwyIynvz+zcYz2r5cIGaxo
AJqSDHU881+GUFnotkPQm8komExoaraKp9wLpU8cum3phGowlcL6fbq9odpv/aj/QU/s7JbHVAve
RKv7oXg0AFP30NSGo7uSdeEpi4ZLxatLQYGn93RD6Nvp1N4ZebcauyC61a7CQHM8HoCxly5WPClR
d4rRd5uxeBwUzSn4LVrXnEcpmTCvOQV1gQjsGXDqMuflh8YaRUu/KszylPetE1WaHcKVkEA7ec11
mejFUqTmMlcgV8TuRXDBPAzik96psP9xUgYLRxbjdAWFnFs1uw/eihS7FHqJ0LMaFIiwRiLxSp+Y
8V+cEp+v2+YMRTr5qo76y+fkd7eHCpNLk3RJ1GT5230qRz5u4rKKO6pcwoMXj/CpNnH0PvWsu4tU
Feu//9kl5Xe/O5CycdRuYh1pfvvdrRYPPb5MHFeHqBcFD0G81APlEqTtqeTFtzTV8K3vaNQGssRi
3ZwZ7uKkHqOF59ZtELoPD16JaW+6H+LmZFlQAOTkDvYYN4NIhzRq+qPSXhlIyHelvPUrQOd60nMR
eXW0Ceo84xkLl+2439bMlgp530Z3VDqg46gg4k6wvHgjyd0WZiri1+HSMKoC5bmA0mf38auOTFnA
yYPx/UoNon2Cg4JfvoMKp5uCXsjS4Y50UogEMXP8XqaYvjXhkku4famZQIo1dmUkOkWEgYV53V9N
oO+M9X9IFRIZelJyni3i2r1Lwu7SGtez79d2wxCMHrjyLEf0josUUaHyUjAcTSP/bey0Vlm7CrTo
EPclqI3+RyPTHUt8huzeKS/WPrZ5NUJbrrGrBftQjPeeqT7Lqea0zSZW+10nBJ+CnDmyq81Nt17C
2XqTouvGwEZTOXaZ4mAD71CnvW0q81lvpOM43KPHsiWdzOMKRH0aJ6W6I9cDza63yZP7Tualxd8B
T+Rg6aN/VAqqpJ4bUrNtTfHH1VQPhkSY4O/vNNh1/9K+wBsDtUWWgvqxb7f2YAhprgpKQuWkRGqr
w9fSeJYuxjV7Gv9kMNlO8m9a29+1+ppIl9M0AfFr8vj9L00alV2+Eak9jW3IgKxkYJr++1fqbx5Z
Q5dkFQy/JGMw+O0gvpeHVSSKiaOaJJlbrSSIEw3nokMUB0PYIBSEZ0R+Ggb6Bma56CRxW3rh59jL
LixkIZW+8BVrQXnfGGlxLEE+hAx7Gll9NmgIDUTbgcc2aYEzevBu6hwmb8I9TlBkWiO0DDRncXep
XfnSBDTVRRG6EEQXWR/jY2JBR6hPCr9/fQ3f8F7ZVhUODAmnybiMMPPFs9RDmKFaVOiSl8leM05D
2zkaA53xJDX6IQS5D72in5FOcMssGjN7zIgwmGhPfRQcSrC32vosGdqzG3dbUw/2SaHsPRnTw7Lf
jsOmyvP34mDMgRHvuD22g3tnXgl9lMQL5IJREtG9WdekT1Jt5KhXk0Xd0fUSZf9T43Uh9IxJ/HDf
dMhi8emK+CXNSHHGuMJ4OLGgoWkC7TnR63NcFoswR2aUiKSgqpPV4ULFuVyvGNXRgquM1/7+5pbE
33RwuMUs1WRUJKqq9i0Cmcj41IGGSBwp4vWZxJTY5HjX+BXjpgLfX6r2xW0KgNmWPH4jofNXbZmt
vU54kC07mqtDcygY5mG7sa1V/VCrVB9Ul//P2JntSI6k2flVBrpni4txA6S58H13D489bwyxJffV
uD+9PmZ3D9QlaTSN6gISFeEZ4U4azc5/znds/FIVJ/T56NZ1N5UN91ALTsozT5UXv/sztikHwgBR
ArjH6+glH3N0hUcWb2mfE2iIMJIj/OU2NRYma16FBNBx57MbnTcVVMDdW2lf5lW1mrqvQpJF09Ux
kv2Xy8qfsZi5VnEWJX/T6B00gc/UHbYG4gLqndSGu+91d6NtV62NFaT4NR9SmZzRqjts7anZlIgj
ypp5yOx20F/gMLxUoX7jgDfg7qZCZzvvxmTSrQIOcxSgXaC9B0Z7ELW6Z13/NbY0UbAJstUsWUCh
i4eFY/F/6W7bon9xbH5jahvOniUfSiS6xvtMbO3O3r1Z/ecf9P9lFWPjNv8PDCda+F8+5j6Ae9n0
HRx+CN7KJ6NRuuiaPS1SXORWM9yEc5Bl8P+5vig6+D+XT4/tM09ow2As89flsxLWSO9Sm++a0H7J
aqygPOfA2uPmWPc6H0aanWXf0E3IWSXuVvQm72o2POWI8ILCaXKjWMpetJNJxweSFZvsBFmz1o3l
vBcznE8HIUUUOEfYL3kIpS78C9QNuibfOl9t+io+zEtGH51bDZN152zhH7nUDy5S6GkyG79g1VxC
kCMCcS/Gg1KV6dnO9Jd53Y256OIcCTHvKdizaRJZqzg7gyxfgRK+B2x62E8U1fQ1p/XdnE8zFicH
MCmkt3NO7iaLp/uQjsfMZd2Y7+HASj7m39ma9JfJ0F9iKhoqyjxU8qm5eCcExz6+N4madejWa9Nh
9YX4Mm90wJMeGy57xcmViE9bpZcGLqkt39ADZ2KR9zYrFEGHWy4MedyKC8Whv2c5hAjSNWdn/l0Q
BOuy4UzTMYjq33Uab5o+OzuCXcc4TV80fVmSlSghQIBPOBooUOSunLd1k51/TDozhX68BqF0WP2A
XYeVsZhSnx4+6JxJehhxtYaefi5TlNjYvUDZ+2hH9zKr1qS9KWqIDyPNsIBa1rMIx9nra/6lQUU/
mYlxq7TooLuoaXF7n5/wEfdG39mXQI63+c+A9PHXU/CbHuo2OufIyd3gnOGA4rSgWSFKACtJgKYN
nvZ59Z2VtYLzomi6K5V8fw6xY/vkjf2XUcSPE+KM0eqP2mFedVtEcl3GZ5PRgTHFHyKKz0bectgM
PwQs2VqzWaFRX7OOkIOMIe0ER4KTb7PSltE+WHP35rr9xiMcjjaPD3aXZfgYVw6lG7xWOr7Aknsj
GrkupLmmG+WrC3nUsZvo8uygdfEh9NER/XoDsJPuukPkBZtZa2uaFHmxWkNzYnd7KMvx+OeCZ+gx
byMjHsNDz/vJ6iVQBUSeQzvlAFa6Fx+2Dhri0swI/3FP5aLhBGmTrSMgF3zpGrr+fMHN6mvMQ7Uc
ODuoCn7LkDGCQF5QbveSTkx4woknacXiP3XbrkJ1ZjmedcKplD//+aplWDAA/rr74rRpk0m1HRYR
/S+7/HS04soUNm45d/zKFW/k1O8t+YzOheDRChyuHEa9NjshYzKj6RcJN9KsPc8XloIXv/AazgAN
rYRYrdJ7SvvUvGz/eQHX/KxiNrh19BsezFfszSGe4cLD+9FP/BWpdWyY8FVP6EH9Wj0kYAMXehEt
hwhMjOh45uQ0D6/1FFfr0I47qyrJCLXtLXM5pAf4o3S7ZMvsTee8iGB3oyI5E7fJ4GT1hmDuR1mT
lwiga5AKTZ/qYvbOFmibOiayxSVHLFg6NLYOZrGlfQUlvH2Mm/HFrzgidr/12iIsww0+ry/hZIEd
jKn20Jfzqu6I5rg2WZzmNeeR1pKLXhEIrMMPncZhr+tfqFa7D7HYNaQVqVfqaGWan+Fp1LAOq81M
3K8IFM1LIAT8s88VOd9/yvUfDeuxY66RxvptfrV5mxSY89E4OiRXOsnWBTOB+apIXJjHvIiP3l8j
L8/KgMY4AfTwYT5pUI/yZCQOzVnj15jxA6DbZyNWTt/Y7OqSXVDR3vVTVNFObYz9toOS6OQldYrq
d9q0Txa4o/mGbtx/bv3/+78ca9UfHvUXGlhNGUzzlz/++1OR8c//mL/nP77mX7/j38/RV12o4nfz
n37V9qeYSdzqr1/0L6/M3/6Pn24GeP/LH9Z/JuYP7U893n9Umzb/5GjPX/lf/Y//9vNfmbtbADc4
5vy/5+6PM9z735aoCWmU/wtO/B/f+s/Ju/c3m5dijE+Fr/1niN7/qOZ//jfNs/5mge/gmImu55lw
PP5j9G7ZfzOhe9geBkBHmHzVf4zeLbgg7FRtFgTnHzSRf74Lt7/LZn//+IKf4h9//t9lRdMy/7ot
AokPnUSgGoH/gHj+l8NdG5lJXseUW3DjBVtDdi4XGhtxAXXYHV5rRkF3VppqWQ9dtwqFYZ8Yq3ZT
xtDIhmlBpYlfbAQlIxe3epCuJlf+5E/bQjMOFgOzlQilXEvc/HVZ7zrd/4pj5iYstiQdaCqjwTpm
jjFPpHpnKFbBxcuQMvxEX6NAWM8j8etVNtBPbUytXA0OrFI6rbaNHhQrO/C8ZVrzbBA1E2RldBOl
VoiSECjjnVnwRC4Hf+PmAZU69jx1w2+N6WFt8IMuYOQUax+e5L6QEfHaYU7x9kBT68Df5mW0Tngk
b5h5MSvlxK1Et1GqTB9ZpoBcdpazY9y/i7SuWFWRUR51UiZW1cP7pqxxa4bDM4phSHQ3rk+avW0H
LzqWnOGX9GMoohfDQNKRCHwc+xstjQRtFXG2kFwvB8x433XCaCJn0LnqCtOgq6W1Fxq+OToGbRje
kXpLi+gEnCCkGi3fxTFoUSsiU+9X/t7kqjq2hWsc0t76rFWEI15V+d4I9m5k2E8cIuisjKp9bhIU
yrMwOwWD3LWSs6EhOqY4a9Sy8WPq1CmzCAvbPpVo1H3Fsr9beowYkPLogRnpndHZgs6N0Gqyu2wo
PU40Ja79KLK98gMwaaEkpxsQKbdb7YjrOT2EFLpe4s6n1dMvnzuHx5HVjtVqghlD0XsxkqhYp20n
T1KRSe+JQXgWlaF1LuqHqQAxX07VSa/dl6Fwm6VlIxWNUnfvIF1pZtVw5FXtSFen01NSSN/R2Ffh
0mlIJ0XSfpEtzxhTWnvmVXcxRtamSuOlV5Xhusrymy4decSoyFPOjJLVGDrIt8lElKuB1uxaFEGr
iEqUmSWl+qdS89Ol8rGpaGnInL+LndVU4pdOkqJfaklgEev7Nvh1F8jK7k0ksb8orPcyM8qPcWnF
p1R2+YPWEY4WuuqWtdk5DHZQk2JUorwkdli46dV10pGsXhlw3Tv0qFTjOQtd7cbjwwn08hgO2d3L
zXXUNo/CN0kb4sMC8xoeS4McgZLW7LK2d/g73QdJ+VVp0thi5MGO1s76FA08PqxGWGTujZlh164b
oEZLSmMov7NbdWy06aEqumQ3+Ql9TN8xU+2DG+mcR7Ps0RkaQqfR+FAE8jtrvTk2rJNEBKS9UAHB
1bDCKh9nzlzMxRCUktWFJ8wBYkHe7zQO7kdTHg3tlzv6T1VUV9eE9uOYkhw+qLBvvdUYeydKlPt1
YShtAZkABECdPOvUOWm2759g7F3/wG48rLmDOaTXfBtcqLw7Fs5AWNvyyD4Fur4WsYmz2UO60YC8
+2FJcL7A0TpQXQ80IlyrgZ5GHO0A3KuNb+XhU22+5LWzzDyPrJduRJcgcI1l7JOoMjR3Bhs+sQS5
t75vf4fKgv+WSzpxCvC2iObOSSeUTae8tfZbMJGhLpxtXNX50kuKfGk41QVynHsqGl9yHtX65RgR
9W6blrZ5jzFVWfUHyhjDlcfAckk/mrVmG0z6pPQj3h/zF3MBsUyrhCh72H4rRmMBVv+tFqTJLrYQ
NhpR/7gtY9OhT4xVw2B23cdedluNXeId6XZ7TmNpbiIrAQBdQkbLHdqVirGgVzfQbhMjlfU0hN06
tLzfwpcvtRVCPqD2fhFpjtgWr1SwUFDg0XUeV1Lycw9X3lqI62N2r/KfjL3Kc90ai2KgNBSW8E4X
cbsWVMEaVFMOXr9sgrjb14aZrTVYJ0hyOiPSLiVBwkMg9Agru+OPLHOAUJVLaNWAoNGo6jUG5LKM
upogNF/j5/kb/XW0wwJ9xdg9POeuXqzGga4FZcsTDn7a3/T8a/KqQwvweqXl/VdmBNnSJLbf1nTn
uWNI5jRN15bhKtpNjS3av7VoLTwqEaFWaZDAa4Jxg1LJTYl9i+M6Zy5rLl+cqIkKMN1v+NF3gx/u
mZO7JyG0gWlFCH5+osLYoVXbpY4I4Eqztmok8SHoM5b5gd4lkY1rpb2KKHge1RCt7dK39iMh5HLs
P+0hG+Cue8gDjsr21lS9m8GEZp7Kh7oGfim6O14TppX2gwd7/hZEBsTSpiNQ78T2aiz4JZSIHuoQ
V8AwcmvWdHis2klb5wktEnKwF13u+hsjCWagJxK9lfiH1GiAnVOIuJ5S+sZ0/ex19jSXweXLoMwB
ReTx5zRRFt0jz5OXX2usdNtC93CVUToeKDu/ZIJahCbDUg6TFVq9g0nfBRLOIzu219RbALabqrV0
xYi/SyTLyapfLQ4wO7OhbtXIo3wd9/nHSBp2aOCvTlNCRJpaz5VpD1wlXGBphc5IeQnE/PLmOHHw
PGTaLiP3hOFtgu0qvkfXDc9TTIw5ZUylGc3vMfOMp1zt9CJ7M9y+RL8KXmdRg0xIsJ4arhnMRCRC
bXWtFmWqWbSjEv7RtIPR1u+ek1S7Kg36lV/2iDhU7S1dRWLbd6fs0TCbfSLBXESs35vKlqBQ+QUs
HFoPvuOs41yL3sZkT7WD3IHzT9YmavxG5IM82E7QvCadePSi4UHlRvjWmTQj2JVJf1prP3lSe2ZZ
QuMLm1fXCL5D0amlkyTM4SPmbT47mGXQFPoO3FixSpo2faSQoFh5ac3pRmfN0ysL/kio5BtIzF/m
2DQXg1nlyo9PTmCKj05nhte7vYSKblw8KkiPYdgDUHMa98MOvTdZyo9Q52Cqz2XrgHRIPgWpewrr
STx1bo3bQed+MYIOBmIV3G2Gh1CbqDyYxtSAuq+JJdokoqY93EXWdWfq7fKVOWnlzsFpOcnwp9Kq
fmE7dfyYSKY9nUcDtWwt+xr3vB+2KByKR82QE2i4L5NeQMmIWRrTU2+OP4gxJzd0y301AEbE27qZ
qjLY9iGBxiQy5LYeDYDbcErcsaVxOr8nWU2YKSwPPsmRJ39m0dvIM18DSb7SqbApKpydUlf7cpRr
KkQeeauYcamo3LcNYwBHTtnJSuvg6GF3iwLXWdJB2fKh2NjRjGplDxHpefqd2Wd1GWU9Kax1N8R4
4WfVM8/ejVMHNMxUZEVb3b63pbqZ/V4WtffLk4juypj8R/wWFn1xEzSLWUEKA0IT6STAMMgfk4f/
UlD/uCpzi3TsfOFgh4jXSQH8XXMzAsc5oBPV29QlC2eX5frNo3xuUq+it+tvq/XfpVlGbzosM/Ig
JQ+4WEA3AONnIS85QfEygL1FQCnNpU776lplMTlYewrf5S23orN0++EnoFAtFOH0PirrUXPtTwVu
755b3X4Erc96xAoCQGibigrh0IuuBpflYmj7Zuv0bzaTTqjy7EpJk5ZAm436RzZ8jkQTnKvXieMU
ZsBytN8W7TDHCmPZKtbjuUNvoHhDoR4SLRObUSNKnSKyL/NJRjdHrLIg0l68VlBYCHCHEaZ+LSSl
uEaffJdekqxUb4ygWobXCh9IVWpAisfJf0+6+iwrfvzYdfWdDUhoiMSL9LyGRjPzNwahAVSHR7Sv
BURjRUlOS3zxbeUDzASzpeS2wxRUAqMwzejlT6SOowcQlwLaij1/z59v7AXlZKHIMOdkfC079Mey
1xQWZGoZOWPF+AqgPr/QKuwCdxm+PRv2SmwWdNhh9Vn0Hv2BOrALNh7doQ2C/u//Yn0GZ1A+AJjX
V0U6IbdFe8/lijMxIRdG123ZgJ0Hs2X0Uk60/s2QsD//+kMKi7r+3aDxfiEiSvIsHSg1AxZ3OdZr
Osp7agfJ56adCUwhQC7Lx2Ba6S51stzzbnWQc6NgUpYWMnP8aow0G7eUz2kKfrFhD/kyBJWyjEyy
VL1qj4HbQkcIBZAgu4LGrbfjgab68dCzt1xjw523zc5nUw0AanALQUCZogXAxqdqoANPeRFnuomA
m0nIKBvdjvxe+FDZsGBsCj5xSN2nyr0X9C664aeTdMmp+Q4xJHJ+iK+Z3dLHG/X+UhrqWAxpsKey
VoAUOKDR0N/eOJjvShGeDU3SBpPEu8n24iu+EJxl8K+CLHYXzDn9M72gL0U4J7wTEd2TPt0aFUn2
ljYL5orx3aBaobSrH18PkWJjWdCeqSX0pCLfJTIeV9HUkejXCAROuY7o6r3lJs7ZAm/6FqNcS9si
k0Y1G4kR/HqreZxi319qgfceD8VurLtwByLuDdv8O42u26Y0AO6En6Ht50taUV+1+hwKLF8NcXUK
cXBRxDy0Ojld22Z8pwx0Q4XQQu/TgOMHDbyBIw/evLKF+ohloNtzMDkmecx4Ew0NGk5WHKvUXJEm
wDbHqbhGs9vldDTtWs3cqtHDycYzi4JtqiVazoDQc2D0tlW5TIkMboJBvwo8X7iKTx11xQerrT66
eGqXbWTfNUUHha8D5rVllmBRfkl678MZrBv37i1vk1dplc7BBxhlDPpFwOtcsbH/80JAgY1dVSa7
Cs6OUCUPjtIi4KeTvXSnVzPIzKMsuI/D2uNY2FF63hegBez58muTrOcUhHxAjctR+r65l7XOXcrA
c8xwNFapc6h7P90yQ7jiJF42dk4IeIT5784IbZRC96A6gDpGanaryPfUSh/bRxaeh6i12ONkbCIz
aUarDqs8xLJ+ktQ6XSPaNmBGF4vxWg6xsS+VpR1wTQdHqNxyrzXfUBHJYvszcpUybg6B9cUbRm8T
JXC0xmxo4AbyRtJL33Lq8Z44WdkHYVU21PXJxrDRWlub1ytLQfEULvWlbmgU0sxrmt/2j2LK3lOn
uZptRJK+78dVoc04mNrDhw5aPvfdHtcOI2BqS77YDdXs64NoIUJ7i3/muR8k9T2ddocLFGPeoTcv
WScNs5vOJZDrpRd9aqZ1MJUxdC/1ojsjnSlOeAbb+Z15kA8Y14uNpm8poRds2UlF91hNFgw9Cfwy
cRQd8Whdl89uH4Ur+tp++vxd0TTzaJo/zuS/ZEOEvXpGpHVwAZLWSqhO8cxtGl6zsYf77rj9atCK
fZuqlQwH4xi7YGwq6BAhW6bJdLeN6d3iwPjVGiuVt/ZetPp7gwZ4KDyoJuPkLpq2jXcF1HmpglUY
I/5axoePIrGwqwbgy2ivg4SzTT1WVImaP/Ap/fOlHX3/l4lS5pFJnW3ZPcpY4AVHR5Ee9dUIVcgk
pGmPOsbKQKwCZshtYvXXZghD6o6xpFJ0vx2iLD6ZbPWXpKED9HlqvzsFL1us7YwPY5TeYrSN736A
pZrW8xkAZYTr0jlKLXCx9Xl00FtGde35qtgunvWyidckB4iw2tOKgJu97JNuWKYGvnRNBOHVVZmJ
TtMnMDXNdiUTjDJJUVhM0KBR+JyAKy7rXZ3SBD2ltySv8O0VPxVnXUBJwS5yO2+ppcO1fA7dZtsP
+PXD+sXHTktCJr0pP1VrFf0ywzmIb6dEgadka2fuc9iwoBVIIZN54b7exGN5gFj5UzZcDqZVHQXB
3aVd9+dQ6+B8yGQ1mNT4dSMktDL/0PEtV5XzWOkxdUUMihJpgfsR+rCwRfsx5sCTLJ5yvqVIbU+s
VxzjXMeGqkXQx7V5LhTsWaxpUXD+iMS3F4ff6IZ+GD8OQdauE5hVzVC/JU7yTkUAEvFe1HxyBj3H
wm23trQfwoBfuGaUV4QGdgnmIDnYMVjGqyTU9rigd4Gef3t1tR+KAdRbYx/og6ETCMuFYKe8yHSw
bF2j78XsmOZQddRj7VYWuOxLdQ3q+CnqykcvpBqdFX4Ts79hc3TnHmmC8gHr1Y9jwqpThkMl0nAp
HN4cJIo6Lu8ITIfI1D4jCX2A2d2mxCdA4zJgCpb5oAl2Ul8ro8pAHCGtMsi61Y0DN2Jgxe0EAZni
dfJrfIfih9aX50w4ZO8H8gw9QAVn5+fDVySTio6KESO99akNFVPJbNnF0XenG3d36inipY0qyWlj
h7WEyw0bVpKv2jb9GDTGR34/fDPRJbjUcPvwOXBQuQgT2ZRjwt6PnGKBJf/ZcsAUwwYMIjJHCmhT
2bwXlf3Ucwroi3iTsphjUtmpDotDQBdVqG2zzF2FboHqit8RpzRANIummKQ0YgLn1rcX+kQ8jGnR
uCCF2yZ9oSCbn1Gqu8spRO8q/hOztRU9bqvRKz+RgW/hXmSMoq2FVtdnq+55sOoJLKN+5KYSIxmX
6rMxKZ+jXq/o4fVQAfVCIBlUoQHeKmFf1ujonkX6M4p9rkmu8HQ+3XhQYMR2MLzvWvbvogNsEBvs
H4vcWztlfq2m8qhZt1TMvP2XnN+9oAnL55oKPEit0UpWBOCmng82kebCpkwsMPkFLHRcQKugYCJw
gi7UqEHARqlqpRZ1y946tDXYaZyCZCxeEus5SbyDTzqqAgeL3yhZNuTNEUOH36WgGLFM/GeGh+Mi
86b30CPBZktr2luxDvoGtcXvw98qty6NDWSvQtVuvZZemJZitjDHMFD8jOhg8ygswvKKk9TTdk57
r6ZM7HXYqGgcILWScQ0nm0+kvavZT5R6ndw3fniWiQo5laebdJLQDqPomnWSjSliTl5Fc/84Sy+O
W2dh5dgtOt1ibtwBUpLDJw1Fv+goX9RReKQuKFtyCk+XBkWP3lgfNMRTvFNsYXairJgR6xCAKgIt
1EFHW61GlhIld53WmktTj1v6znjieYozZh3Six6NLVKVLMaTxm1lppVHOXKFJktFoXJLsccWai6G
rGXjmeH6yeMPJwxAjegVDBtKAjQufea4iU6vJXELM7KdE7Y2a/AWkwkYx7IzBH73kEUeeyD4om1n
PwcgC6v+4tjGR55+VbKznr2QCUGt2oUpqVRXo0HUyLVpOCmIxacBjVFaykS07Wqqs0z2GAa6pCXW
IcT3Vd7F1kaZ0BPjtkAuFw0ED8TPCo+nXwd0OEu4SbVdUhNVtxf7OrVfeglipJ8KKECsz8IOjY2p
jcWq77qn0dTn8pv7VMKgVC6ShO5C8QpjUGy0BjLYYfZNs+giKhPCYw1xPHNo8Yk2CbFHG6iiJfOX
ERWuDoKnkgwCDJXoNWlmZHQvrh2Llm9UJqlE/6ZX4skIsbqaHoNdpwb+hdvCWjadfS9VXO/HUHBs
SbpP2BlPjQO1UaiAdQdPQ1+Y9VpX6tFLATa1je9C5UqxJXOY3DdjHiyxq5gwhnhClAj1lEtwd3o+
fZpK6OxFrNC/CXwUtsFubQwqrhSpn/AcdkQ9zF1C/Imfy/udx362zFmrnAlubFcBVa4KMHDxK+Tg
8iaAPhk1l2FDKrFNIzzaGYaarlhGvv7CBrdeuqWLLQ9NhB1I+tUWGv0o5nOQuNU+8TmE2X5mXfVg
+qXszOG6tgoQN/UmS6vnTGJQsWy81faYcsjrYQ9n8qNsJ9paDewynYXLqhxBGaS8LNY1sao6KD6c
zvv2J1bjYbCy776Bnm5iT5w05104+XWiTdgpym1FmfYi7qa3XCWUcvn54+DyQ+kPnluw8qDq13bP
fviX6faPXo6E4Ru9vi5tBIWA0KyWT9WGU0WVzjDIwVkJBuubOnDghY86IJJoE4s8BU+qdsz0ufE1
bSGakdJCCZfwUSLpRAMLtxtzgNOpKM96+aBJ91FZkmZb7t1h8tfImLDrYmvlzpQvZfacNem19xME
BeYQ97EWFFW6aOlKTwEpYjIRwe9s/Lbx1Lu6NFdGydjPisq7GRF4idl8i202xpcyq3/VfcMVm77b
bHedYTjRkLxE/12WWjkihrkRqzKAvPlsYOG3IvnYZK/OwOSQhmL2XHr1M/N2cGFzSkHusraJ3j6Y
Q//KdJEkj4UjwcVo0/6eeEs6W/x4Q1qv9JJX6YNdxrUXWR8W9n4zyb4BCQ4BhNoRoJZh0uzr9ydT
B5tay2ZNKfRDTchvUhC0g2TtOgHGT/VLuWAdC/XCLk9sotbDDOWeNSdeBTWn1oWO6aNrm7fSlof5
tWobz1gBaRKNj6Rs5dfEGOaR03AweLZGot/SHXcMsmvl5m++Od563bkTfaCpc0u775tpuic+SYqF
VuaYb+1YrhRURRGx+ljkmgwKIXw6itmZ1IW9Tlmk6mY+n+gT3pCJo045nnHIe4soA2c1Tk+Ryt8G
hI6G7s3B7U6ZA6Slhw4nnnjXyFsO+0jHt8E8pB78q9231/nzajUE3Sy+8ldeqBnTC+eBvoBffYmq
NcUdEN2Ws/aAjaoQ4ELlTvb9zhqB2ZopdNIaIzksuXxZWnWFTF89OGn7Wnk0EdWKJ4B5Nx0Pup+9
iJ3p5sT1uraKDePs99i2FBWs1YPyH3JjjuWE+9obN04IC4Zt8aKv7JcIECSZEsr/8jNxQ2tRJtrT
kNf4eGi5iVGqNBeKVRHW8TZN45dBG76ZKi7TTDXLsgluVpvcKXekqCntdkND7CllbqA0sQoTILFl
J66ViWurDb+LlIFrWJUeMtkL2jMGV6P+k84gr66bV+cixS+ErWM6goChsW9NZ9xO94Nt3ps7ukTY
6K96lkfR3gJnWDdcI5oxniNhwP4N93RqPJkxG2/N2kzNuE1UuZNS2xAzp0+bqUtJyWE5MFUyViQE
sDTZ7aNEBG5miK6fbwdBDTmL4skEeJdF+eN84TcaKeUU1YNnWtFdenpOO6ta1Zb7RqP5sdb8C16q
tWq8Zwbtb6SzVrENAXDAXOlU+qtBUmGhj79zCxPVkKmHkVt+YcC1IdXfw6kzcrjH8lR1Ym/q9RZk
O+5I+WSiPpTsX4rMvAxRdMnj8oPx9bsavJ2B9WkRmtnW7b9yASWTsafQplXNxgXD9sFrtM/JUN9t
Jp5H03tWIbo7YsR33jhPI4XQmmbunaZ6YY75a2Kv2Mpfui0fxKR+JxXdn3mySezkgZnzvs+mZTIy
aMVf4efxVe+2JAEIdLcrhlSbyE8/TZ05sGM95mRw6XT9QobZATQj1v1Ra/q9TtV7xl2v5eWpDeM3
s+zf+0ZzlwHlzV3i7pIsu02MYK2C2Xdg1psq4QEECdHLfOLetMi7au85wbNpGbeCz8TyvG9+1kXV
h8tQQRzKnnUmaQ7Pz8rIbvHwxHzpR47epQrMi0qTX2nJMM6Nd2kYnKJpuHgOnhMtP0+WOOId+4lI
TNZJd7S19s3ipnIo+HRGI1tFzEwT/SFV0XuemYe0NtHzOOC2LCbcYK+2Zp/sKIJ+GS1KFzdaVF5C
199ZHcMUvemv1lReexOa1mRdtIwsMuADLgWQBskJrtYT4tJjzTNlMTERKYyUtudp3RRc2qyeVAYt
RjqRZWbeqCbdyzsGPG3RLIMMKdJpm6NTzKevul6nEMbcqz2aIA1tzC9+PobL+WKRZnaTARSBehOW
Hq5Q9CvWGWqqXAUgT+aIVrT6yMwacU+UFOxgxQ+uokt3fpM/wQZZdxb49cK2sOTRVqmX15SW29Z9
tOJ+bxPdxSZzloH5Zo+5BZ8BCcgdH11nVmN6SmPt+jp14hyP5s3Xqk9rCHcB6Ogwm06SKaqaoHAl
6lfWRndcaH4YQq5zXczwv6Q/7gdIAoVWMkkxzEujkrsE/0SVlwG+mJhFrU69Um+hGN/d1lhnif8S
zrzkHEK1UM3XaNKGjgrOWGRb6gVTTJPtlFUX+6ExwV4Hu8R1M0ZjTDbwxeCNO/Y+WhyQ8yEpznE4
bWXCHokVY+1YfEw9jG2XZPcCzw0gXSPHi62V8AgeDW0kre4az0y3zj44aNwBB844u0ikL6Ljtu+n
gFefjjryQ2mpXW7UXH4IT7a4sef9Gfnvkgys74+0TlydClNeWtM68DBM0avq60fHtjc+2wimA8jl
4bIoIYLF5UbTQgRqcP6OIX7Pf28yOg86CO6wCs8hEJdFbWLVmf/CTBiPbmZHqyj0T0PQ3v0wP3Ds
2MkwejYzc9N0cLCXNDmfbSMMZtgX55Cw26a2d9RC5s/zFw1Z9dq6oP7C6MdUIZGFjHyJWT604cYN
lwD50iJ/9LCUiHZaJZn/aSpJS7xlg1IkIAzqcOIAR/Q/RhkeFGPE6QXoGZErtSk1BQWcxg2BKKLV
iNxsdoCimAjMKtHgfWTUPVNh3w/0RrndlYJiZEKxl726jpp7HgNrj8tx+7/YO4/lyJUs2/5Lz1EG
LQY9iUDooE5mkjmBkSkcWjn01/dyMOvyvuqy19bznsAQkgxI93P2XjtFC2q/DD1F7PnLsCThlBBS
4fd3dvIqVClzrH6lo/9OtfXklvRA4Tu7gqT54JkWzVFE+a/I9m+iOCJYxG1Ovi7flsh9jApAmH18
8ksqOD2Ed4NWjibzcF64RNZFdqCEt0Xs/Z1UOD106JDneXU2spFNSazwbuGutfVKTws92qrbtCuQ
LiAboANVbm2LCsBUmK/qkink9OIWTbml+0Pylbxz/Q5reKo3pF4cA5PLI6qJG4dA947xBPy3D+fX
/8k/v8z1r//8j7ef3MpD6Apt8qP7Oz1JaTjRXP5P8s/wLau6/yb+5IN/xJ+B+w/b9pHj+YHlOLar
HJp/1J8EvhH9ZvuWrRpjputgJ/5n9JvzD2BIOg0h3zQ8z7PwpcmKM/o//8M2/2H7DtVn1woMisl8
6n+h/jQsT6k7/+au1gO+w9R1A9NqoCSnSnz+N59doMuyi6JGu6SARMM6jupdyTmy7XFcIPzKThKP
A0e3fGHGqhLnozMShZel0O7zOfJoaOvzNh3bjT0AvDAHeMvGcc52c25zDxfjvejJkkmWMCK+M2pJ
H1h0bPQkAoUaDrh9FYsdiW2UqwPiVvsA7n5VPEqXW/EiDwJFAYWl8jaeykPT+PeGOjt0mAEnqzUY
2fWRqj6/6q33BELqmf7F7QgRg+EeQzyby6RKMikZFUWTggVdnczAHRp7N5lyD+tm9lh1ybuVLgIe
bVkTQN7oMNXp/yhspber+9jm0lpRAs13uTk5V4MZLTy80C9wfQxa+ZsssoNuT5ek2pP0tVtkf08k
DjEFObkjk98CNPw9xrw5yZMaEZb93I/ETfXZV82juFha/GYn8giqkwgbqe1lPT3BQJg/FsOGuTCi
WG3MxyZHr+46T91ISdqqlW+MOFy/1b53mP3qpnzrUEp1pNXORBKncAlNC1RmVi07bWqfDR0huz4y
OeMG4iCIJBZphJvl3mieBxJ/+qqnw81QQWnSMMI4gJTzjK1AIjMM5nK4R+8CydpkilsTPpzpJ5ei
cEdZ3F8QCht9dl0Y+4ISj3IC0ZI3phzkP80JZT8/Y/x/nwnnjm7rk92Lvct37DNFIumTpCWZQw9N
qyaSYhCQl0GHRAQubxNnem+L7KrFgDqaHE4+rIY8eazdHzpel7HOx3PHRpjranqcJxSw85Dtgnc/
Sy4ESevbuo++ONNyD3Vka5LsfhiT4eTogL39qfFOhp0xJMjSXWsA0Irz+Lm3Rv8Ytyom26wvNe7h
yofTE+f90VicbD94jOwdKfeSnbkZZMahnIK9zycrdK21T5NdXdyDe6Pd1jZqnZj6giPjW2swyOkg
X2sbD+VL4dcvGcqTTal/tb3sW53VRK8P9rBB9fM1K8sf8wDDpbwxi2zvZ4oaai8mMwcPUde0r7vq
qRrdx6XwT1VsEzZVj+dW6KF0C4KoRHTvOrQpylsPNE5o0CclpBQCdnV0FrLLHKvtdzq3VKvKLt2k
kEydBcrpr4V0EzusSn5i4YtA0dNKTuhxfqFJCZ+KHqnf/aLlhJbBh1K25Ahl56Z4rmt2EdLVHe2+
rbHYr40qAHUxurMSWUtYQ0YuB+sh7waQUjqBFwml82ZoyXqYhzBoGeU6HY0o3J9oJhCwYtgmwECt
fT6nNUxKaYv8lX635tytD6VKvFMX491k+y/rU/2as0fkGDrkv69rS+2EBeg5jiz12t++ruBebNc6
lBET8u80dsaRA/PjUdaymXZGQi/eMhX0bYpokjSF521IR4dJzmDp7PfJD09nmlr32E2OUiDtmSkF
F2W8JYsZ6kmqRvu0AgHlEo95Fsv0Z2206vt5zqiR//XU+o60NW+TKfH2n+9nLvPnkzP3knBxioLA
NeCppg8suCbSplg889Cu6dXrc2vi4fqWdVGKyDkJuqjqQ5+fXN9FTDQA1aSifgIUhEYPX/nxTd36
fesTQ5I+imDActhydDtD9SSBi+6zMrG/jIV2mYlQHsG1Me336HtwufGtV8om0UJvJmgS/9BUXnNv
qMHh2E32Bd3XoW+69DIO1RcYde1Nb8bm0TXKW1cF9iISEbRryuQEc6Rk2IW+aXlDk/qISps6KmVC
6mIEpikPU5PeYlJApzEPX4pEq3blULmbyCO3xVxy/9x6ZnM0RfUsldzWs3TgNjWSZ1K0dzlR1F3c
XfqFug9lB38GpRstLwzYmf5pr4vl69Qr2+UwTWl3W2XylJl6da4X+dZIwztquB6PxVy92xMI8c5p
SO+Qg/+cBKRFuF52RPHm7mrNLwjMEq/N3P8q414+uop4aA64/+m+ehrmnqXsk/NSlfd9NGkEn3YV
5b1sV8zxY5HG0V6TZKTUsZvupKe/DB2Tlkw0xKIF3HCl0Yfxz76eWnBuDy1H136EeIOqlxA7o0Qc
M5cksEWCrChKiZzGWK4GgSrcniBwu+ixV/p3qrLpCJ5r8Mqr884ftqk1BCdYDHpxXOVL6wJx/d0w
0P5fseTTGkPedRInqG+rCtOA/c6WkuRLzxuMU56e3SlQVQYfJvTSJy6auACRkEJ8r4tI0YPTQB2M
n4/nmlzuGmxIPNFX2q7073WBA9kfavqURDS7ElDzJLEoaDD7a9owZIbFzbn9a2197vOht9RftRIJ
ke7xHZZipc8ld3eyQsZdwlgBf7gXUWIyzI+wP7uuiHEw4TsVXUIGl2vITV3OySlX0bDrwjEsHzWe
eryCuX1C1l138HcriNthVEB2KKaMRnRnigDdmf4JO+avhxjOSTUTpGAUwANokmuQoT9WmdiRIq8e
a6M97NKs/mGLReb8XhWiYEHDVpshj0rYZfnszceRDPdOya8qxXIP0gHAk9qvS6EugCv03akL99CQ
6LDu5ThdQrZwfRwUH/5zL6/wd6kgteva+kI+Z7+QJCCIUUGRn0D6f+HTry8sWDO2XU00wbrf15TI
dZGow2B9ri48Ri9R64p94TbP6763DQU4XlcNxg2USzT5QgPc2aHBq0968i4RnZwjPUKgKEoaqet2
VJtoUYsO48auL2nUrA/Xxbq9RSqNgzORRqaBB/9caDqb+PPhurY+t7ivTZV2J79TUYvrNl0Pt3UN
3aiLWgtj0nq8fS4+j8HPAxHIxUlXiY6DpoOsF7l/l5XVsl+h/Z/kfkcbIMivj8ekrrk+Nb9GCfH7
Y999nKN6RT1gXYUxxaUtwzj0147zVpLwv9uHSDwZwXs9UhUw/MN6zn6cuR/rTlr/8FIgY+uO+dxF
6x77l+e8Mhi2DchJLCycwuvZu+Zvuuu+Wx+vr5gayWagBL6ukP6Pk7f9C9r/gfJPkAOdGPaRwoic
arOeMuupFCue/br2+ZwhjIMnTbreomqpsOGu7MkG8yQAPEW0t6Ehn9fXPt6gnqsEPNnB6b1wjfLE
EUEmu86VcV37l+e0thEhFmOVdugv6t7Yka+TJ1R2gatdgmQ5mOuFY2Cms67BizJ2aB6+f4YvfO7R
Yk1dXh/XSekeZap9nILrKVnJONZ3QhhcKZ3M39FmFMfWUKDrj+vsbaA8/eu65XoW1aWUnpU6JV1J
rceQebxbT06XauGfD6Fue0ByD5pR7eiycckfWs/WdRH53PM3bYOjPevpzQeKxh84Np9e9/TfHoPn
pKma6ww8y4lj7mMPJzX3P7XX9fXJYiCQNOvSPQn1bBC1WKML1ofr2rpYX1ifiyp0GmUTHD8vl3m0
KJz+GkW+rvL9r2UgsGZk0t4HKvuiUD/GnTOEZ/76EyZrUj9sfc0U7bJb3zEZjI+O6+r6EuOwP59d
HwpTR2IA9ep9qOs4fo+6rDgQaF2dB0WqX9c+F//uuVLTuIp+vgeaCpvm333FxFxlB0n49/o1+fq5
SOgY6K3k8LeP/bvP/stzWbxgNZMWh6P6X9dX9dx780bM2uujauq2rqygzrbdT2NUt6PS4PSxBUkQ
62KQ3J0+nxsxfhHaoGt7nc7gYRrzS6H1xcFy1b5YPyFmghyoJ/I164f/3desL/ztM8Hs7ZzUupbq
x8et9c2IyUJZ3/XxdR/vHWqVU+yzNQxryA7r6+vCVf/vx6vDYm/0ggNFs1UgBqVRhruGTkoLkvDx
JN163g19VbbHwcio5QOWPicxYEGzLA+LOkchbNZEQaube22lXHfxmwOnfarU2EBLGSU06yghdvln
RFS8tDrslGjNrIi7aO/XI00bIisiHHT06ZKovM5a1G64yJTnTy76+tBfr7zrk3TrDS4XdIcTdeP9
WKyX7XW1XoNq/bl7wKwLrcPqfxZ2Df1CjUU+M+DXh/Z6R0jLZ98DJ43csAptdeXBqVGy2SJ0fvyW
9an1B60LkRou3Iv80AXOVB+lGgzEapSQqFsj/MgYCDO3QKHGFho3BiWHZRVRHFTJqZyJcUu49sVq
lILbS57XNdkV8bnnQFQXUCfXXx3AHLtexYfINUNELQxnCPGs9sdOXXon9dZ1rXVt6s0RqUDqwp2o
SzsBwRyChrpir49HO6eohKrI7hy9OiZqOAUSDYWf6dhcJaOXbljGZaupweKirjQfa7ojzsptVVhE
OKbqdwJybM/rGsYNBHBLf5M2DrV8UzUxOIHUD18Xbk+Xq4xA79RqUEEll9+tqwFFxVwe40esLTgQ
oyJMMcGcySPdx1QAD0s+CtTI6mycNXHfONW0Xw+cwCB5Gdk219N1NUJAqrp91yYQy2kNEtCpZ83b
dXUl6pfUvA8lIlJLjblHdS9f19hH3Bc+n9SHWAv7lrTWTP2Iz0Xhp95hkR5F9H8+76h5VCeQoHQy
okRiO+1+0rSH9dsGNaRY1z4XQh2pkFO/9YUgKVJ9Ub7eu9ZVdyrY8DaYdasdHGjkTMYu0SD6Y0yn
1FFj8HXRrIeaE4dWiiVOzzR28PqCViFb8LvmLVK7Zj3a/KDADrY+RjPNaoybhp1rvZmDeSkLgWZz
PfjWBbBxyHJFKX5T7Gt2cL50vhr/14KG69TU5XQOBBnjum5nTPb/ekyDdzxmtR9GMGzOadqNKHeV
A9dokHMx9OTZJEn455zyR1k2w5mO1HAGwEKdXT38b8+R36xh7N4WhJyaZXXXILO+7aOWKCsQJ7lO
oYhsRTxt0X4pxmTbudrT4OO9SPTI28em6279oCoPXok2C2SNYrguya7V/eXeKB6JyfaONmlLed08
1XLxL0j6vyw2WZcyQRzYWe6raczxVTmd22rR7/veqK65ONaRf8NwO73pZ926TAaithSSNKz9HYKk
bpcYOEd9tE9Uc7/6CMxP2VDD4hm8xxT9C1WYztoMunceMwqVUzpExzZaHrIItnYjPQiw43AdLDc6
jo0aLYzOHpftFC6udtN7TD9mmTZH10O6oo3IaoNJ0pqR+W0ZGYRvBrI82DNHtNu4/QnV9DEQCOpE
48C78ZZrmvQapeD522gF1nb0xnkL+ZS8TY2MDRMr1wliyx2VrebSpkh917U+a35Jizgip5HAg+N1
kFtYWNMnYCPUObdLreRuPbkCWOmMcyk8Z6tFKByd3E5u87xQ4XNRtS9SYpsxVumWXR1TusjHEkX9
Mng0kjB/W33iQ5mG/U/AAkaZUh8PIkeoT49qG5O1RBlEyNChabNtvWk/W6K/mr7im9X9EFq2Sfpp
laCP8/0bC0D73qORvYmpzdgpYgu/fnBIkM0Dqzv4HgKhjkJqYdFqT6qLFZjjjlLroc/pidNtkwQ2
x0VokUttR8PPygAgMBt0TRFnNZH1xUH+cUP8VEoe+Pw86SbOhhSg3KQ8AHW8+Lu0779X0HCxL0GS
b6msz6n+7kqKuOXwE8WasakXnQp/cFymhLRot78ppY1qxFJ8f0unEpynj41rtAeceNDBlBkauLL+
IG1ulmOZh4temiFsxWbvc6fYZnSCh06YCka1GyiCb6cGq4ijQTnQ0JF7jqg3lT5b+6yoCPGbBTFo
DP33FmxjEqvNeVsQtbaMKIVJRADpaDGEvS5a+ks3RAzcnBqnbpSqlVkD8SmqG8vSUkpN/OHaAVqZ
z0Z8i4Z4ZizrYSS1Kj/sepoZid/86hw13rToc2ZMMDEVV2GfEZzYmoK7ead3VCDIQbW67igQF0U4
0UOrwvQSJcbOamQQ0m4et6X07yK9uARgiyHAdUc9rwsiq5r3GvXJtjKsP8Sz/+ve/U/dO8f6/4em
fE1akZTJ/9u5+/jQn86dB4HFdnmKEcQ/4Sx/OndwW5A2254NOcXxsXzS1PvTubOCf9j0+Rhr6pbr
moYObOVP585y/8G3URYE8IB/l4v5/6ZzZ65/5e+dO9vn7yOF4Dv5N3T9X+GVPj67qpqFcewWhGHI
Vjd2VqY7MmC7hOhAgW4s6LmZNA1Z9d6FbMfMHoyDWzg2wfcWue5zSqYdNwAoGN5tRYXbQBaIGpLx
U1W32XHISPaiGHYuau1ZtskO1MjzgteZBhJgVvpWuZVP216fw9zF8WxMJB3gbOr9M120J9d8XnxJ
W5s7NlHGJJa6yl93m/2Gp/mtjqaXyKvBQwQGt3MxfR/lffK1dST56QRUJAP+CrP+nkrxPqnUuiIm
YLx2HxPTJddFGqHvWrtBO82/EzKkQXxGeyFLqiRUFucjNNNtkqFsHMHEIG2lHxiV7l1VeuZZVrZ1
9NEnZ44q3tuAHDdIXU6LbbsbFJXIheplDvF5wgUof3skFzC+cO+aNuC6g8YUeVPzlirm9YBpr9W/
5sFPzCFfrGQgWiF4ngAQEpFKeT5XY0N232MSUSZXSICPEW3hbAottfCwgBZri1rsqp6Lmt1p/raK
FwJF9XLWsTbhMdBUPWsKzq7txSECHbBp2ijAzieHbuF2lSX8/yYgoV3LYf8cxc1L5YS9nZOf7cnf
U+DV1zpxL3nDz14dYSZdVaeCC2D2siV2Gsj/gPppg7hd7Jleo0EUaOH17ic39p4qK3XAmL7F19me
ja8zcJB6NkKzITjAHAuG5mOEo3gRRYio3zj6KQnenrkpgnHf+DG66rmNTn6Sk5bawi/MgvtZJSn2
GirFxVpszMnP9cyWCgQIBTemR2vY4jIkE3blRhnFJ984tZPG50izqwKYQtigOPi/9xFq+XWsVkjz
q5OU8d5VFZxkaqlOuziK2P1+rouQVhYkvvyXMwZfxtg4jKL6ufjae8yAeD+a2bjTUY1tWnuXwp85
y5qEcAdPgV9eWzVjMY2y2qtppA/SLFkk3SN+FpgEesiGwa1JDJBCi2LEn0oc4WijMprjS9ZiWx3a
3NhWbvGElRammDG/TxM37nUiAp3mimkyO3jqVHMmewxJ++EWpsb866ItUKouGsTIdeYHA9sMRaOS
utX0tlMLm2zzYoTFvU4tpvw1aYNXWy+uUQuIoQs2dtH9yAg0otBP57gtu1DaNI0K8GTw2/RlZzr5
7yJJ+49DNpHiyuUlYUNXP3Ov+NYWerSP8h2zcEiMDarqtPL004hjbJ1frwscEKdkXkjQUeP+dXbJ
cBCpz3Yqoir0NJeKc4w0Nxt8+vG1F1pqw2hFc0NZ6jlLu2PaYtDQM0fuIK4t2JtSpYATxAYQGLep
EoEDV5cPbe9mSGhdxHypu+8y57ZpHO3gBjkwmfTea1rIfU4styMNW7qRI1ZhbMmmneCaypdTVwX7
TujdaXb7uzgNGlrbtolLeiLzY4T+mI+oaaVWHb1eIx9WwqwYlBc7HXzUwoN+1zQ4TxNXoOTp4+PH
/5k4T2jIxv1QkVNY6nZFh3U4oHPD6TDGb34s+z1D9ae1/EBnm5I8zuTlp56hbTbVIlqsjT8+ZmPX
bcdeZcpjVVfpmpbn39bCY9PCo8yqtDhNeBHkRFnfUAdKoxl5WJCetOl7iAVjKw4emntPK9+Y/hb7
fjbuxYgAoedSsG1L+T57ZrIHWDOHsjfBfRjNg2NwpdFwteHQyLwzNYFqa5rp/Jj7/tVlOBQ6hbYc
uhNRK+29bfqkHCNTzXNvuRjkAnPw7v2p9c5LLb60SrORUzXcoGr2uCL4YTrOBpUV++DGkp3hZD/N
eUTr74oydFDXXjqZJ2Hj6vsYFMZ6I5pa+0bCBgxnUY5X4lWfyiyKDpHMHjLUireToVePbRAchNG2
X+e24rrVyNf1kYhluvcsxCdW920sTePGNKR9S05DS41aEweKPsQz4YrflpFgqxP/EIpApz+YGfbV
aMxf3RCfi7ZqHzL/Otq4iQa/W97MuLqN2wy/XaFmM2OLR7QJrG9sWkoCc3eZ9Xq6lgWAEjPrbnry
PPblYvabNqhrnPkWkchIGhnw2mOK8YLxoj+b9cFPBxtmVMdRN+EVIpsDH22OLpyJjLtdKtc7c+DL
fSB1THqMk+9F/G6TCgJ71c73ANaMXTz19+2y+Fzym4TDbsYlwDl1U03ivY5SDL1TxrzX8E+OU3ln
k9Ho2Y2Ta2sH/sFroYKUU/ZNdrZ+dajI7jW3tKASpQP4WZmFvm8DvqoAPkbAKsA6wfw3ZfoVphf2
NEtO4ehE/Zl7ekMIC13WoIm/uU5RXkUPILhO8Alk9egeMSSb567CHjMNQffkzKEd5fIuKuu7OKgw
3tJAp3xsDltqnEh9DBrQRf6ztLiLdBTbw0ZBixK7PxlF8CUZDf04MiLjOtFXl8U3nGOuDaDSSpHf
6HxXuL7AJix3HsATLkqI0JPsnviUe8pAw1Nple6hkuKx16IO92s332I5KW9qBPEJrtpHUt2SPQWK
LwKBoaZZhCFl0XfpMLRHvlffIEgahjR7GqyFAqONDGBa+tCYjO7MvK17a+dDro/aOV4kEb8yjw6p
jVRlW+BzQNwfUW9NLygjiJrGvjw9jpY8edC90rEKHuzRR4I7NO1FgpEkBbsfJJ0Hjy5zBRVru/Qt
wzgjOI5+h2ilL3ZDARLNn/M3rQ8eLc1lQuq2294ZmqvwvfmqFNmBAbsJJxIgounG6wY3jNvA3lfC
voMqMuIYv+snS5x8gHC7duBNi8u4rMZU2C8+wuKuPJRmE+wcJLQlXLISz9gTu+i8xO6V0Wn3qM31
sncN7WVAVhvSSy+eC2Hf5Gl6EBlcPEDiVCsmiTC2faKRojFnHvNbO4p1vOqk+JrSfoIUj6mraLU7
MAMx3hEurf53fFTinkEE1OQMfRck1EOapjM+BlRUteb1z4NNHaFvU9SXMumfez/DPjeRkbcs2Hoo
jqKwrjAyGS8oEtqjGNk9xArjOfZujMoBt+fP7A7Ts6cwt8ASpM7y1CWJce2yJDt0emV+S8yDb/Xu
BQMfHC8PiVjdoT8KTG6+fVdc03S5icpBO9cSw8wQB8u+XzKgsqQmbywtrg+1nVjXcQAWGk3BVZ90
MvucznpuOL62Abq4XeyKt5bJyF0C+UgRC51jKlCfSGsssawm1Sm3C/9hGtq7IJ0fBppOX5bYnHaQ
3vqbDBnQOd6nrZZf6nQmhLxOvecWZhiXvo1VJ91zMsHfEzOZ7YonxygMH/4ksE3FSX71mgJmI0Zy
S0PJgZfPeclwVojvkCOHu5gh4m4GQrItWrsLodz5d7gyH6HmODsu+FjDK5mGtRND20jq7sC4uT2A
+lCkZWGfxeR0W83u2qMhBOGKmYUlEqPhU1XzdVkpo4ep6r51Mkb5J7z6WTcn/jEsxT+dgZSwofaf
24V4qiLbapPXPpcp4ityn7iq43N9lSkKttLQxKVwcpPKkcvEfKjevaKlmjdbuHCq0tmXsnmmbenX
RvyOnvHOqTAAzFzo7cp0w4j8BoRUPQQS3/W4e9QLM38mOqnbf40L5HCRRV3DccipIZ/kQLcC3z00
og0Ag+Um6X/JwqUONnoMnqh8W13GgHhwOTrYrgi4Awh6DJKj9tscGeimhWAq12vDnmBo6+QUs33U
AEGaaYzrLViyUBRlzgTP81/iIiLRxXUe5nmAvOu316yS/oZeA/AJ+OC3VZC+8S3RhZYfTE/U/G+w
Tcw7KyblLQlGcWDet8PUarx0zA2bRTyKCWniMpTlsSpiakq6Lk+GwXZPBQE2nTff5wo0rJVSbAPY
O/jFiFHPY48+et79nrBzPJFAh3/aG7+V7TCGBeC0kw74web0h9ll3UBCA5zcUDmSGOsp3kT3AwCz
PnYczhztd0lr5uRqp76uTiLtg11ZZIipOrrjHGjDlswuiFwCoLY/19Q4pQaver6m3D4lF/s7L41q
hBDxHJbwhS4UdZtQskUTnbIko687uvDMjMzMJt5EnrhJ0Pvpq+RUOs57PC7GXqZI/eFTohwT0jsA
vcFU2FM9mnIXSEf3ZQzAh9BeIuhwqANmweJaN5SUCR6v+OaFU0IE4Mb4Zq+xfiPz7A8NTp8wsLHT
cLlhvFEb8rFNp5qsuRiZR9oFeACpyHVRGp1Ly6tDTxBJoDHCCN1I3E4FCKnolRIEZtdAtseCIsZG
TnpDdAHsxm72HhKpdcdpouAlBlwsnltr0IGy/Ap8eHEavG9Lb+5kX8WnKPZeZis+FK2XP5eRfkeg
9wcONEamwf7JDjY+8xgv6CmtU36bMw1hNZYw/TMkGl6rm/SSK1L4Bk51OH3nEc1msNjxpc8WNjIl
Yy3N+gfN48BMjV1S6uYOBesv2NXNZTAx/MjSfYN0VWxRsjQA5Dv9rKFuA180BicDsapII4IrkQU/
gE97pXU4b/M6EYz6sEEblZ0ftJQozWGGb1Ng602z1DrOkWOFfj2Qh4FcbdPMxX0So72pq8rcG0jp
kWv5P7o5qC4OrYRtXwJ8cQxM9U02Xr1ovLPLbjd6S/AQ5GmPOjb7ohWPjtXHT2Cxk5vGNu51TSzn
eqgetbYKsPAKSeymZt9MBTbBlIFebEN1jN3gLnbAvpQ4nzHYH2aEwBfN+6mDd72YmcBDAQ2S/705
69XT2EuLqAdeAse6612QQwWA2JNvjky7TXGRQnP3oLSiL8AhN5iOqt201N+7gu5DatyXrRe/Io+j
itPspxgf1BBNbKe2JOFPTwE2tcU+wBwX+uqO60UGYEuggscOBc82F/3D5EmO3jHVj8IHtmijBo9d
D1FrizG9tM3LAObkkiZWaFC4vFa+/DLTHsGdTNKQmwfAbAbVVtMBgpVZUe87KwdgHmzSzkm/c6s2
dwX6s7PbQ3WIRX/Cqx+mzAJPhu0+ixg/Rga7ZOOaZQGUVzPP7nOubacJS3yJFng/BZiDM/h62yCL
v7ptzrAm53wy2d57bgGb+n3MxIR5xgFCNQw/jWn4Ele9fUgzEmkxQKLBsn81evDLySfzUBjFD+JS
Wtin3T6oU/eGyTCyY1dF3bWu+dWyT0iugmczKN+yMfKxsSwMXo1a7P3+bC5uc9OVFkJ40vEuWIMw
08q+foM1+cSWeLElpeoqIS0siR/K5VhJbj+UEvKXuLttzHL+Fglk7ZxzMD2JaHosLP8UVGI+aV56
HYb+q0Htg+wsOJBOXN05nOIXTRvNTdti/V46338Aw7ORwCuEg/mJBRDajOJ67T1Bnwm9fNhrWExQ
S7Uc8QOdKmh54cRw6Q78Mk6cgZw+QdnJxYKT2WzReaRsGLntq+shLo3xLQP/tJWbbnkEWPg0DQw9
51aLDv0LPZ6B6Tu8GsSgIc8hSKxsiQu73iMmyNGb70XmUB/sIAN1HZ01DRNLbA7gRimuhFGx0NhZ
RhCOVY8Dy6XgNxhvwByq3b0JinoYMYl7U8WtsAeQ0y/6ll0+3/ajb99z6Xfu88Id4Clxo3T7+iGS
lX9xdThIpoZ7iZZ32LR18mrGw4kJVf69mMXO9jQDFTpOqSKwgEB7mJfl1OAHaGKLbUslRk69hO1C
/QW5fRS6cfSTnmi+XVq32NotwMpZK9LTkHYPpb9Y91KzrG3ja0U4WZQ99ICm95Lyo91E0yHjzZJh
jRGj5yl+NFVLSpWNebv+VQhm/QYeR8MmkaChwIqBn0yDEUwjd3/iFvQgcW4C16h3QAq9Xeebb/kS
INoRN3mpkia4oaPARd9eErhpFtWtmUXXJNerS+qXB2n1xRdnGVSiarLve/spGf1q03TmpQUbNwRw
QJoF5u55ytj+ZF0NahG75ffG64oHp+AAZdbninqfjwhL/AGxZi+NuwAvU38mbXugdRPNGxFn22EW
N/i+AK5lI3xO7IyysgjTyDhJXbAFbVt720rjCKvq5F0bRlgDzTejh5Xfz29TYn4nGvzQRg7plG15
1yKHCOuFK1bQIdaHTcFWBsahvNZm/TpF9jGbqHUXyQP4D6LhPAD6pW/dOMu8oZTxjmuTe+dz6wT3
tQ930aSFuIlU9Vm48redgCWuqnjnQ66CuaPrUOvMu8k1iXZyDv3YXyhbtxuiGiZk+4D9kvhZjDMw
/+Y5zm0RVon2XOZDwLCzjynd1hPkmJhTrn8lAAZ3oHPjJQyaqmRMqAG4zn4IEtKP0+LbaDKwBpH4
zaE2ojHecMbi0MzDtS9jH3MGn6qr5dVM7uOYkUKdk6XTf7cLrCBDaYl97crXDiPAwTSir0GU/sim
zD5kmk42Zz9i7vO2IzcA0zaw8gD9oWNmb/BLPzrziIgi49AElBhm2FY8dfDaMeUV7dEDTsS/YnkX
im9fxQw/J4/LmgqBjXW+MOna1gGS2/TZruTJzHMANs7EJLPCkIyEhY6CNu16ZGnbippl1bL79DJ9
7akPAkEgNnAZAGqM/NiuWH7nmn/NAAWiIWPAPu38+ur6ZIPAL0HM0h89CXad+uV770/v/8XemSxH
jqRJ+onQYmbYr74vdDqde/ACIWPBvgOG5ennA1NaKqu6p0rmPhcKGQxmetABmJn+qp+6RoVsjHyQ
VjxqKYI9NLlhnwkntDJ0Nm7X+usaNbkZ699OHHzMTktIekx5n7L7PvHcbYjhnD2DwvHh+vVBWvZZ
WQx7rZl0bgh9mEgrxgLpPpQpKo1uLOYN3XDwBmwMc9l+BKl3cyVhATFzeofIc54YhwCaZEp/qgey
KCUyC4fpmMheqdZtfG6q6mfospGbqQpual1cpEsz3vwlstzYoKb4O2gwZ3uIv0JrwFQOExn97iER
k8Ql7LmrOk7gWPCMwvdz5/At05EhiDIgW2nV/g5qkBgzdbu5DH8OytLv7FQSHjF0g8XuHo76q8ue
e20ZDP9FwM6uNPnVNhXJ/aHq6480EPOqN9z02k1IDrUxeztvoQ35C+/YRvGefO4A3ji9UfR6jHMJ
ICiBq0/NI5EqS90DD0nvCuYdOIhel6ozR8Mw7fMPwdB1kxt/jET1p37miiM4Ex5tTPWDgSlKdMS1
Em/EH7EUlU/U2pEq6F8ifxz3ddU++EB7V7HK7jrT8E6U92mC9OzMso4LgfFG/WyzpYXHzcpRcJot
+RlLE/xNW01necTps7DqN45kzY/Ewew/jdo4BPZsbmwybusxwEOTI3nhVB/7g5HiNPPzjnIq+84v
qhu7O7nuH4w58DfKGOo9bOgQrEcOA8n3GB5Dy2lxORSjLu6LanrErs9kQNXribPnhjH5DagGj5n8
GdYEp23fi1nDrGoVDZ6xVQYKew3FDMiKbHnwKjoN+r680s7zCCW62tIAm66T+7xZEg7KhLTgeNG5
TaJrWIfOsdXzR6DEV68qCIAjhyTOMV88bmQXlNDyoLSY7VdId+xOR5dY98uirqedGxJxa9sBY3Fb
h1uMAs3OdyJ3D5BonWRhdleIjJpI9gde3+IOH96iCSxZBlhOUxZ0NIcJP0vRcLkXhJia4E8Qz3+m
1LJu+DN6zObjLe05ScYpi8KiWlnOVK7cmGeAmAEN243x7NYfY8XCYM/he2SHqO4A9+vxJiePwiml
PqHh2meiHA9F2i7guOSEqabbWMReJTDWe19VX1wROT58HVTVBS4CVB0h4Yn47CgYLIXQtruXQWMe
n/q5g85bHYfO3wywuQi21fMmL5vXxO8enRrML6Ri4oKYhJkEsUOn9b0A/LBCmX+dSgcJYK7lpqeV
kiw6iHe36jZz5760tZA4wMtu64iyPTSxOpsioREDucw0/C+/zIf3THyUsDB3eCTaw1QX/ZIll4d5
1hGPJijQ9XHhOGag6VXqvpnkwV00523gt+PbMCQLe4aO9Hg/5+pjKAN7Xc3Ri9RAWRNsw4fGhc4T
xyr8gAC0xaeV09QB0EUBpo1aWPpNdCjid8228pL4RJwNNNjZySgSRTQLkBHmXBwrspkgdyF0UVa/
rU2mhDBl+T+oR4NnJOdD+ZwEAesRhA06xE4TTVjMdMdmV41LbI3/E0kNUF9j+buAmbMrnV/E6NHO
IaZuytSggGvBwdf5ta/5jUG3MEPF/G5iW8gs6dCXaiHe9Guh5wXcVxlMb/rHTomPiRe3o7CEGa47
/MqdCNNiLqYbUOqbbnlu1WMNK8VmEXP6ZRgyNPeZdCF0nUWk+tukSqQqXGe4nHZNCu01mg9W4R2R
1OeNM6h9yOwN2H4+He22og5PwxEd+je/STyqwl/bVk+rbnSJl5cvquufHHxVMcUKYeoc4DTkx1CL
9KHSRvqQsC082cJ/CistzsRhLmnk6Hubx2ppOsaV2ZdTXfKmK+90xyIr3PjoRgYqGeH9M36E4r0g
B1nh1bLS1nsghP/AVrvewPQ5ekYo76kpTPdxxVqVx6+pbaq7HNWksQPxwD3MBrhm3WKhAf0OXAlq
3IrioOVAPwXMCDoe5zlgJoFWblf38JToP+DUzcJKu/HRyeqbxtyzHq36vf8Z50Ifitn5oBgk3hci
JxvcZ0+Tsvm9xWApOKdvDa29DcXgW69EopDgn8Z5mw54BerJ5/QzY7HKYb0FoCtujQTHVMQhZNCU
KUWu957B29MenMCnZ3vsLz4jhrzpxW4IAnSHrDp5qSG3PS12ceJHp9Zl7J+A2KsYj9SR9RICQmNR
45mRmgA82XqJCVcQE9E6KZmmgkNlCIkbVvKoi+zl0OGnzWXa5TzWb+SWeLbH5KnEWF9mXzWULyme
TkwBGB+wh+fCjLqvpAKuT7xxV44Q0WfJE5p6iuF+8PGS012czNOzU3KhhOZAuIpDpZWq3xk192C0
GU9GhvNqJ3/6xPw9zM1d5TrWdiQrvPVwafKPQdTz4oZDbDJCPZHuzQ3d44TXPJ9RaH34fQ2XZWd2
r24l9Wm07StlNCGzFshdhKu2FPj+Sl21lKHZxrE2XHMDUOmzz9NyW9uPUvIcbYfgxZu9xzGgbWUK
hbqDF3JUzgCJSmq0z6b8OfcJR4c5BXLmegDoVUe8z+TdYLtL+0lE78j4qaWzkbrKN5X7ObqQk9vs
0wehPXq1v1TT5dBEllKHHoRbH1OpArnDXJvmwkQ3knudR2tftTPThqsnghu/QegfwQMe3XqvU7iO
dAA1wwxbNpTFmus33WRT92CEy+TKhnGk/Wrd+6liHDbQb2zeT1Pp7l2v/22kb3XF4uxSVNw45v2c
UqzQz+UGzwczF/OG9vsuIcsFLodLoOreGBsbH9TtQdsPwLyj93Fuhq2DcW/VZQBUBKf6PVa+kEbj
cdfBf0nG+ZdRJtw20/CLfxD8H7M39lHzWIri0b/Nczi8MPDa2Y5XXZzOvrcZIU6prdeexYHWDoLH
NHc9xE5gkzyHINTViD5pvefyuTh1c2VaS2Kvix5lHNIkC55ZmiNoO9ulggwnTJ4kWwWb59jH7Rsx
pC1zDorxet6gmT0Jk1Z/32kE7KjAah3NpAEDsqKOi5CR6RVG/ZCD/+jAuuHpWkJcpZ3E26IBrRIX
4FRXN8PBGGY23aq+6jJ6Z+RHEW78AZTcwGbjXjNgprVUd5AxH/s6ZZNp0SYZYmOg2qPa4SR+pnOc
2FlMn4XClwFDTmacAB2h6YT0HbLCkvutYDmCuN535pKXnuzz4m1i7wrGu28H8LQ6SFbG1Ox6roh9
I4BhmnVfbSJ3kPsR+B47MifYuO6wxJAJf4K+A5eCxMBpL72jH/G99bpLWRByqHOyvmFHErhzCFLI
QyI5dlnjiAUlK8/S6dpdH1MJIKV13+cEmx3mT+sx8ct1VLQffcThKfJxOGYMVwLnOAb4ktKJlcXr
WTVHHKSAZpfvxsN4sRr3Whv+mYMXrUHxKpSvCa986UatHBSJAaiahTknGm5j177SZ0p3hQEySA/0
I6lncWixM/dRc5Emo4o29QsoWO0aN/qjH+fjc5AZWwlUfIP5KdnVdbQLF8BmGJb1pgo1+oCG8mt0
0tgUeD5X7lRdZijv+EHxLrnfs7x4w9F8umonYigWfpKUBp009WQq403W296uG/XTKNkkhb4ltpaA
tAdpINtnrd2sJeUf28rC0tSmYQM/ul3eNmFt5RAbW0SVGShAf3EHRNEgjuKNUk82to8tmni9KYMC
9kobMS9S8hgvMGxKABRWjUJjkAK2dRUuDYUjx/shzOY7RTtkynuytr1hB4WR7oVi+Bwmxs62hRjT
emN51F55RPvepKa3NU0f9q5RE+eUxQFUFPdZczCoagHHPVOv9yNIx7c+yNKtmVgGeyIC3g6Ryois
gzOcw8K7RJM/crqKgv1y164tIL0rPQrw3Ulw7Qr7U1BTKu2YNpTl0DDViNmNvSt1m6wmoZ3jUjIK
+9KRVGWInJrE5nOUqaDxasy21J80ZyXCaw83FMJo9tsCMrOzxPgrqrivOaqZifb3WcgZ2ax0f3OM
Q4VJ6lAqOikSmR0ShjC6bPp1R80QndoBDmiT/k9H4DqaQEBh8haWvY/ZcdGdEif87UpvhCdjkgjd
FTNjfASewObbmzZdcy1MdDHu/CdlLtJNVBwwvp5709u3GUMFPUbcJ6r6Bggk26TklbnKSHHxzE/g
cOu9U7/0czFBOweRLaMEobe9iHZ68XP7JVHIhVNC68OULTwlQZvWtBRvAs6m2kN/dZPzPjF9WMUW
9p0hlo9ZnjhUwqGLQPj9iuCDb+K4Lrd9WdMJuR6NZXhbQGjIbLbsNacRF2gYRPUxo+HU29aeZFYX
tuLQ+/Mxi51twXiZnVYx259pMlLIziJxSph4bSNS6shfxYUo/8Jnw9xiZsV7mlbrqkh+FXZ+aobQ
pTuMqZPPJnBkuWrRQemATI8l28XXqb60zaQ/7MgecDoJbJZH9mI+n+t5PdrlpcZCbaHJozA/FX55
M3vV3imSGcRhmVqH5YJXNDl84qPnkOx6h7LncmLb1UAxr0rIa0snQKO2Nk+voxH7+56ODzp5z4IC
0SjciN6wj3aFcdPJFcxwLAg8BPBypbBIw4ieb6rR2crIP/EYLAQJCsLJKOwHx33v4TLFuSMfpNHL
B9Q5SWAcYdhkLMxobyauzKYBfZ0+oyHDAqPpigX4yvBDiJAjd1SwSA32j1zGwzVTt9G/j7tCvbFO
8O9OnHEVmyFo8rlHU/HUNnRxU6VxOWwtqCcZkZi05H2FVhhsZNtzWvIXXDm1vStQjq+d/ggYGZ5n
0WT7aexvXEX5Xnfxxm2Du8xo2Jy6i1jLoKmtHmI9O1uv6aCqc75bpU38BidWGl3+0oz5tUMn3hVD
sCtYZrYR47x1SANhPCUX3oL6CWfUwxRMNZUT4LLy7HFyvIuuix+d62VrB3ZlakM+6FJSb07Nllg5
jKMmHLFdlQG0Ms0NoVj8pYFLAr/52SYZ0+mJdipxojPb5sEQoaTOxo36dLaQFcDkOQLbXZo7u4M2
bDlZvFblcjIgUbEvUnrry3zcwlRwWVOhzjLlYSvkr6tgvhAXlgexMJs7WXNhC557NMxNbj4f8wjI
Z6JsxOWeZ6rGcLju3PJLs+CfZs9bZQbUzD5B3rVU8QY3OUXbDq64UeipENF0QDVomxzQHpiAb15D
6qBnOL7Hxh4oTYn3xe+uouWeMMEarKbaZrQW5DucV195pOs90GeXPJ3mucyv22yQmxQHdZjDlJ5U
kRNhIE5o8mUD5c3wVlL8VAtOG4El4hacfOsCLPFY0ve+CbXDk8A2Lm2d/w6SRO84SY/iRxPNTOdm
uh6bR7uf9Llxm+5oEDFrSs3+Pp8d2Dm8x2ZG87DvWYcMY8yCd0soeixtLTd2Ma+1k9j3UacxMaKj
saRygCuw5XHZrbKRyzLvsi0jIE5jHTuXmbnZNCaPVUHc0GyDF9V+/iPhlmVTBR+7dTdtzASUphyo
dQBRF64g3onF81fE8RGYHOSWRP6epzzdhuZiVU7IsU7oVPXkDEej6uxj3kT3+NucHQbuhMC8aEiP
KCjXC7mgEVwv3wM1jYGQQpn0JOpxk+oF0IZzZZdl1CfZfkdvGgFCnFG06NSIc2P0asVUX8qZiXzw
aBLC231bPKFgr7OgVQcbqg7HQ4B532ZLVoKrNWMh8ynHdUwFBduPxxN32AXpGXGlq57bJUSpJwgr
kWixTwx0HMp2HwQI4KsW1tGpAQs1R0F4/H45wZJ1rvlykyZPQyPwhC0VCLk7gX74dn9/x/9i3T0i
dte77xygoYCpCh0IAElLTBCuONNUJhnpxrD7Wx9U095mE0BPN5Bxr1wLf7k1c95VZ4ritSOJHVk+
BrSwUPYOivsViBE+XhH/rLzyMAzcHA7VR+C+Y3Iw5Fqg+P3SrSbBBS3dkQ5FjjHCZEuUiIb3XZvn
jz3rMMHTxVRaLr5bwy0+S5Er4DoRvHZtAcnzKK4kcPZjcWIwpnGfZ9F7uA5xc65lE1p71y4PUGfz
bTsbHxIFgvFKcetkYEOYKlzKNLwLPvSEsaj6KGZfnJgX8aEeymO89IdFZbuxQvYw0FPkKrAA8Je2
t3HUYyoqwkAWmUkGh399qNPoxA037unooHwnjd+dAsurFPdOl56HCV27D0dqCuVutAtmdXhOQv5o
i+HxSonKy+x+wr/UuDqI5Ga+tTftBHysZR9Tqf6EhvZZZicsf34g11aW8DZ7HiGoqra2NRYntpkp
G8kg7bbYB8uVZWPbJkX6aipp7msecr4LTgO6jncKQDCcCHFsFKQ9Sikgl6NJLV7aaHK+MqUWC2NR
r6OJS6ILARqrrvrkiPvmjXJcT7l7YQGMoQL306nMmPJ7ZWLt6q5+xDoNESR3H32OAzYnkhygL+lI
YGQFquY0ZWeUZ9jTyIyYrtbyibKM1zki5TOUxrvTjoqzLwBwqh6+ncMuu4+/vM4TIureSvwbBwc2
T9OnnS7hgI6ai9Lqr4bvh6dZ7Io+vMetXWDK7GpY+eU1DBcKaVCMawbNFuHEdeDzvmE73YF9q3c9
SzTjLQmGHSmzsol9Nmb29H1XyQA1ZFBRu61EdDas4MHkv007LJflt+v5+8PclEz2g2s4EoPojBu1
ZEwFlldONXq+U970CouNwN2IPulaANjqNNxNdhScDEKjMujFfmhzeeqBAzOwueOxjTF5ebVNiXuF
8B81JQGYeWsKo41I0MZHZ1hWh+nHd87YqKEV0UZCWTdpgpW7RFmHoL7aM8eVugzeC9O4BE4SHygh
Xzs6f6TrK9/JbyxKFhn8+3T42y8G1rkmYY+BwRnXaL7TZJCtRBmHrl6u7sT6K0P7HbnuotA6gG9a
C4fhD1FkBLMw2NezhfPSzI8++ymEuXEtgn5e0bW38Q/fae6mH38hkLPu20BVHRb07xswNHkkGGpg
kmkgVscw1kO9PORU+tTLfruk0dr0vpd2v24nyovRxB41tLC1r7MQ+8cOpgWu44pcGT5IvFduyhn1
bzDD/6UXWtI9/U/pIl+Ytkf0xkSVk+ReyDj9nQsY+kPPwXxscKgnv2fbCiAbE1cuHIZJE0FnuOxc
v8qzrRPGE4WEwtRscj59ZLz9v38t/ND/eDGWKT1bWfALLVvZy4v9G6Qwi/QEqLotD0Jgn3Ztq9ll
E8VSCJ4XRRiWE8kmChoQ2rivkIIiIMudSYBVejO+5TJ8heSecmvduRSxwT39qpCaH6soTe8dlLJC
t5vEmiLUpzHYDpFXbFwVGVeL7WTiglFhWmeeuqXzkmBBexdYLibKjkmnjDvKjbwEwmDBxmkAGhGD
lXvsOmVhjLuvgiD+w+T+S2jhHSCmR/hysRqx5PTc8MxjRU4LEj0Q1stk74gEUA2QxuJmVDFP90Hb
xwzY/94u2dtbNvufMGPZDK2G6qJE7rgcjR/URdhmfSwXFWWojXs1MizMoxFIYSXit9lna+lkVMT4
VLcYUXhMHE8fe6s7BqJySLFW76oZ6H+mVedMkQY4gaB4hKDnnZAhiBU0Wt4X9AhvqibmMWlTaa/N
ZcWcPfMqlvkiNZV3fmKEr4goWcjMnFO3ufPs5H5wwQs6LVMJLLcmIPEAQ1uZeEdhUyzLNenvFY/S
LcJPt8f8IHelId4ze84fDdt7tOpsvpSI0ZuustSWVg79wHOp3WPPWrTo5isNivA84vYlI7E0ydI1
cIdy+IulQkLC5WWmCSLiIHOPEiBzH7vDeOcWPATLqRsvOAWNdW7ZV4q/y6+R4rmVd2OVKD4xGgD7
i6gFQ8b79DE9bjxVvcbBCJKQKSWuNovrHpZzZM0s9EiLZa7UszLIOVGp94PYycGtMm+Lq63DIWjN
b1SlN2vgGX/MSqm9AH18Rx5lwj+dNq++233ITA5on0hhw5SJi+U0+dEK8od++SpxNN1U398ouKAu
puqynVeVYhV4lBxwvbgziiDTfjESLYYbRbny909+/wxUIBQjmFZ//UXhGu7G0dN0CBxUCexn6cnq
qAbqybKt5kaxJaVNkKmObR4j2x8f27FpDpbE5jbSCBJ6r1aCf6BgEB15rrUuQ3fGM5s90RlcX0rf
ERuRJoK7Ei11ZieFCySFpcZu5qkdzniH8geRu+TTHSi6iTfd+f7grzIH81jUOUdH1g3lH83vGtoy
K3sL6qpExSCZDzerbKxH9pu4qoNrVnPp90TtqYtS1i6kwpGzWJdduwVH6Q+pd6FLPmEnDs7YRix8
xH9OFaBHfWxgtQy8A1J7ulBrqhiqa2r/qUM9vHg4aWzy1ts2RaXDmWmf40TssoDgS+p1kuUQh6/r
JGiBk/vlAbCgu1VbdwGcy9YIq8uoHeaYctzFlTnsuqohttgDo5jLJtvwO2t2gbVA2BFyDDwVRInm
bTA6K0Yd8NZovkkcMZzMsoTGWfbnhI61RWPqOCNS+xKWC510HIaz62MqZTjd7DCMxnvXmb+QeJs1
Zj/opFN58DKP6toQWebfP5y/AbF/A8haBEBtB8itx6NeEIv9l4Uipaw5cFqoHDgKqMYkT2hJ6v8E
PVJ39qACDijp74brmMRMhmXAg5PK6B9cny3iO6WNq6w5KBUFIRJmLX9QE//DS1Tgcv9lLeMl+o6l
PFKcJp0I/7x8eBBGwE3wEkeZmNs2bOR68Bjg4fVSZwHenYB4nlAoymtPc8qJYRWeMmLhDzoZNlLc
sgLpPUI+XOvZ6/a6Gd2Lg1ktLj17jS9JInQzr0IzJF3Ohh6ps1T/YRWURIf/5V/hCZMKGMezhG/6
Nrzgvy+ClYGVXkyUOGL3qy9WaD8QwFs5HD7on7CLS5ufqlLfhTwD0bDqfTzSN+ig/O14+gz426sX
qwFc64+fjJNwzZU17IUhJxP27y8Jy/xfXqmlhOdDLzb9//H7JoZoBGXQ4IRPHIxQMFM2bSWcg/IG
amJrEjLt8HMMm1vdec175/wcJ0bxrgPNv4Pa5nlBfnbg723GQBv7Mvffito955CD7jxM3NsmZam3
m9png61oQQpyDixFZbNXJUNmMwBdgY8z93po1MbPc+pnJv1GDcRvPV+NyRtvVRXigc6AkMa+Q1oW
q7/okHdSF2MEyn6MmnRoAMX+ta36/4H8/xTIh6fNpu7/jtN+/j1+tv8E4P7rJ/6bo23+FxZtzxOO
XFwtJN7/xtF2/gvxQLko0spfovr/SOND3+a29z1JDZT8hmX/dxpf2f+FZ4dov0Vy3vV88f+Uxrct
W/7zNS8lnADl+S6qgnBgdix379+2qKIzDF2XJc17SaMPTquf6iWg1YU4HUrXuTg+/QEqqB7zEEyU
P+Nihlwcz/AuJv6KymCUBHOJBdLb2V7zaNr5J7WNBelv94D3bxcJ/exb9IPAi75VtvcElvaO+poN
cpa9DnTUY22xXlLDKdepQDCG8vtZMBAzsGbVUw39npoV6dIzJE8yKUEvV2BcvGzn9u3bXNChbkXF
HUCcBPQO4zuKDm1y12uGYwED1ZEgek1lHPnDbdHO+8EjAzR2Z9V34Sac53Vj/KRqlmktqfvV0Lhk
hzgguFJtCCiREZVEitwjdWkC2w8OVi+d95x3XnMwcgzNcSb5xd4w4ucW5xGUFzyxtLqwaxzIAZAE
34twWld9vvOC9gPNftc31l3/3UGnoiN9nR0c44EItQTsp93pFGd1fi4HgxegGNRx9FMX6lnF2cXS
8v0VjFN1+f5MMg8+ZoJCe9eS9/PE77ko0c3LlMw+vsn2jkP0eMbCgRI4zoTfHd+4FjYRTArrwgee
pfuiHOa7eTKTbZN1OAvsWjxg6QYglNN+9v1lXwb1A9bLVMT+zlQTI3MbVq6rW3UqXeJodo4vS5fB
WxgUxlX4GG37MNZr1/CC6/cHpjDGtVIlMcOv3B/dQzC7HaWbmUOTRsgegaoSEmU5fyaamsIb3uUk
Zqu6NnNKUee0LUmXlZhGEyWjc8XubY2opziDLBnXwnXvmompszFWeMRH946ahGZDCLXaxJmOHoj3
xvfxkGHO6TOGwVHfIyeqcZ8NxQNbPuPipNTYtlMc7aEItJvetbunorGtGzoRyNjIks2LMEo+iI/Q
nIOn7y8UgoQ1lPrBtcEXDonzonNCTLjM3wHaZRiomI7QaJW8zxWVS5OwnW3Smu9j2U7PAeYHDWWL
5BbGuBGQw00TsD2VdTFSMieG9diL/jxxTZOFM37XjsEFPFb3upYWKoxXbplNgDukyPVZYQ3wHai+
bL3iTdGop9Eop19ejZsHNwl2nSKAPeREP8qBW5wDTJMSamJT7DxG4I4/JFQj+o1KD3IOh8KQ8eCu
HRy2zUwuYd7SlVnzPt9w15BiSj37w5vDY6XT4Eurbh0Y49Ufu+Gldcv5gOHX2Hmt2b6nM7vAwFFX
Oxj7lRgacz8adgCnYghfKVqkkpMeKUwLPsewZb6p7VDsvr/rY2XCWI110GJalGLIenNb+Tbhvnpo
LaYtYwPq3wsw3dl4mn7ln4ZE400xQawxbpyzXPv37UhtbCgdxo1j7N1FUsVrOuqq58jpKdnif521
4JzqZNbPXtC0J0erF19ZF6vKws98mUkhWc4PpRTTJUojsDk50zSPm+1cV6Z7Ggmj8KDwx6fSGMan
QqlDb/ucaVsGxMny51AjKMiJJ7n9/htu2/hUBzIHgNu11m4+3dLGHW+21Q0X9PLTP/6I9zKFIRWf
Y8fBiD4W1RuRtRwlszS231/iZmD0HgW8qpwuZcIWb7ZMrwFs5xuzqPRlKjF4psMHZoj5AmOreG6L
7D4mAnf9/moMB+SZCN5Wyj0B5NF75gkUryMk6rspTsVbjiPaI8f5PI1D/4AR/RVzJCUgTgZCQmU3
RrT0XbVoUQ7dwGzdc2wCY3YxsNWXZp8w1VagLSuQ0gSDni1lwiyLPXdXuoH9VLHJXk1ZUP+OGPjV
CUiu2kWZMSofgFVaXAoIa1feP4NUmOYQyCn/IPzyNbSM9skoZH7uWS6hCFB96cJyX85l11Do+Jfn
yauXCePnuOulc8zccHozrMI+9f4CF16+3JQ6sjZNX6tj01oUZHFVZZFM3yzf98/ujMFlynPvnQoc
Gmu5vFbxUJnMocPyvd+y5DfvgNyCM2TbmlNY90cb3E/KkddqyPWrY5gAKWOZHxsdMFLwGXhaoRFQ
b0akxG/Nch10rrvxdG09NFNbrLXgFq4L8g29nxcYjprg4FhR9cp4jNA1JP/zGBf3QVn5GN3wfkWh
GzLbl8mLa2c4crPpXQU+5ZZWGD/louxvns6XsXP0VMMCoLTBqQ52WZKqS7q7tPb0A/3TBrd50r81
trFL4hIcq9HHL2PbMKlzi/ZY1TFFO02dbkHfG7vv75JTcFOSiwVDuDAUPQEqt5kf8CzekC77819/
tnxJoWa5rXLxGlQzruTlw/dnQ8HrQSyKtt2Y6vPoKn3+/ox66XCdQjojjB+MWzNk9R0Jw7I2tM7G
ixkgsYWuNgk9XLiRsRSiPxzctP0D40jufd0z27FIWjGnYRl0slMMKmEnPYZYM78Erh/vYIa5v+bC
Z65S/zAdORzTODxEmeiPeRnTepWwsA+4MFXjBncVJ3JZdMm9OlVp85Azab0ZPGXJWIK9N5zfcmZD
ZLEo7HPBHDJVLSnBpSDBicXTEOBQkMkyHDcDbP5e4+/KtDqaZv0j9HMUJK2QWkAc2EPzxUMYmxI2
m2s4gWFxSurzANtftDV+WjW0/r7q167N+gDx1l1X01OsqTNVGoV6cTXotBlpFbc6tKWf7pQ8z0nN
EzVdD0YkV22DNxmzMp/U+J1xhveN2NSOIDLUyQcDz/WKsdcvc5yO2QJaySmB3HWGXeOHAogHnBHY
nNW+z7iGsP1zlhSZ2rkOblRQHcEqipj9+SQGWrBG3K2vdP2hmZlb3zaxx4f51o/9V7NWP2VuXDpX
3MMKAshk/fCqaD9I78Yhj4qobPjt9jjnazxO6zgmX9e3r6lr71snAPfd0xJbTb+JDzgrm5Bd341v
dlD9BJevETEB8ZhfrjlIHBtig+q5GqLoFs4lPcA7MQi9DXTwUfoY0YpfINy5mJlDEVKnv6UP9Fo0
co8cuqNXPYKtZ7drHYc/VUpIQeT2jQRJV2c/46R5ny17Q1nlvpg4Qw8xAXqZEaSgdGu25VvZiSem
5I9l7/s7eBiWK/4MzmoYptdgMrcEeRnCkqFXxinU3TWYjVNDrwdXE0XT5Ln0w9h6a6/Bqoq4+6hN
gxxfexOhOLagEhLDYQ7OoZUnMSmf8dlTJooe4tUqBSa7ivqFJT+jclF7obNHEITPKp5zpnRywVrW
wI+I/Pie8xMHbLTzFLdkkxxrRYBpaTQeh5w723Tu6tTchFb9UqKMdj5rvXmKq/pah/R/NFF7x/6J
UnPc8RGjdmZRNHkMhIvJg2yAFQIGVNR6BvU+8t1r61Mr0piYGovgrGo+W7bdMTXA2zx8t/uguM98
/YPMx7mc4Vh2otq3xvQsuB9x82Ajt1yoUGq+G6oaG3DNjegLiWZlu+vCnx7khKnVTNICmTsghsTb
Q0Px05Tm51xQvFt4ollPJhn7oMH4DfJoichjNA7FqyjRyYierAhrxlhNkx9zzXy/xZfXtR5yES0L
+GqR1lr92ubmD0iBQBel/SNssnuzD4b1hBrOwOF3bXGPmEb9U1fx/yHsvJZbV7Zk+0WIgCm4V4IE
nUh5+4KQhfcF+/U9wHXP1r6rT0S/KGgkkCKBMnNmjhxWLXoXz3q0c/cNJepH4nwxA9wEDdoOcAYm
MtkVtL0fJ58+hKWjnWmlp2Kw96K4u0lbc2CetNaxMr33hvM0aeK7J5J9iusrUX23RPB6eZlfiYJG
eMtXTqj2Z2TGtxL3xao0q3eNxIwrO5qYviiSqsxFfVy9kYhDCHHtbB1z3JURBousf0Fe/xx25l1r
ASuq3NuMvNKyXJC9+fiqOkTVQqsSBDCxNCL5sIm+aHXVlxOQ+M9glZWt33dJs5op1TepRSTFtAkX
6hJ8cDtb47y9CQq6okNTcJLMAGsNXKiDMtwoWnKTVOKNQttNyPxrKQXR5Rh2fGQJZIuJXd0b0YY0
I09N1kmT3/TYJrbdbHtzSCxgg2WA9i1DVuQ3DQI8paMHQPDiunLeRIr1r57n784ZCP+GvdlahBwm
mwg7AFr92EHxZqU4bePrNkMqbGn9jTN1K0LtyPbr9iW+VkpT6G0zAnWKMT51dT9upNSA1CED10St
4osgXlMp38vC6vbCHsFZqop5Zr9PInnVsN7AVyUs9seaw2fgzmN0EsniUWqjG7sJHuKy+UFfRmoH
WBaYWtRbhfMZ3iX3TmfcA3iJH9LSeA6opyIgqJS1EgyH3mxzn1VWiw6CUwrzyLib9eJa1BJstciu
KCyh/IonojKHzdisa7ZyO1cZkJok6p2SPcRwtldIaQTYEGq0XX/Nzk+sw4nRJOxR2tVufKDj5Pr4
0AMPVaC5VUYnYuy2niIZlxvTKa5pPSXUo0i2RXx1TPnWjgr/aSujPdyKkG5tdr1YgNc1aBAKgfgO
1Ny3cHOwaGncNRk2dBkZ+iF3jG9WY3d79onYh2HvowzId0TtvsZY0w5Nzi6+aNUvTeJxrHDirQdc
Ksw1MEj1fPIzTdYvLex4iZlkYuN/n+Zxv8IN+q4bxuCFJWPfm6nQ9oL4Nu8khVgGO6xHtUFxu4zt
WxxDPttax6sb584CgLsKGwNhq8V02WRE6BGbEErnujWL2ylggIcce2phYGyQpjlgM48IPsjdcuHp
NIINejWBJQSYjGwgXjdu/GJmGMMbc6Cpo/4Q+kRPQMbFrkrzcKPVgo116PptByW7QcON1GABgP/e
vzyI+PgZFZy9uTw+5JC3rXb63793eTpR4wO7sXp7+dMm4+yOKUb8dcjLk2rAilCM6tXlkJeHhrpf
jzUhWzPZHl5ghMURCH2L7ppcESTbrWHuh6Y8JxOFpGL4jnIWszj0X0adsWXfKioeBgUaVyuvhWwI
KNQxWKFkKzrrxYz7j7Sav+1k+q4NNEndhBLRNbBqDd9zSggGaoAHJrEjivvalaMn84XJrAs8DEL/
niaoOg7AwUo7lVNM6ftrnksbeRCzQG9qV3VFoHaMzqDsIPDY0sUEAD2FkVNK0gn50U+Q6S63Zlom
q35AkaZ3drfrBqQ4y5OXH5GUuT8P5mOdAkrryQ4DHGUdVJnt+kHUbFftRVA1eqMOyC4p4QGqIlTX
WpG3h1onbI2SMSjyy/2KPf4BQ2Mqs9vS1NRtm1AxLtpyWAVUkyY3ig6o0oqNAd2Knnv+nIk58meb
4JF61iDFRMnb7MB67bEhHdXe0P780P+5ZVH/YykVchGPeXp0IFjspwHErZ7cZzkyx9Y4K7b5BafS
NNR7qYdPMMGPyLXXMtZOrtl8Rui/7Hjc0RIz9fGcQ6dK8yvQyFgAi4PQum0PNcjQBhQXQr8KlXoj
cK3onbqOIcoRSs5+Zp1FbHo4N9ikLHlxx6BE/NxWkBUEW307xjxh9IeJSCMLr7irvNUaMuzBLkiS
cr+qydnH2LOXJYJpspxtEMq72S3Cg6NdNAdZ346os6uiPisx+b8xRQ+VtDlsf9T+WOIDAAHuhtf5
TZvpRdLFgUkW9tToAqopjaTYoN44hYuc7a5I9WBndMPZHQnRVdDQzpk/t+LY+w6uq1WqVFcCi1w+
4orsao15X7/Wg+QahAOasqQDqlEM254N9UrBQ+i1NmcwIIiHsqNwWWYHk12Ukz1Mk2BjqAfPmgJ5
T0nYX8D/1q8FaDNfzeRH4ACabtC6rmnD3uhYF1UaecKoftJqQsWpHJzJaY9IqQ6mRUXAoSPRj255
rhj4VyOrFhMJuV6M0wprTrVvzXwzOgg7ZXdV58FjWS1tT5FeJ7UN1Le6njCUbRvxOgXBvYJ9moj4
6FAmN51JAqps8cBHSIFZN2qI7ZARFbjcUsB1Q5k/Bx1kGc0wvYzWmNdE8UMltl1uk1pCkjlFKmjE
Dq3YqrmfWe6DH5Eo/KzQoA01PSLTYBzpG2JL6teIsoNDc5EdEyaq9lMAf5PIvTZJnHwm5dJCSVmx
phMi+OEk0uxtDLDGGXCLaNo0GzFUO2lFUJ4qEeAYib6myejO8cIUhe88pov6yXGfoWs0q6DrHhI0
v7aFdlMUw0uN6DCR2fdgtc+amGBwzJ/SxRHUwYDwTd1mZAiGPRLxTF+aNgiUAdVNnqkqBByg8odD
iW6rg3aBnUuN0RHEd7mtXofkdxcS5FWIL1CTL0K0oBKeOzs+GEjkh67eq5m4S9BleaqtnQeSgzzy
6lDT9+ZPoxjEiAcbEvuuy5rWeh6ckDISaYdjnxoK+dH9dz3Hr2FyY2j1c4YPfV1U5AOrhYXzyWJE
M03p90N05fZB+Irw+FOz0r3RKleY5K+D8Angx63RswpxcDxVTnCLbNtdhyxFUDre1636LMzkaI7F
fahjUsgG5uj0ONeZ1zb2fZ40eyHL97Se0pUaA98uDczYMu1eI+FG22oWH0FiEUvsgBvPzfIhitL7
fK5+IgYKfa5/Ktz3aiBvM5Uxx9ausJbalDA/5nj8CBgUNC3/cVztJDvyrmz7bUqqt2522WM261YU
hD6W1P57rczRUDCspHNKf2ylvzZiTHbuPD+0jnaf1Z4IUNQ5ymOpDrfIot+qALgdctaeQj458jZV
M2cE+zk9drl0AI2U4I1YqgZV8SMVuVX1TlsZgUHYU/zehdq1cGc04/BdtQlz3Wz7xI7kK7I6T0x9
PtW220xDhWF+6kxhVdB5nMGvhnbuWL1ZU3Eu52Evx/A26ec7S7Aow4gXYN1w8E9ZQ3ojSvx4caxc
jzI/tKaRrJAPo2ZcBOj2fZ1YWDUwfhJnTMXXoTqtvQ6qexdFFdqHWN/YrA3VUJ9XQ603Kzvj3y2z
mU8b34unT6ygsw1eAeB85Xi7fMRdXj24Gf40ixEhtSI0RNGnwr5sjWqfZQ7/QvSaoMOEn1Os5aSh
Qk0gzozaabC4U2j44uaG0TMHFWNm+Y0Tf/atOZ1EHLkr01Resjh7NUhPZmsFVHJOn5oQCfDwOBQl
coU8vr5cSDLj1K9+WHw85rFd4jfO1olU2aM5N7VVY8efXKrtiq57tqqx/2gU3Crjs23xT+kBa3Ys
8IuplmkyncFqsi8Cak57jGP1wC04Y5jRa0+n27WNOvUjiEigSaMbQI0fme0wyLv1TahJrvt22EzY
jLxM5wNsEirYy3a7BPCrlqF2ZVUqBcHUPfPt79HBxsTKUg5RRujDIczWbsmGCx1E7MwdnmVbJK6a
j2ZtvY0mlH9bg4hMgaMffljjPuFRNZE0+/FE8MNgYT5evqfAQFdD24l5JXaI0hijkHXkhOFCMCik
6Y85WOqmHhw/Hae7sOL1s67v/KoTTKi6/kEkGyYVYiQmMzhBx34cIEHkrVqf59oFSd8C+mjVo54t
JgWLjbY74N/s0IV3gnVpS/FJdVZRr9F0Q+2OfcWPMp3WYYG4Kta111l7h8b0NNGCAXQHy8NdRsi6
fVXG/t0ykOY5Q7Sx8l67cjLWoZmT62h4eHtjCV/PBFiCtZN5Yyyou6O0Y3eG6FC2SJ5t8gFs4Vsd
atfGRFTaZ6SpU+AmxBONzrqSkbaNo/DGViJ8fpNcSq+pg9vQ8YfM1lZomx9JwkZ62qAqle7zjEnD
GORnVztiNQpg2o4ZXtuZe9vqVEmlcS/r8bky3HMf0svIauWFiq2p4gkYo7LY5QolSqikzLNMaHTj
P2LsBfFcA+hLm5/ZmqGB9exZ6fN506ijLLKZCAY3wcphuvsg/qBsb3MJzRTTQega+mu7VFOYNr5G
B6dabvPFof/bzDAZQ82+Q6Mmez/Sy6dIdAhueQN9pJL0jo9+Pbvdhtjx8ApJ2rpzOcW1culu9sB6
6hzlsehNX2ruJ8ubx3Bml4seex12qA9RSv+MkfwEjuhLtGcLwwcqoGaxgQT5WSyoB9k9aS77JzBD
4MD5eo92SD1pKodrpUTb2PU0gtsOaVSTPiK0pBiFPHYLKce26vHYq4AlEQxhIctRBSVhED2plR5S
BgndDR22nAL5u5gtULN9d7CD/gTBJYbQgmRYRiPltdZneF6soezT6UEdnNYl6HB8UOGa2iFjHu6r
FeSeaW+71btAu0Y6/F7mI0Ws/huZ4Za+ynOqJfoKod0j9uLJj2uVKnyUYHWt9kUKYxrw9Xkq2+9C
qQHLtoYvqPNr1ZMm6UsTvEAxL44/quPY5ijOe5JJK2zZybWVw4hLJ+e7ax3q//T1CsrVirKMALmg
BT1seGs5MIK8WfV9ToJZoa5Q/QEA0t1na+QTb8L+veimmHyMjas1kSeNTvXo2G/a1r5lQ/sQBcO7
noJYmSTeQOy+W6karw3egm0gu9Drx+atzahvYYdK1tEo0o3WYb6dtGt4LWts9hXxSIx8hpKe0G/6
GCCwTXJOpnRTNnrAlM6SvdqBQaOJ01gsQTNnV6FInzrYVHmvtL4FHUGo7GDQ9midAVhYxVCdWFjM
sQx+1bTMvKFIHmxcySudSoDXFACsLIqAvLJOR2Dd0+Zaj0r7ZgYRKheDhbEaQPK30VNrzfwUKiDa
8o44pcEBaGgV+Po6dfzsbB4yc/3G6ci7cMZDSOdlTWGMR8c7aXYz5htkBhG0eLfdVWAoVwEUPU/T
cBjBd1xVutJ7lNzvptYN1pM2oxitQejpjpWvsactogIWk+ZzYBu3YgwzL4ipEjqas3bt4rXEDux2
Tx3cNRBg7oTvJtCORrMluQOOg96xtn2wK91e9wwwh3wmQEbqfkxb3zoHGVcynSdjl9gK4NZQqH5g
9IbfjUwyldVMzD/ad8zmz4ugSUSu6TclTHAMxEOe7dNpuoqGdgDBN5N9Laz94DLFJUWzZy19W3Y0
e5IhOikG3YY4G3GkwjdVM3UfZtq8mx2WIejkPBvq4+i2wVbp0rWZGDHKK5YIohl9h1AyJhhkZgm8
Oi465aUElh3XQepjY2qBKMKeQkgeUlBB6adtxJTohz7rcbunM2NR6bb+JKcPkqPmU6b2a7pn2VrN
7+JwnD2c/aegS0eatFwYpFCVJY66Iojvg25g4UH0G+XZBcphOitatbs4Sv2E7uRKNt0d+1i/U1Xo
kwmd2r6ws0NflNs5PrR6cWMWNBYq9tkgcbO7oQ/dZxIkqOGUlal8UZ3bzNLaZj0KyolpRrignHWn
XytJH295vfeorxg1kb5LG9faKKrSN/riQ02AgLQYPebIZoxV8F1NVEREmJzNQj8whd4BRNj3SHvX
psR5TFRKuUqgUcClE6Rp2x3FNvsT/U+xg+CQMqonQKOYo6yS2KVSD2g6UPEZ6EeGtvZRKCDku0q5
xhd3jGz70ZkIcAkws10riWc2mV/xL+3CMoyIxbBxQ2SC/gHlEKQRe5LYPSRHs5eo+Q3GtCvDjvHY
0SVSZXuTNymtDhzcmm5DwemJxbZ7GdJcYsfU2PNmTqN7wymgw4UADmE8qLdOENJKVIzH2i3v+kh2
bDsitpy98RgHtT+LmVwfmo77XquIoXcBtVLz99UWMXpQzDeZchYLV4bz7mSkyhlRAcqPJe937qlL
sIdDvBOTwjUr73WUPDq4Z9VjpjwNYtobJMGuh9DE8OYy9ajfxtCPLAoyMsiRvlILouPQvatsvqwK
hRDyhtsefzAhVnyTszGycnVyayMshfagMTz3OobNsTD8aa5qxC0zmezVLSQ4fRWFbrFOc0l6fWk5
1JGcc+TCGkU7ipq3gL+HNR6GiX0MsRr4ppFSWuteY9RD2wkYBad5QKHipCrRK9VBdiKyQVu74NkW
T5R0Clh8MK3qVJwzaE8DQE+CKneQC8HE0lxWvNpC6C8J1Vgx3R57mnTIh/sPqxTKyhR1sTb6F8b2
iv6k9qW1Ds4aOyEE3VCdTe52J1gPQb8eGnj/kG/Z87L+TTuEn1lZszrcTF3MloqifG2Qb0TPssB8
T290ifyCY8aIbZJmBkd7mRNd5ucgmM5wg23m7Pw4Vlrvp12tgh3Kd4LojlBLKHOlP6JsoOjwjRD6
YmAjjQ8dkhjmAd+OxMeEjdY1lYMOgj+YyPAELPwoy+Q+EZQtoyEhVWB4hKHk6b18m+J3aUKSytCh
bCJVX4P1LHxRFNmmnPDmz/2wfE3JnQSRuM3R/2hadxOAqC/41tju5/epAM0KbCjb9qVNjlwJxz+i
y6Na5UMAiBvZxGtH+53geAYit27f5yTasZJW7dneZSBpcWCXPzSqnubeZyjn9anaQvTonmxtPLWT
Q9bERLlu6HPVK0oY3nH2bk2QoRNLP5Lw9hVYRFiMrP1Z3zoPvbWNesPyy2QgPb1e/KH4J+Noh7Cm
2wQUcTFe6e3WSduvVBtSNp+sgDPVrm+7WhyJfHKxa6Z+bSvBIdP0e6KceroqNAqhpWZR8ExjCsqE
wvqzlhEFJz1Zpy0C65zJU1DR8OIxf7McW27KZVpyopFxHzcb87jXZcm2ykEzKsyY5sh+srIsmBh5
+00rjvgSA+FVCLGxp05XTG5GAqGxBGP75UCzi4qmwMzECcehGRmSVmybo2XXVDqEe69EGeiUvv1C
2sUmKoMoo1uT3E6G0aLmsSKuY1S0MYtNTXuaVeWrgXxHvkm5b1Q3vXOunAdtjAqYsnhKysSi3hne
W8a3lSXtTZnMtyGR7B5ZIMEYjedxXnGJsONq0wa9nZmupkUKrdanYM77UylR8TpGpXoxIZ54umTh
1S1gQ0dVMb6Zd41hfpRm+hLmWoDRbVJ9RrXevjMpsG4Ngr4JgY/A2ixYubKQ5snCVA4s0PEoMzVr
1caPGprOfqye03Ye95dIYdWsPzDXExJU4SQIuhtZGZKBgSVm2VHwqRqFOA9ZrcPQ3GItKEmkw1ZX
12JVKNk5IHxur+GEuNZgrWahBAkVN+remtVrCgfUsJN525RAqhiM1airyTnUWvYlg7qRVOjhW8Au
DoeWBfbQXuFPCb6inBbbiOM7sdytYgXZNqC/tFZ1ZdPVkO8ojmxHMziT/sqcZXAaYPaEVWPda2Vg
3Ims3BMsIYgz1u5jelE7oBI41iTBnqalbQvCJHsa+wfNcU+KrQdrddQeNSqEpuhnLHOqgmV40A66
4bwnFWXHqVkiInKT5mFqrUqtZ9ciZ4CyHRyivCo89F3p0VXjJ21uozWwi/eW2LttxEhTWPAzpoYK
WRDJbWrAVdRAXu7ZCEPoK9x2jw5EZSh5y5BUYIcsFJ/eO7hg8jtX3MIyHqs3GLFTdt2aN3fZe2/W
2rXW9Zsh/whUM33Kguw2zowPM7M2ssoVirEEODTBJkXp3UXDXcapgKJWNngYl92vsg5s60s28lmp
AV3FVuEHNu6lrNTNbc28rFbNlxXmLExdG2yMrK4HqTNT9oehrOZNX4d7xil2U0X0PCSgwVMDaV/u
Bttx2XF+xY4sziKOX6uSeTmnXB0TCLXY8w6EjJQ7wxEHYOL0VGrW1kMJ36bZEDgCsyuc3ww2wyPJ
7VaVpBu1pIsRy5dAJ0fLTeVrCyTPCyjheayQv4emAtbeFsCPwE6t3ZiiXU10hdcNU7qxbT9XOF/n
oWsR3baMXA1vVi+AEcRxw/tPaEPYx4rBxi7FTHVYfVZZ3a/tvn9QQxIs6qVMLMq4WnelfMhjDPSy
tSZqTjCyzaibVjaDE/EVwWEyC5VQ0+gRs3MOWkCgndWN3mtmpfDhpiVIOqMa9/n03sj8B7QB/rEA
SmajQi91Z9PP6Dt4CFee0pgl4DAXT93A5yaMbl5ndnnu1Zoarz6P4PaHBxVX9o60EG094UjHFBq0
ZopPOtgDHR/5R8GfuUuovGqC17jcop6CWPP/fkxn9/7/Mq4vfzwtR/g9TMVSyLPIKCyIr8EKfDni
5Xeq2vpPODZ1fGfyfl8xSCueutwnH4CnLn/wr5u/x//zjMlgo8Ny/uft/vUu/rzJP6/IfAf76t+P
hGStru2aGNSj1ZCk9Pv//3kjl1fTCSrOd78vXCkpS4jLr9aptaSTLy/+5+CXm79HudxS7ZGc7J6T
dO/2b6EluoMDrWdPWKS+l0sAtuZgf7/cCtA+/Ln1+5gzz/hxf+8niKyoqv3zm5dbhLeBMPnnsRbL
1hgkeDCWx/8c4fLsnz/+fa3fv/vrMKayyHoIfvc0izo6+DFNY90QXv++kVqH3eJdjvWvm2XLuUqc
M697OTiw0dDXR/MxzS9h6ak6wblUr7kKi8PlR7Jk70bLj78e+717uVVI+8pOC9f/6/HL318euxzk
9+7MKpS9D7z/y7O/T/y+2O9jl1/JKGRRgV/e2l/Hujz212Eud11Zw2VqzcijArL9Pd6ff/dy/3Ko
oquS2fvrMH9+6b8d9vI36eweXEDnW6u05KEtWJZpAmPz5a4d4B80lx9/3VXhomLg/v+fHlQCmWGF
uEvFRYWLcPmj3x9/PaZC/1oZozCBpv3nFf56md+//eul/tvvaS4sH1Sd/zkW+sL6APnk8vDlD0SF
3/bPf/Z7gH89/9eLXO7+/bTi5tVuSsB4/LeP4Pewv+/jvx7m8ot//c7lsQgFGZkFxncXd5Cf+ggZ
oUYLbVUMktaHlhuNvAnlEPt/hovBeFJMwojmU6RXIJgYJ0pKeIcoIYRJkOMXMYNTfcg3epoCTsTL
6luGskxi6YYL7l3iOtjS/W2OEzKko7ncolrXCLbYVrXp4Tdv+Z8hkVM6Ux3It0Gj7tyF+wSRv+5i
So5AK1Y2IeersUX911kQrYP+utVK4N1MHEHHmrnNp5up6r/IO16nEXoCI5HsPejDUgOsF7kuSCkH
eBmp2QHQQvXLzcYHrXJTP6oRReRjibioMVeTFsQbPWeVFKanvMSZ3MQqwKe5iq4sVFCncOnDlGQT
DlN+zkkpQQFUm2uodAgCWArTRQe+lcrgtqo7gC9wrOxhVm+FY+m7eeCdWWxXR/uZpQlbG5niN2xZ
6OhOG/qxXFZi9MD7nK0+n+m6ZK/CTu9a6EBR6Pkom0ABZ7zUYzC1IPSfHw2R7YuqOqHSJfGmFa/1
UB9I/8x8FlDxxmRuZ4VyFYV0pJKIshs79nLdFvsp6q6oSrDHAK25UqDRrkOyEVSDLkAgRewPNZ+d
KY0d1JHoIaSHiJt/IG3EgbfDxrx1puu0H39amw8G3PsrPXXao71LCm+aeDGApwvBQqsAJ9A7w9Gp
RoieEvYtTfRc9z9JwAJSVVkRjLPpbIN5ZUOp2Umd9rfSONtYWHzSBEKsqnYA8zEOT6wlRx+ILlEU
sv2y45s8pGmPLpC/tSglbw1lmu50BQZmNyiszAH14MN+a3s32tC+z3cVGbsIEaIGTJA2bMXik0aj
sdFJ9PBCdI072N1j7OLXbXnT44zmM8QKcFALvujKN4jU8OhBksYXOjDIMq4lqbOzj5QfCcls3Yyn
5QzSE0uesmj+poXNMrmlPVCLN6nYwbnUu88a2q6nc/l5yAD71TghlYsi+FJCxTse4K6hTTGsG7wh
oiU7LUO+ZYhU2c6pit5ZTjRFcnqLKF+egzhFzA+iCs0a2Ze5xhvmtSyUZOtCAvXvxn4iH85ER6f4
eUhu0qTJ1Vw7H1VWENqghu9Tr/iQjhVv0FiXacaJekJ0jAqsXG70BR6IiEUs8BttnF/cesJeKnaa
8m27EJb12Ij3hqbmwMzV21kGDsQcYFVR/zBpDv4096pzWH2XCpXXtG9Ah6efKbg1f65ZGFN4rHzF
eYqWFbSZkHDeZEW3Fn1BLUQpr2D8OB5xExTFNQ3GCNWJnO5rp76btWDZM9n9pmvu27QminYg+ohK
peVWr5rsz/TQYKQa0s9k/1QSMuQJkNheExBOiB6e/YY2QszAFo58inZHYkc7kIAq62TtzkrEkwIv
VmBbyzL2SG1eq9DQqoPhaABJtG6nGQguQTQ9h27/HoR1Q9e4/ErmF5gdAzK16FON4XC0+iPm+8ce
98GxiCV0hqOr+arVu++SfO015apxQoyXlCzIrUD/KTL01Kr1mgzmGV3mc5+5V+CToIlqw8lQ0d/J
WSSbHkmLrMBOoA+hNAX/LIosIkiLaDd9WGCVguwhLbo3jbQAGOrTjUgU8D94Bi0qiZgkGLsFjTBw
84ikILChhVmHnBOkxHeo45L3ng9p1VQIYbBZ7GHBRytsWjih2SOSw5bBmLuKWuLGAafmZnCLGkVu
hgBq9NJChi29NgqgFgXkAzR4L0PYQYxdcL1tQzmibfPnyoTyahLMkY1pvA5T8CdWo1KQGemIobLf
tEr2ZCU6mLOlOP3cW3R9SaHESokgIta/SiX9ymP9s60NqhzNEjtM5n1n5zhmOpZreZB6sYaQxsno
akVT+KKhUiCFJ2cYL+/VpD7XLTnhxXRVdRQ6WwpW+sAbjnTyFLHeqVJvNqNiUddUq2v6Vqu4hFhs
2CH71nDclxqTAiTw1Kp89CKURyXe/oRcWrrqdmtjHsrKM0zdn9yw93VtvbcwfMtR3IAkJBlXzXaR
ZterMMC+38El8C1nOEg666EFAL1m1gVlnKBrJzlgbSn0bhD3TegbinEdGMqnU9PgC/pxa8QGnYEB
jZJtQbhrHoQ2b22ZCxBB+tacB8jSxWMxqr7QMoToEfKQqSYTFpxcqZQvrgo5vffCyFmZVX2HBviB
aDRyfWW2Fk37EDXzZzlaz3qJrobScG7VvhWS/eeAmqHgqrVIWTXLOgE58pyypZNa0pSxBHkFAQqV
2NoC+MRdglLtla79mxtmD1bVXY0WyUzqgMCVLCCRvaYj50QCV1XvWBsY/RVZvF424XMDomau00q/
iZWGkFiuzxQ5bbZj1436EPiLHwNIdXiHHtfmGyCPt7ClJ2hnSEKdkjJBTMc3Tz8HO3406vG1r+fv
hCZtHxrbuY+hn+QP9FfpyJEfWuEq7WKF7niq8cOI7sWMIKUkhHqTasSO5BhehRu+t+SEhR22HKqb
m8LJkX5I+7uFILEmrgsaE7GAXiFoP6nILRQxrOpCJdlm8QjJ4jYNVXZJCCNAsbjb0XL3r3lLTndN
W7McadNjUgs9ZQI/GZEPgXX1WGcd++UAQbuw9d2io66BPK0qOz1K81PNMR6pwwvZ0d1erZ7jinRf
dcqe3EY5MvLdxw0ZaF1n89GHZw1scWnqW5kMu7EM/HbJSfOJ7TEZJJBKxFiuVgNtwrdoojHY2dU5
dhb1Ahmf8DktQqhJ8Crvs85AzaAXmFS4esHBf2fZeCjTwST4oHlGFXKlu/KmA4Bod8NtJcM3AkBp
g7iUoZIhe7VdF/0BZk+vnSlqGYLa8My5kQrVWjGIPdckLrOiGTeOoV5xSW5FN817F2dymZ/xBqC2
wQyEZ4bLpXu2JGW5OYPI0obldZZQIMHlw6cJiWJlwBourey7WowrIPkGpNfdY0whftdEdFUQ9Ni4
FvAYoDsvwv6IdCtaoWF8wwazZsjVfStfmEv9yWjckyyrdF0HaOmzGM8XrXVDQVeAhTpPUac6Iawx
YzYp8ht8yDYfow2MgwFdy9edbrurFg87dRY6q/k9empSoohp8dFQr0wi1u9kv5GBJR+Y4FhJ3rpf
kFy6Kw0YPsF35s4J5IMiJnZzbveG5heOFvmU2tC9NcQyhL1DVyOeeBbJHBjGTUNXJCsh/iKb5+Jh
EVajCaxD2mf0+hCk5ukun3tn78zZs82ivmIG7/oKHThr42ng8ix7JsP4SuDH6sPhenQTTpc6voM2
B60QuBI6BrKY8U6EcfljA0xfIWDFdWY8Bq1zRnDyQQbqFd5OYKUaJqEgdnzavacurElnIgGPIlvv
hmeWICRTmyc9Tp9Yaz85llF5Zqihj9bHT6pSNFucfjw7LlMNfNXU6d5DcDWJbd0qYUJ53KqRbtdc
HYCkG2q3JjwnFuNZuoJfYntWJvwkjH+IYBPyaJZas6LvTnbEODya4EU13RxZWCnMrQRceRZBH8NI
sxd4v0FtnJ7rByUxIhxStjb1TBdzjvotulyjpb+tOcUjCqIPdsq1Z6Y1sleNjr/NSaP86IH+Hpfp
PrDoDsaRPFbinFcqjKglTyvLWYjOZojgDvS9iyknmc1T07kPsKK+ae0YrriCxLpZ8N0TTmkI8tVG
9uENgcECEUn9OjbJoSvmu9mgONNXbzWQbGw3iMbUMnqsBJLRsQLxPiCgrdWQdSemfLSyGMAdtBwk
3AeIU2ivzLvemlYx5OKkI9YE4JAnADr5wpgedBXzUsIVGPEJpyIOF8nZt4mgZJ1Je8UeMdIslCDj
2zySb9o+ZjZXKZHo9SbX+JzEIM7hmJ8mrMzLJklnOdae2tR8VmAMCGxkyFX7F709KppvQd1f0de6
F6Xwe8F2jEEK5J/q4AOdnpzFuzsEmwqGl1YpxtGI2tc+Mj7+h70zWa4cybbrr8hqLJQBcAccLlNp
cPuOfc8JjMEGfd/j67UQ9WTKyld6+QOahEVGkryXF4D78XP2Xtt2jWnn2/2DCQF5ai2SLYI0XUc1
FaGjufsLY9JbChPY+iHJR9T4bYSkr0jEj2BcsXLH7puh9u91cxVVAKQm27yLUNevwkptEs3s3iA2
GRCZ/eF43nfEfAmrYHEU9nDoJ1szebDuK0cjnbI0omKBdS4pnOUbwKQ7JC3YEiA+yYoOQYYWokhl
9R51QAx5ViPhQdzxGlvVsfbbs4FAkZQwiW2qfAJCfBWa7qmvKyKIqJ+HFkgV5uEKFtFi+Ys3q6KZ
r2kFvJbya0KSVGYziUEFYjLRdHcqH95UM3xGWXuYGWq7tvWOvtPZwCdKSF+rVv5YY+ubBwYC3Dyl
fOgTddcxDF1NcXbV41gymFGuili/xQ76E/RPj35730mTQShH9xUpMCmjPh9iaH6VOvIiLSafRBxu
3RkmWW2qm5JTRw9YYhMyFdByeLJ748nUXQ58eLrH4daDqVF3ma8ZhMf+kaPWq6fvPXrtiEwyRdLl
YlhoYwpsCkxX4UuK7WIzDc4SZr3q627fqhD9EK7n9KnCAXoyY//APbmuy1Bsx5iMGOR2fKkd5Vuo
vHSeT02A6dJq8PkFpNPpDu8pDM2hMl+NND15dWfv/XHaFwQUFX2K6aVSHZKq9jOsms0EJYv6Ak84
BcYAZoqqktPXcGMmRypp52gsypM+0ihkepeXcbfU+1DFhX7NK4EGz4u/JhW+hm24nSYMyQYhCetY
24iuppdCRunWt/cpGJJV3kP5aXC1uDGjPdm9JjkTdp9p58aPuWqapGc2hAG3o4WFUx34sngRX7nJ
0ziyezsFgtZyoOTo3XatPZJ2GAIQLaz0SRZfpa+CFemo120Q7gQBXJhex3OZ2L+WNHI/jDsObeiR
q/YzGqanBBXbzii0XlU88VttQEIXmkdpGJrrfNrpFLfqFAVoPaEu+wmhGEbhB+vK38q0J6QVk90m
9emFRNFX4acXU6Fp4gjmcKx3foNxDyEhwAuxCTxwYX8NAlNH+mQxu94jfHtXqFnUPNI/0dkxEeUX
EZ/OThXpV5xi9R36YVfZ4fUcIFSt+GPdLPN7c76pQ31QtyO7KY/iNU7lj8j2d7bT/4BkufY1Pq+I
NcpS9Tbr1bO2xjN5hyg5Kk7xhahv+lqiK2P6p5heJdreG0srPCynS+qY7TaNCPaJEDC6DJtXZTk8
84yiBrFKRC6DdLd1MO35PsI8ugVqGx6t1HzCg2psIqZ/z5IAP/TF/l0bfunxpfLEC/qZR5URI9JB
XXHQWRBY4UcrRB0oktBSKk4LFLw8m2h2i2pf1e5OvJmujf9DPI9ZB4s+Io+CD4+moLgzUgiHrRSv
PdwPKxj6DVm8SCRTHVywEDwGs3uwFt2bDMKGUpgwJwQjILMXkyL+rk5k9OFwPfb2LTDMu/KbhdcP
EPNV4jKG/V0qOam5NbzWeKiQEJivYd3YMOSLaycdHkd0CjvocLex6i9CoyPzmMlKxrAbDoGXAZv3
OIkH6wMp9YfCudyY3JiJ86xC98EmKgJ//lWo533SLukN06mpeVoCrNPeeGiE+dq1zi9DIQnh9zpi
qtrhxqUZQ0w0CNFIrEy7P1bddVK5Vw0LgJbkH9Wt9eYvh1eSdS5zjVbDKi6JDX/d6JvPshoXrcBz
2pGlS4cUWh9AHZOwUwKKuFuoYrq80IfZxE3lMEEu/PZXLvu7MoQR6sUOZ5ruQaXyjMiiWTOkoKZC
au8xseSNGcaGFI9vCgCLocwS3BIXn2EWEj+enGq8xWbifIVeTZ+KEMWNTK1gNxL+N5XXiZuM67pK
j2U/4icxy21F3HNiNacaVFZNWM82TvDfxq34Ffr5XR05W97CuQtvCCe8bubhkhvQbxK444R13fiD
uPdbA3eG/zPnxqO9eNZw7DwayXuPxsGZ7bURmGQSDjbazqzciNb6VF17tHX0ABEnOBZ58tUSas0H
lb5PVv9C+CVLmMBp3BT8ztFwTULkVRFHD1goCEx1P8xF5qwKWLLl9N6VwbCkeMVrI9PJOpwLuZ5t
hby5+92pHPcjS+ZGTLRmzcgGNku0sRG+ayxBy0z1khF+hAr6PvMGuVKm8UYGy8WsNDTy/MpmCQeK
sm+LAokB0fADgkUSGl+jtJbrn8opPx2R/vLL0qeAL+4yo1ohYWNxcXHH+Jg/3Oo858PWx/bq0tFL
E6s8izR7QAy5yhUakhz1yzRgYQot/yWOUcU6HeSXeVDnaJaCMTVieqMI9m6VEwmwbucxXilQpbuZ
KIG0yD9cWb0jHb/pM9/bRtynPCEvuB0IXO42Oi8IGPdI8a7jtRqA6CojX4t4vjb8/EQi5byvHLF1
Okg/bHnG1knXns3ThYqyPzg9CvNFTz16WOyWX6oU+n5UNG/ANHEqp6LjLs6vRPoMQYbkzeK2DtvX
sEf7utyC8wRHOqc82gUuNwq9/GvsfiAm51dftdd0bm/8xgdR6dsDq5O1deLyDMv5oQ3tt2x0JQe9
kLJ2KPeenrehbNkY8+gB9QL7sElThuZxeeA09tBO2WvZxp+cfh8Hr22PCj+IyEkshSDw6pSXuvTf
KA9IEw4pUXwa9RfDk9saHdUasX0Cisk+1AYoZDOeBCVDFVyyybgUqjSuOWu+jBm93blTO3Ji8w1K
i4EzPUIcDDV0xmWaHPL6ijhxBgT8ABhWxifnXrLk+kcZkQk8zsZ1yan8GCz54rjFTn00cGg0ADNO
DRFzMaL7cnL20wJCNlK0zNVcBUwiFAc1LzT3mW/tp0lXR8fwkONP2lvjAAOGOjVoaiBz7H//5z//
zc8OMc8l4xvSfaMELXBps1e1ZDmqrNinobcJ8vHVk9EVg59u5yo8VZWeAORnCY4D9e7SRyZxGdiA
6IwDv89utihUO+nT6bOIk2/c5zmtm31PhV4P7GF9TQMyah8IdPvoWhBQZPjh9jCGo7R6DZf1RykQ
3lPKaKiibzw3VY9cEhVBgzfF6CC1F4LS3h2sb9zAPDRU2Jnv/yJjBWyOSwsdqhKsWrIJTSRYtcuy
5FUnnCNL89xAtOkdlK8+Q21jfoFEPLEI+51/FHN0MSUdq1bbLxqEMlIEPMJX1fJy0TKBEa5FTmX4
Pmjv2ZMQMbz8IPHfrPspvsyme5+VN2UMhgFlzUMe4HDHyHSsS0lLU93gYVzVyvuqR0exGULyctK7
eBkdaCOjbTjWZ2kGAy4IwROh82nbme2p69E9VkE1ruDNbiiuBx5rccx7+a1Nh9Mb/BR04rDV6YS6
freyVNlwZwm1sieMdyCkbuq4fx2zhnJojLE1iuxniObmqk3afUB723Q4KYtAs8FOQFhwVW11aL5G
k7rSwQ8qqPhs1osXgQNnGXk5y2P8kA3PvsCW0nuc0cIAeWyB9XtsC1TCBcoMIhtXgPgImSdYOI5M
6yUh6chLWiB1CS0WaFDO3orOkqisldvLa87Yj66ZvTSZl26NGoNBb4GgCACgZ55NABXqlBhFJhcx
4NBuHiSdQ5pU6DRpe2L8nVNmJViaS4PcAcO9Hp0k2aMM4rvss2AWtjM992PGkAhvfYnJYLjSB3xX
szDeWgJgCoOcXS9PvXXiutbWn/tHKyU02hSwLntIPytClCFffBHoelsDAj+k0+IuSvGM2PLYZi3s
zoDBVDPTfFKKkDSafOw2hYHZlI5ZSrxoEPdLAW2/OS7+V7qVwZ6vrm/NDM3SYCNvW0ZP/ntFhwXj
ktEcwvaCcQDTIIbKgASejmLkDh5lBWSOZmdnGnrfX/fGgqDJunKrc6em5mfs4faDd+wqOn7R3A3M
y7hhtAgSGBz1BvFcsRrrpLurMoZAjdNwaYbiTF/+KnDgKnT0bcYUOfJAW5NaqjzGPRYaTlP7sJJg
B7rIvGoZu+MoZRFTtsJjE13l0rzRpRR7aXbVrp9ITKpiDBoJ+TdkEa7mgM0hCGRzHui3Jx6WhjgZ
n90cH6jZPjE14/qTDUhDIKPb0xAvV9BW59zKbBl9YS36XW4KYiKqPLrAVVYkrC/0ejEa55q7GAYY
sMAWuScHiFet823uLPVn0ZKj0R+dhJU0jYrn3J3FAc9ZzBJWTCfZLDMhsi1WnZXh21Ikn7QydVZF
R1tNhtwWxkB0PfPGrOVB45jlOs9Zim1MWVC4PbnObSgRzlDim+URbUpveSRvUqJG8Z/wCIu0dtZS
kgTMB3zBX/vSuny2vtW6UPYSNDQ89ptsfK5dfuPK4SXtBIPZGLgsa4xkIG+/EJkIARjDt0dT8hwU
dyYtFO4oBt1cFSikDZRHkAhbn9e2ymknKpZQa6myFLOerQvyeR0H/UFycF+ZRkZybCfzPcNiETr5
TiPDDMOe16s+TFe295ntb/t4egHHcCl71UNNiAv0lFgr8okR0QxAYIxmvsj4kZnBJ+CASBcuQGKi
7YmFm2kcaoKSAVjQNnfLL8DTfERTfNsvTl3P956BtHsHfEr9NqjKctWiQYVVXx26/Fzn3MmOj2uK
BwkyC8Gs05J6Oeb2Udk4OykrHO45WVpfY0Bklv3TE6PX5dWdLuOt41S3c+OapybCWN74H2j3+G5p
uxi6H33IUpuxZMlMqXhcY+ivB2bMLv6pOOy3TWi86Vp6SBVqc816h6RAGmqbzt5nmEhmOoy91ihj
qTVmahHCIALOtXu7YK3MxinZsG0fY+FPJxcrziri6CPzjmI2KEbiRYx9WkYPrZGau9q7taVBYWhO
z/0IoKox6QqP9VPbMxFxB3x3QU7G8KDB64zpzLsPrsKmfUtdRmTix+6jW5i6E4dgdsW+H1+kzXGg
w6+2CjUpZjEBNQ5JvwWuhCVJvaJWGRr0vEX/BjwCTbd/lXTkUcvua/Bo6JcxLfg+MB5bmgKFneoV
WXAuzQ/x1BMgyC7XZlu0IB/ESkAeUhPksEgeCRC8M2QJhMaBbqNmQogLTf/a6jnzQY2j+V/m3yZU
+7Y3qVjc4WCx9uyTvID1mf7CUe7zvZhLDI+Tsa3qe36jmLsKX1FdOuk+FGA852qTGPEhM2EL1b64
rRodnwp0yWtRwUda8oFKfeY+ytdWhdcmbIfhmkwSIWuELCPorLD7mKbihh02pgoWK0wlEUzUHB3I
EiJWNBecZXT9dVzemnP5FTdoQdowfrDJLVqHFa3XkHwy/kbjBANdd5O76ygzPum1D+9GcGD6iozd
kNc96PPHecw/IWBb10pyNKobQnZw5sSWOe8DqHY3hMY1Nw7dt8zQ6vT7n/CpfPYOnYcycfltG+8R
cMF4yBCIrxIkEDSIEgJlNGTBup82ZcU67JdE6hLExn1gvjRlCILattU6EAfPxTMmZ/0SRCFQmZqe
dkHax7b2OchkAyFA8aoei+pI8Pljr8p5b2NA2vbAlMaEQA4WORzWNaR4Hh5cxB4WpdbD+2sxiaOE
Y411Udlz8iIZVNRNd92X3j25Z6S2z/hVS6u+bnVbrpIIJCXfjwDeaBlvVEN8U/sTTX7ajDgKfw2d
BZNUMZaPO+tZuJVC3fFeVrm/D0cM1gXoslrdZEzENljYkROjnPdLY9czYrVSwp4KoGUxpi3f7bGG
F8QGdeMug87dR/41ULKrwOWswrEMHWwJL9Yggq2w0EPrkiCoaPxmyQXGprxbS0Ca7hLaMC4kjon5
p2RfIkeBkwDeTL+/jX1c45FDonmbZ8HOSMG/VZb3o5we72H7PLYozWRNuaEmFLYNVnwh5i85eoda
QGeNf5TLDTpn6Wc1QtIwVUvtZ6D6z6fgPIjyqU4QU7TcXHbzOCbNWdcofPBpbtGZP1kJXAOl5afs
a3zywgItp22x9m11sYNylTJ/2faBe9RIfk5lPD5ZMxa+oDSYthd8AEp+wQ3Yd6GxximS7kbfizdD
nD5CiGBuqnDyIyNHTjfdkNtQ05Hw38JbFCisKmt/mLed3W6MnuTbLiG7Me+OU+/flA0DYkUvIrFG
pDqKn4kN6iXLne96JsASvAFVKsEb4RlDMlx/1zUQBDW7ROLTSpbqjDnKjRuHWLqTBsNmLw6V0x4t
iEldNj4Y02xddWiB7NJhG4gOcCkcinfxbScCnDGsCIPkG/pcCZsBnxs56lmF6IkooXPLLI2e24ct
2/aC/pPVnvBXo231poGjrGXI3RLdpQVcvoC1vqj3jbSObp+ylQNI3qZW+Z665DX5I3Yl2/gOnO6D
wMVfLURl7n6bDDuui4yGNT6oZOfODbhampBxnG0NI2aCJvDz2QVIEImLjQ4DE1tnSbtHs4zwiRX2
FLfxE9f/Xv2q8UtuiFLg9Tya/uTl4jvkWOUE32Mz3je2+i7T9sWbmgemEFBISdPgQ2+ZO+MuI5Gd
I4e1qHeYoxp4rl0J3sgMtbfqsrniyG8ydVa+OJeV9cvyBzBLOTqxZZqVtwHCl9QDFpaXx350z319
msS0VzxBOeq9jIXbd41X0UU/tY0TG5b1uC8ANZMK7If1d66aF10GdKPz4qaSO8tn52RNJ79KHzLZ
X40AJfDODgxPtp0XIakzZbkLKFQrApa3zmJzYfH5UvY3A01vG876akSStskt+ZlmwR1m4fAEQ+g0
OvNvQ/lVCSCMwj27uIACk7zK9sSomVtkcw7VBcTG3N1bwxhcmrasdkFT3eMD25IqwuOfyFPNoTRo
KwOjPOiBTFctKzxGsvg7hLiGaaE9ipzwcR+conTp4izRFIilg60xDVggQn2ms7EeG6ImPSeytqPK
H8OyvhUd8clAHXgb0WbAR7vx6Java3p+LsDcVcW4fB1NMPSUSC6xW90FsG5X9lgysRoZYoxZTLMq
3VetAaCkvGln04LaTDwd3sQNtsR9ToJ4kYP66OgJRznknZb4QI/cugh+9doPq3xrlu0p8IivCEwU
7iiOLACMW/g1LxGHxXTE79I3lABtAAeOoh8AxFfAQK+KASvowIg2xmR/uG11I832kJF4tm0t6t20
xR1CXW2s87SAtT3ctoH4VcpzIFg1x2hQjMN+NBqHQjoQK3v9TfjaB80vWXnPTFD2Yx4wK0nOgkNp
GFBGjIF9o+LxJhyQVA8dag/rWAYpwUy0B9zMvR1tzHC0p+p9WZknuDKgzWr7pRnh3VQ0TJ0MzEpL
RonO3et8Fg++iO8la8rOU92eNIC9Lq2Tz04uSQvrCgZkLsikOKYbiQUuxiJhVwSAIqPkv7yAYqdE
F9PAMzZbMlcLUNW9tVPtkipIs1HnIxIAI73Isf7y4/4raZhVxPPKqu7Tqut4aCasMMUruvuvaHS+
u77Y+pDOhZmWe9MYmZdNgAwrTu1u+IuWLAN7DGQ0z4wbUcyPoaMIFhoPpi2OmDKrjdHal2gwFrws
Gp2ODdFp8NpeftBSbyuzZMMgWaPXcudU7LDm8AvJ+m2a/JJiARwkR5q6d1jCbK5f8bIkzdagD7A6
WU8kzqBG0m9hh+ucSefFAJOwQmhHgks2XpzMe8BrRYM7857Mur90fnHzG+X//1MP/ir1wDFtoqr+
36kHz991hoftX3IP/vk9/5F7oKy/g98EOSdMC6K8I4gdGL6b9h9/M5T4O9dWmYp8Lte0HJdXyhEO
hv/4m3T+DhRAWp50lClQLfzt/8QeSPvvytakpvJokorgSPW3//U/P8f/EXwXt/8MdWn+9N//jdkV
gUp52/zjb0viyB+iX2ztOJbWijcInllKc8ld+fy4j/KAL7b+u4ebe46IQDkErv70uiVa4A617Yib
tRJ/ESoi/hzi4rmW4DclzUGQ1oDj9l9fzO/6yhZF4B+m2kp2treUTD36MQs94LYCjmV+NY157BIe
l+lK595rZYzHNENxFfXZOx0OQvyYwdcDglt0phtILsFGJiwGXh490b9+LBlUrV1XnCP6QZvSJne9
qxkYS0QZ46ig0TvRpQi8w9BQPxg0Rjgw17d/uAP+40P+44eq1L9+qojELeG4pmdyoLYQB/3pUw1d
xFQi8fSBYMvD2FJni5iQ+y4CI4vxPLEQM5B78omg8CeNxKFcWk9RzgzO5wgYlS2QxYw4zewnk9kl
Tfth45HViiLG2Sa5na0nF3SbXQDyKZoByCeNvQ6Dt71PulQebU8cicNrQICSt1W0Av5HcpXGJXMy
AfCiEAxYzAIFD3k9i1EondE3YkHD1c9k3VzLFP13jWrHULDbHcnbbnvOoYMy0eAmBNWqoH2dKrow
YVAdQs96ytkumX/BcKfreIiRya+0EA7fEv1Y8XTIy+EWbyyAnEYkGxvkxvxN3tVtYgY/TEEQfyXR
Q9nRcBjGnoqs8TaTTN6KahEnIdntQc+uCfIdNn9xrZab7g9PwO9rpSTXyaFVyxP6p5vSrGUpsnbW
UPoNj/Xef4xF8q5bXLrIL9GKYiesc2jwgWTmhytvlRRob9G6HRpDocoH+IZE8xAkwoOsFZqHWrlb
H6LQxo6GE7ZNkq0r73Vs0A7YHNpWZj+h8I8zFFDBnppyJG6+pUMz3VkvvYlo0kbg5MS64QzEia9S
gmN+wX1f9ca2Hga9naX+lYZyPIm6eoVHdwGo4AHVc2IUmzTFnOSc2eXi2LvNCm48NTINnPpLZCGw
d/Jbv5kwIZ6KfjhOtruxrfQ69o0bjhAXR61T/CPCbPo1IiTmz7YL1YarKHPK09DTd6Y1MJiZllZ+
HN9oPW0UZK6xSX4oGU5cqPtMc8f8xXX6N5fJ4whmESEjlWub/7p2AAXpukkN5DKKErW9yVnWC5wJ
SCo8TfsBDN7rf/2C/ykVa3mIiasRjvQcj8yWP90YDiAnTsu8ohipyF33dvYYKsvlYXDz7oXh0jWU
GCasHtqNacF2olHEu2njqcmZOETBT2PRSQsOfff2X7+3f3fPEtrlLUd8lhjBvvHHVZsOe55nRors
wb7ohtJHhbw1djK6oo5yKJ+AkeZz9hfX4N+8rDQtKRzlCcjZ8k/XQDN+9tLB8A5IjX/QeD+aJesB
kao/TQUwMhgTZrXe43/9u1rm8mP/9IQ6Nv+sCAYW/3mPigPLJvzC9Q5mixImCm6CAR1oOKQXvzTJ
VSmtdCV7xKIStaJ6TNAirKrRJm8BurhladzoWCs02xKPXXblxsW5illkfDNBt8GPIfJ0P2nkMnk8
IXsysYGUqZtsMCvfygWtnE7RS14bd7l0T3nPRz2pIN0kbrGteN1tOqLlBzezi8uh5d68dUWBb9el
dk9S0kVdNoBAnHOzwLT9HkxMm1QeMJgLAWOSgLqqClxrrld/tuhGygRneQcPwl9g3j5oVIQq7+3A
CcrhnQ2k0G+SCl61j0KUaln+jPAULR92ehy1mHZJDvcS+GGo31x0LNOy8KTjfJEBm4EpMfFMXDYO
XIbrBauIcR1Zh9Oj6IsnkiH4WrZWEpCne9Wy51RGb666SD8Ca+aNaT5cpxKv7jTDyV52h0nh/akg
b9ia4U6YHGqCBTj2kFJAzv1qac3/xR1hyz9FNTGGIrqAPZZxhudq7Swb8B/KFt/2U2L26vEQLOqe
QRBO3t+gL573hs8Epdd32I8mhvXllRAIfMOWJOBhJpYVv/g0Sr3pt2nviWU8Cb3QMw+WNwAxy1BF
ZYgYIBH2zGHQhHTgaAyzQ21pW09d3Fho6RPmMruOBX3TdjGcI9lrRktocuAYRgpd7sTAiekwQeQe
eSKkGKK1Uw7HC7VuCNxkB0GTFWbTT5u7J2VH5kY6+hfJUzUWeV0sChtQMagA272dyPqK9voXnUcE
nv70iAYUGabngAai6YzeqpwfhBmiVcrvvcpbxI81ErsC1ktp2a+6S4edLdUO/TbuGE4Q2xZvieOh
0587SqyAQI52thhpWTRfcrROYW+80KZkLhVOey8TT3Rj3nworQjSnBeSOTDYp9FDHKOjqJCAub6x
wSIGtY4GntsY19WMp44Mkk3fqjtet1n7Sh+CrmY8502Efw8PIi4PdMu3nplFYEuHqxpDJd5GhReH
j0o+t0NKo73q7/PK+WE8TIsDpUJeEiuAITAmtZP3DQ/4LqSwXhNQRDOU8ImERvE6nW2+N5wwJ9OL
R1S24bPa0DdkYG4sIlYmcVtEe0eDjmxZJsdxzLiT+d41veoPSjPI58Dq43Yi+Rlh305awLA4RhJz
xUDeC6tTF7jYG5uFETZHZLvHIMRjURxHpReqLbdEVELFRYGCCyBG+ioIb4LHHEOeTGwGKo55LJfN
WUTZykvDduvJMqRRl73SI1nFYxU+M6V7iJ2KxErGfi4BmhXhsguq75ABsEgrgWWh3A2kQJBLDS0F
D4qpio4id0y47Q6VyaHc94pubU/6TgcuXAejf6DRotc0gp8yHlewoOIuHJRx7JvkbAG6Qgt3comq
XLGVuPvSl89O5ZCkRB5BY4UGy5DY5ya7SzVWrIJ2QK5XiE7RAT5XRE95Mp5jq2/QU5kCVHz5NNoI
2mad0tsYC7HKOmuvsMQdZMJeGiZgwpEbjjuG54A0kGvlALSHCU5tP6sbeAfnORQ3pLBvS8P4yABx
UrSu2G2gMQib6mnMOJv7/Vtv5/eByfXPatM8k3x2apR5tHsqVIdqpXDKjNRt40H4rMzofW60DPID
avd1Gkd3sZfzPHnDfYNokxwQLATSsBGOLZkRFk81OuTDlES0ylcjwxpmhmMCXt2fwOoN8VUSE6VA
eHBVFW+1II27iWxkOWhTQO2iSRtTQQLtyQ+7LxrTw7EeeI712OwbECJpVT3knnO82w06vIKATevd
yK+AQMGCbzelCp+TDI6tQifRmz42pJIwp3PnVm9t1T3qxn6nYZZU86maQClGugBZNymaBDWZqbMa
XlLH2XStT9Hd7pG2X89jy1Q8h6EYI9VB/lKQnJQ9EfCJaCHVH4lXoQ1PxoeUTv2KLMa1i9BtUXT1
u5SlPjfAO7d1Om+mPrS3QeIjNx2tPfj4BMNcg5olvfS5/0hLZD2MxcwABplSaadvdCC57vK5NIcM
a2tUrAwIoUhThhdts5sYsZnclYbOD6ogGEpb1R36dWNXcDpAXnkwxhYnxrT2OTeiQpiQI9guPXYJ
MYyfiUK+QeEo+vsKR2q8iG3LwkbYKtsnbJB3BhCRRLTxJodsEQO2XbWet8VZgQpzVk/k+OTHOc8k
IU0Ra+TclOjf8UfQzTl6bZhuLY35F/fzhx89ItFt18PEohmKuzxALgCuaOWKfTvKEFU+mL+KlTSu
3VOyEI3IhGkJA9S06hLIMwQObhwl1RadsKCURJc+DE+lRsbZ2B2g6bk70WqDoMV2Oxlgw7lWiZ5+
GdE7T3mz9eMh3jhaP3eNvhsxNa0ITX5qShLoiUqlzWQGqzuzzoKj22T7pIrUVoRTsQnLCrQL/FMz
My+mx8mPOpIxWUdfdRavpSaARqLjQBSDp5Y40r47O26Osiz4FICx0uAzkxghsgptCNXUE7iXiNjV
Es2mM5xsv3kxDf3pZ9HBLVGBTb7xDMZiWCmr2HDW76ttMSaHzpSvqJEeM5YXAj28G1pqILVVetC9
3iQDx8gkJaJK/cSxjQ7Tq3mjffEyLBpThT5kyMPrQoSvfvCKwiTNadOaiWS2LvTeKkdIaKF9+P29
A+plOrHdroGMPI1oCoSmNBgsZwLfvWaKx2woGF5Cd0BlaZCh2Md4C2slGRF185PRpTjW+vCQ6zTd
jPz/HKvT1CY/Tu8iIU0JLAIk+VLMS8KG6WztSlpbUzanmTWOXoSJ59TzzmOtofbyYuSW8agF6XNY
4gKqCDGfquAptDmuiSUgaXhrjYJWsXq1A8t5Neo7JDz3zAjrLUMF3LzGrNcDnjbk+ln2lhTGHlv8
ZpjiGAKoN26dkkGJoa3vMDbrUzd95K17OwwGMBK6CEejHF9bFVza0AcTiKMmN8J14RhPE2kqeOLB
+A0lIlsKHhBDs9ywDaSAY+RtUmJczI+yRuVjcHJt5M53HZO2adgsB8D6n384M6MSWWTM5FznjnJ1
3hUCxKyXIKTpZoO+Do10tLtI5fh1u9NIOBzBlvzt//4RLA2KLCbdx+z6YTUqfz71KCVh/np7lGZ4
fFOTgIeK+rudi+tpTOYTtID5FGfkTOl0hi2y/EivtdW+QwhVOcFBevoceKQTAtu6Di1ds3bmz7WX
wXqsyT2IfJudY2C6G6qwWiWxte+EfVU65hW8100+2KSLtfZVbCOESrInbnG2XZlgRAnAdXUB1YjD
ZLkywCUh/z3PHgOlBlUuYsrvro5uhzkTNLLzb8dKrxR5oKRur+aJMEp/vKJMGtH8h7dD0TzlTfJQ
JdGZCMrvehjPkY1107M/vM59lyd4jq9Jr1tmSMW3nQa3dotkyR4yjj8Y4GP8EVQZV33nsq93T2OH
j67uzn21lCky3MTmzNZHMwzhMlpF8kuMKWExbXmVOYI1VersnXPfdHLMboLBiMWgxyKGVcvKMgQB
PK42McU9SshTyehgIax0C9rEtbE7OV3x7FIJ4WgiDjvhQpPdcwb3UKyNCCDZAoo7/f4jHwD3m1Fy
Td0NO87glp07lrF0cPY0aeB4mAlE6yir3VVVF49x0jLkp1b5fXV//+33vUIgq7WJJp86WwRduPct
OFsk2mSn33/zZCdo87gYnUKNzk8/ujZoPiebf9lFZqE6C4+Aw8DF0/0Z+vzZ9/x9vjQ0zDj5iXv/
f7N3Zst1MuuWfZV6AU5AAgncrr6VtNRbN4Qk2/RN0iTN05+B9j7nr4qKioq6r5sVtmVbzQIyc35z
jvnMgekA24vgV+mSCY1eAoZu+0kGi1nbPSQjq1uJgXRFhI4mAvQd/BkcXDWVWtwExx9cJwOLjpk7
h3UHzJkBs2DrCubR03D80TC7dMkYMgSNMEr59C2uKEXazU3/zqmN7ZFJd5Ccr5IGjJQP2Dw3t5D5
rXXIj6fp0r/aQZBbsl2jThmWNHwDnYCRWFPAE81MkRy2mCeP4yWNbtyIdCdulfybLcv6Iv39HBJD
XFS1xDzikDXyK8fC2cCRe9b831ZCyKzQ3ZE0j78Zl0+XhPaLZU3bgFY6Ti8+A11kLizfz8rMP2ga
Yl8Lp2xl5ul3GwJFHOHRdvlRjnx/KfXipmGvhwi7mzBNilU78zEVPhobXkHMdPcG4MpVULG6ytgq
6Zsn40DVHqBeKJBjNO96KIG6s+aNJYN4I8VDiHGH5ZktXJrUn34XPrlNCdDS8daNnR28vP8s5ERO
XIsjJXkM65NLTikqDYoCWyVt8rEkEeahp8JSqzhBLVcMoUG5UYuOKWeqOuKdtlAPIGnVOJ1GAthT
so5MisV/3koGcPgLSjM/ji73eL/IikMF7D0cxlvnMZ6SKALlMJ1rK2K/rhEqZNq+hX69x6zAQdSs
Xi0smoznYKak2XBuqMcgr8eqPTTOtrLZNKG5l5ui8YBpGnxR0ugeRk2vzLm3uLl/3p6YJ00SQy+R
YfrR8UZs9Vy+CpOlLEUZHNzqnt6hkmrbeVhKlB5nZ8TLMtfcHpl9Z9g+NjeEk0Sxm/YD/9FY3OUj
tMx1x0/FS1ExGMf/SvrkZtBS8a+rLhtjooMmrOyR3ckwUsxlmX/nmf1DrP8lhGQNF8+M/4nLCz/N
oi+CknjOUwr/MJCQEjaWwr326LsEDvhUdrwcqRclBhv/rWkYQNdLSoqkNELSn8Qw70rnKdZ4/paC
pp8faZKC9wQ8sAiVU8Q9SrZgKQAMnqsM/HpRsfHR8cUrFh3XoCFBtrAnuMC3Q0cdwzjepczesaBy
lisSh6G9mQvauuaOIZx1zWuM5YgNK5eFgmzRsrh1vK8/4naJGIeyPRyB9tAtgMJjyKLcVrhGyO4W
SyNXuhXAP2DxOsnB6mCy5FOGbFS4x74bIMVM6UfkoMJYxkVbiBJNWp3ywnkMfexHyPcsx7F3VoMV
b5mJwyfWRHQLynspgOgOQfgUt22yj8OZmxZfPMevsq8A8qZVtssHTgpzMB6tZDo2hvtOB9VfTgUk
T8rw1EXZ1xBl+gjYNMVNPf8tTOCkXMBujLBmBNlHMhCgbkKOxyWfJEM3w6p3G2pvX9iocyaw3/Xs
JgAzwaovFx76BUnz7Pwzk8mN9C/yCm/z4D8nubijAu1G3kBs2UC1edFtPWLvJGyy1c81NjvEDnHA
4WEAZ5joRmxxud7a1uEkUGV/zZknbd9cbR6VFG4UYhNORNDwM50F9r4Ngr1Z4A8UBPlGnW8AtqGr
GfVxyrAFmzFvXVC136RBrouKG2aXThFp1NGbWXBTj5Jk11IBEeh20dHYBZPaPsrQjTcT9zPfYftH
UYy5Bl96dpkacyqxrUPqIJAGBPdB8PNciWcL/YFRWxFp2teCOtwOyWMmx89G6RNL7CYE78uBf6lv
hsyKYogriV3iyDEHnnW4F51xH2HeqJJjpQ6NKWgIr7DuDPuoBg3KpOAtcbqbCRG7QpGyRBrRU4Vd
xuPYAZE75v14lR1VKD2o6c0gfzVWzqAjn14klFer8D61b3w3XUWpg2U4+GDnnbKP0mJbmKQJUpRr
rxvON7VI32qiuJgmxg8M58aqhVys7fySFRbnmtLCsLAEgrRsl0Tewe3Es2rKNfj6O1NRFDglFF3S
XpEXyWUOUrkK8+YQNGZ0VpX8svr8nR72S5HgSw8WckOacz16C5jBxBVvJe67Fc7RbmipOgoctUey
BUM606CxIOadrtfshLPqPFK/cJLdLXHQM8GgHqa5mLbCtf+Es1A+NSuKemKLLzVkyn/6eYlM1WMQ
/u/f//ibgX2cjLbyz42ymr1tRI8NX8HJKvJp7Tk8Q/RoTOcWjgDPErWBuoMgOpvmiTaACZgHJufT
z++DGIewTbIuw6iOumiXl5CBLOiAklmdB70GT06ciGhbDiYeVDpaJ8O2Tl2Wka9gxbROtRuJ08+v
fl6AfDExZe3e5t0kTj8vYZ/HnHExyHRxZv/rz34+MMfJBc1/3EYpOmFTAW+L7Keot/EZbyIgVQV3
XrZU9CGLHMqQ+SSSKUfjdjG1+zT5LAbfilV79UOR+ufFDUj2205PfTcl3lC4m9OPEPz/TQn/N1MC
4y9mM/9nU8Ib/oL/8Zo0Ecaiz//FmvCvf/lf1gQPKwGGBD8gdBFYkDn+25rgi/+QLsN6piKOFPwF
PvRf1gTzPxYvA+MnD1ODLz2mTy32e1wLtvcfGBPkMqoJTGaqMvh/8SYI93+fwdnIuIsHwrMs4kLW
Yl/4n3R+EM8Dzkkw7rjyqM4W1Z9Ck/8WSyGlB6RusMkp5DU2Nyw9nx030JEoWEZD1J0mj7o0APSa
g3pEdGVO12WZhdjUCx5PA3w66X1ic77vR5OlWI4h7JGI4D90ln2exqQPovCayHM9zXIzmWB4p2Dd
ROS9e9FkjHjnt4FYn0s3bY/A2c8Hv2dE4kX1gUZdig6qTKGEBVvd2ZtZgQLwR3h8DhxePeEFF+Xw
6UUxJaX+sEvlUtUSjmcd5RS5skrPS2dWFKt7xlcALgKGDmQuKV1fDbmwjkHcxvsyLK9GZdFbm2q5
tcRTHyOn2wDNdwx6rrlpzw9EPY1tMUmH25/tc9ulDdN3Rkd1Vwfb0aZ5zrXiYu/45F+riHMFMTSm
R2J8yvqF4k7enxoM1GVY+KL/bKbcQUHvJjaLtFTkwqMign1WPw5bqlSvHFF7coeesZEKidYyxnRx
6uIHJwLB+4QcDn0avQypSNTRLp6nkeGTT7azRYQCmgxGh92S215BHa6sQ1GL57rT5D1j49kSFkSI
9lXGw8118FPBEFISL2VDtxJEhSp5m38E0AkTCXWTNINTLcrxN3hh8fx0mObregILYNODmU1wiDv/
uHzUztl+drGHiaH9GFJyUm4Jm7QrAkqMLOeuS5ol3AXpCEbU2R5H3JNWiWQdWzQVytMQkVym0vMU
VW5+9k19BaP3nlRtdpkn4W/EaFEIZGPlVOyFE2Gwga/qDjuFY+2pt8Ln5rv9hlaZbs++d0cXe7Yq
6NrZIqEz43YLOteVR9tQkqv3mXUX5G3neQ0XXISk5lMPVAMmWtMvsq4mEe3xZFK0NH5Dd3w2RVEv
haLQJrCCiIalPzTtRwZElyx0bwi+91VGd5IaPpwo95a45buq4+a+yVm2kplNi83ZI8Mh5CYjUQx8
vlsDXk3SWHI1Mge/tC6ARkru8EBae9y5Mz9JdWr1T0o+2NsT5g7MmTHUYQOjcxRui75/EzkT0ihE
rob0xxjM4zYba8Y0HGnqJryEjF21oO3LU809Ke1rCJzcanHEVAyqMaFXbBk82iKS+Clraf2d5gDn
Av1vuFbvOqdQV48WO911w0v87Ij6kdw8EdKFuVCSvKnn32lX0BkJkcD11R0TNoQwk3vRQS/t84aR
vmb3Oc3NsK2Qf98H9yEE7nEIRgBZem5taD/eIdbEmbL3NH1EJEtW/VBvNJO9rW25d15D5XgSQbOb
3kpr/DMZ2gN2794pOR4JtQCJtBTKG+bnOUMejUcNAj9Ga6tcco0+6fGmZ8Q2gLHLA7WXYXRrKPSl
QfrWako64A03UKi58O68siKZnkl7LWo0KqRl7PYzh9KIwuJ14KJ2A+w4mO1nMM0uHLDPceyLDSa1
zRSZn+a8vEHRHLNbdHZe2O891H0qvdroYPgkniHcfPfCZNNMQ+U+b+ajEoG45ANnF9MOH0cVhC9x
Qed3/lTECl5nUn5OfexsUGkj4LKSb6aK/9S1iY4+2LhJ0Xhz27u3o1Cfxnh49ciNnhgPhDIlYopA
sQTokiz2b5qtdlbrgl37vBiNqEWECEhoJo5dbLjdhe35H5n+TQz5ms8k/4sp6Di7ij8DrIWhMEnI
SWyfhmuCXyiArLbfUWIPd7bLaLDK2aLpglITIS3abL4YCMHxQxLbBDYPrM4mke03G7/myaSqeT9W
Gs8rEPUbNmaPA0dnIGzWCceeuEmKfchETHZNu9KwZlaOMi+ZR3Yqs+mJYGQfB2yrY+cFiFBK6qtW
mzY9TnOenEJEfr/KxdZmVkGTgMGRzTJ3MRZP0/b6qyqiF5qVidTeD3rYE50iFpeW0UazSoZNKG5F
YEL34eSh6mKgGM/QGwuFiRlQawQoGxR2Q4lYzvUjh7ysABNJR5E/lU+QuaY13IgUgGXwIQNPH4q/
Qd69p/7SSJpzzppqTorkpIk0IuXe5yakB4mNaOTx0tU9A/ElZdvZ/iYBAke/HvtjWeN3ClRMXxJb
eoqWHhhFE4y1uXYSFHC8+GFmZnvPiKw7HWNga1jWhkI92HhKHiqLKBe+M+l4Jd254MRlzPR59sDA
dWWNW62rLomsry2HcGncO4TT0lhqcj7AbiptEusNnpLWsHE9AYMyepOXfCiORioPMWZtN/W2Vtc/
zZ56cTloZyEXSpS90WXmE6xnNEWE+2SNajdgUyN9rUYm3/YerikRLmbJikH8QbdHnqtqNxntia6z
ex9F+5b55xozv6285i4YGBdWs0/rp8ffa+ZgN2FXwKw93cJeNTRKE5ubUOSSUfk7brWPuhke+24y
jm3E9R+QIyxqLkz2HMMBnbpbz5N9YtIl2KThra+osqJNosrgxJeoYNVAlo9O9Mp1+p0aqz+qn+Ra
KtrzLEbPjXaaXeIOFk0V4HOyiVKCNibVbz83vZ/ttOM8RmxAkpzpdx/QoraUsAU9qAVGR8dwIhjL
+GFtsxwlpHE22iTwbUl99WhiEckhnEfkNA7qoP8PLun8e5P+6eVA86E8r90llpEdTK1ifiyQN6sQ
2HohPuIw2Q8MODQorSBoxzfZAMwSqni2Mu/NJUnEf7yWkI4Zh9o1sofqSnGQQQetNFrc9xZdLGPy
6Rrz8M5B8rtCM9w3IJtsYZ+lGmDn+fzEliPTyhbBi4bF5CW+vOC6AigZDRYmA4j6kStImLLvgtz6
ScVihzgOplAx53M5nK4NQz8WUwdJRM8bWMQROGDC/LM6TlHQ0SCBY3329IsKCGjPKU+ulqgTsAyO
bx7RvCuAyXbFnE3UXxw/bepk0Gk9SdI8GdPTPHXHIolviVW756x2P2udNFtawG6JwQnWjdZyjt7J
2fFEVB+yMXBAdUAv45DAU8S5MqRI7ACV6No6KEpxPt9y2HmUeqcMZXzrb1Eww3Ckxi4y41tj+7RQ
AtIj4aFt7qeYJ8I3DPrBrhHpzuN9PrJbyS++NbJF4lmH+NPsCgCb266Fz4str1onmZ52agG1Ng0w
Zo+mYO8rzWoGOAP+epoTc0hEBs2Hay0gkeFH/Woj8eGISh5bI7nPWUXPVhE4G7gNamXc454CbjXM
1PRO5WOoFEUfLZpdnz4SGlVVfAudrNh29M7Tu+jQ5YwKvbZmmqzqqnj2BvKmrXObSrppCXGvJ2Xa
u4ZuqmrU5V3H3odBz7EJ8KeYAyqkK5aHe4qUMC+nhv7RNWm9GKvm5tnuxS+6K0RtwBd67A+5IVle
QtQxx2hbVtmZfMmoaeeSNa1a7dz8gm/9xpaXvV2LuwCvlbUmIvLQl2gBg2Vg5CKWTmBbPWcdubJS
p/3VygEOt7bhc3fz8/aAHRCSfYiCcdw7mlkOyDG25Q3Jch+e1dwV01kbKa2AzJKJA0b4epaaklRg
8TX+8ozBNoOU8eHqo6dIW9j9a2O2OwNc/2V2BE2OPtxdvufVsHS3WHVDioxIHRIvYEa3IRLKc9Wz
AvZmBph35jYMvAwvu0+RYdhY9+pDgZ6FDEN/9xzOrGtGtHRaKjjm4fDqJN5+hhuIMwHtCf36HZXi
WyNAh8TP79tY/+ntloySI9FEC/cBEKZzcXueKIQpxwKEH0h3CzQHH+L6q0KApXJIvlpbn02fazTj
BiCjIb7i/GIULp/KqBKsJeptcqc/QmWPbcqgix0r8KVRXNored99qYCMWTB6K0RENNGGfCxuYM+M
v6KM9Ao7kY+ibY6+nFj3HpqURrW+/uQUdZN6eh1gg5jE5TdCnItcAY8eoDqUgCqSOXgsdLR3Q5y8
zKbpImKsFuXMUB5lHTy6Y/Tp+xE/YcI+xPpyfNlAhj9Doz8GjYX32oLJQqLQGa4iy5fWSWgxusII
75/M3DsmxQKZpTzJZZYnW3mQYfwVWC/jDOCK05se6191yzhZBi+OB+tpMeEEz+EUfLP7/OVpniFO
aK6N+peg2JwYdwOfOmVp8U3Uu7B8mDsef174MFNPXsb1a2LobW0MKIntA8NnTSzNe3RT6F8x0SnT
ogQpTmGYjhQQ4qJuI3og+a/SvLjVDsQaaSOSgatiwrJIS+O9K+NLPTQPYDjey6Y6pPjumJ2eypAn
tBFuc5dSvTK6q1zGOBZmohXPhZGfJpcjWFuiSbfKJKGqmkMOLZdF2/3KNMTW6jobPlMplT0Hjn1N
6+Z+8owHzIPbVv6i53mLsHWJSGp7rbGpmaTMdZ1c3pukTHeWbT7HpXmgS+zLtI5hJYAhpM792Dgf
qqqfzVZcIxXekVYQBCz92lsMsB+AAdjvKferL4IL+1/GMfGIr9zpv0cldxNbnIw6OzyrmDhHlgI2
AhisFVs7mZZ3nui3RRt/B+54y6nrs8KUY5/wHlxfbuxaPycJLrAC0WB5a0qMZyAKdwVSKVPqiuSx
IdRTWkXZhoqslTeSsBQ+rn6jOI2VOBHMPMRkupijvPnQKOBYh29MokG68gxGfW8qZx9E8XNYX/VQ
f3qUgpaCnJSWWFddXFxT8ACy6TXSRPRavQ1C/Gyku5FBXthWvKJe4I/pOD0bcfiQSb2L0oTaGO24
T4+1jJszaKp+O3YZenyRPWSjkRztgf0UisvVyEzzkrgtYeG5PXaahwa5YD3MnKMqynB93qbclMcI
d10q25qDMiU7tk8P0jIIjuzumkTm/dijALBwIZPX+H0H4ympxA4ac3MwQueBoEyz4QSIwTIHEZJN
4bmMxsucMbEqoVY0lfpTERVlb6PXNvfQDErpvlXeW1BofaAbe4VHhAlp38JmT2EMzsZ8lxOYzyDr
iZ7wMtPLT2J1twTHQpiTlEbEvdgE61Cu2MZF9h05+n7n3Un/2ii2BWksOMzHV/aOX562v0DxtA3b
uHRgtZDdD6VbUi1FpnbkiIaZLDkQ6v+qEyYPhVNTURRYw9oqhl0ctA91pGhHNSpsnClAADKBYWt+
NcYwPZvJvaKwcBWEwMrCzsXX6+M/UA/aTonymR4zR+NZauIA9vAqWiSYqkWtMutgZySkAF3IIX01
f1jwUTE1xnTiUqCGPfTAdYmCbFKRXmBKGcrsmpi+f5dEFuliQVqvjum+TuKTkeU7TffNulLUb+Vc
d/jz+n1ciw+7qthE1+SoCdCOUALSKnePtultU0EyhVT7J246XFJkQWfvAq2vujOjpHsuE9CsFLXG
cdOdcxTPjUscNZr35kAGOtFg37x2sVlncALs+lxaIfzmCDt0bg2/i7TFNuoZWIXn5gA0hPk2Uue2
yIYLhYpLdJThkcuRoxqfgFJs2G6FkMi7D5wY2KzY2Ax5sxkcYzoy8Vn6zbrzFCOwdX34HjGYUo3B
JDozd1RttZu5YSBkNcMd2WZKHVzEyWQm9soEvtDcoL2nOEm6+l129OZWw1OeY6OLGtyvCZQ1wuWc
Sobcs0kVznInauPW54LC8Yz4AS0g5YogwH60u+wgRMjpbsazICMMwD4JbK1bTglszoKUxXZYRvCZ
u7Rvy1MTQ2ZWhbd1nNBAR0HeKKxJP47978oexs3QVg0r94BaZV9V7/hHoCbDJnDaLW0J7AvII3Y1
QmVet3dD2jx4I6MmpNgVuZ5xS61BZqlvN0QKpJz9N7xHb51xoFuzE/2GFPmngOOyG3K8kb3vpWdd
m08NVbWmUbcbp48eOjO62YlxF/rgVmlqJJIBS7nmlMNekFJYy8eVlUXpA7P37wQexcZPSb5U0RWP
8y6jsotb1C42jafgyJJQXkeZcSzFcziXNCd6/MeL8XjK73IT+bJMOwLo9nOPFWuFbPtRGsLeFJ6J
ocUD1KRkzKjfuIY2OxOj3iUmFc2SdofWtLO9W2hgA3sYsK9VG6HHRhI/DeFzJ9NrR9DuBwUVsjPj
m77dxkMT/DZMwfQNRUqmEZwfF9APguoh1MUBFhsJ/CSn6KsZy1PUJfs6SuF+WQUoTY/N79j78OEC
aEdHFZJrwPPRqG9oaYIGxWxYjkw3YsLi5C0vUVsLnDG5u5NW+2CPnXVIUmttZCl7i0p6pyFu//2r
JqJcahggfQehYZy4UTgRctbZuD7a589LEefyNBFZOYlJcQH+/CFo22kt6NtdtzwzMU0n/c5GsALH
ItQp6i14ppMLjL9oT3UJSRppRtAjjWHIWV7sKIpJqC/eoYlEb46lB1guKgyHjdQ6OFMyAarv1ame
9WEoCjrL6aA52drhZfnV0LGp8adjXrOA5Xh7evh/lkrSbUvTTTgsJe4/n/3HBFY74UZCfQSi73Ni
//m8/7iXkMT/7WP658/YhTKKrsWhXWZwugBvPASAc4dmhhsE82WFDC1OpRT/folLjq1MVt7sxZc0
urSZxQV+0PXPLyG30/Ojlm40P8GylHSsPxCrLyox+UDruEB3k3TPnVefSAKrU1wDtrCWoiCr5If4
8wL929wOwvz854+E65/Y5dZ7JXoktX8+gNf43//q58/SaSlxW8qm/vnAQIRwYys2c1XN4y0CJcdR
sjr98xI0NvO/n98nSbdVgEKh3nIX+NhjV4Xojb3XG6eyBVnYRSRV/ELBzgyLaxWxH9bwisYBAVsV
4bnwSvPoOwkNeZpuw57abFMX9qbpGnBYWI3ijCKHlO1D366rksNKGhj0AxZ0rrAS3IqShR9HrvmY
h81dQk4L+Bja/ShmwXoKP8lLoxlYKyKvBM26jbX8MwsDW26pj5wJ3Asd43voHsW2RpUyxicRwaUs
2N2iQlL04/iYmukmtAxUxSkpXqa0paBmwtzKRXlOHfsbjx45G3dpg53SZyvM64sBdb62vBjjrzhN
0bgsArSbu7gMt1XYPwBrbc/mHG+tamp2dVnuZp8EUIUZ9ADqilXVi04zQWNaYoBWzJr4bNCb47rI
zENpTj2EUv0Lw+GLOdKanKIHUY7WD8WNcyLYSLf2jnnYc1xqPCiltNCqdm+kPS8VmzgRfXH2zR9q
w0p2dF2C5qC6sHQI25X1byWq+9a8I096UDZHFcgTuYfuWbivmUUzU9bYf+BUPDUcqnMFHDKf8uPS
iKkNIGVOnpLDES8EhiY8aasiwy7h9A3DE+hXkR6f28k7pdkzDn70Fnu4D3vnMWhqCrzTO1Dhm1pV
r4jxnPfLCWJcWL5MDk/cGdKd7vVHXAQPy6etfYtRCXxbT9Z0WSbp77LCMI+CzyBueg+VuS1C4pSG
WTy5jvfmGExwNKJsDmuv7HmyVnPze2js947v0E0RRjrqfu1etL/iCQ27Ek9Nd6n6RJJVsOB5TO3b
8t2tHeSGayYlHIO5+/TgugcQPN3K5auMeQyxn6DlJo18Tm40ypvucx2y/5m5PXK6ffb46l5UN+5B
6HFKTPrf7dCxveKciwLOWimOtekY57Z7Fuliq1z8hZwBj0Il+0TQehIzqJGqoMgjKf5kjpMzMdHV
piRrmmAHoleK1dIdMWI388q2pudaBN8ycudzW6NBWYRF19kERcyYIGYGy9wfVhun+7hBcdi7PTK9
b+BXJNisDypO5EOJilm5BEFMZhkwTstt0eC8KRdLVMlkb/nRMSiyP4mtbLVtfNwVFadUETKE8Hoc
zZIOm04+WX1Kk0blXAUjuFRDIA0FmndoIfiG6tpIbP7L+9EQct9BzQsgrbZXa/LfdGNS0bIYciv7
lwacw1mW71k1epXr6RtfWb0y8m1EIc+eQNHAh5tn6WQICJNkY2Pfw9wiQTMoej7RhXG1uBcLse4g
vcrEJZF+TXBCLNGSOWn/ehlC6Iw1bCrABkauMawBRuXrjEGEybu4sUfM2LH9gWWOtwfup3IC7Czq
kfqz30NBo1IborlWLZagDqacwy+WDyUJVM6MZmOBo6jyHSyz3KRhorkdq9fGs+6DCf61m2lIUQ7A
MvXKIStY28zu8etQou4MTXoMAHJjPlryCu4zE3WHixTxNxg8Tm42hnlPbe2UwuWk1Wydk2Sjfpk9
EC+XsBbXCW+JT/2bV71huKM1tcg3yAi0kb21Wh2FM9x3YIqTTvKZBai9LOmPsNss+gbi5zR21c6X
xP2iZvEjGs4+irBWdobiwQm9tco4bQUCbqpEGBEYN/0Dava7EdvRDvCqM50zz7o0jfxQbMEIKtus
pbTNArBSgfzyqaCFsvxe2v0fUc23Wj14otpODjIguCQUPz4AXplBsArflwt+oQD1SbCFFnu0HeM0
thgC4965ZZm3Mab0s9XRIZDVji9t3vQSLS4YzIcpRIlhsyA27jS+xBWIrDQzHossB733ZURhs/Lx
vc4kuCaVUuzcRIDLLIaHLmizJVvkQvAVtU8O1QuW4p9DJqc7dCr4HvLBzrsbMaRVWUoQWfb9z+ed
oPGRXMjgRVJ01njVY0yr+goLNW0zbLkdnNGrRC6QQRNXIaPrXe/kL148BkxdI5Cb5fTHCGi88UXM
yrOcEV1ENlcAUekfW3jCBIc86J9NCVohfJQW0bNpaPaF8wlmucav7n7XPLeGialto15Sle7bBgNb
adzZgT4lMU/FMXjwUZPsDqEo6mKeYI792WIONyYyqr7/18+/zAq8HLOz5xLvQ5umkMeAHWUVU3da
A3m4QiwA3gK7HZNT84GMy2HRTzlGdvuSB61Rqk/K1B8xU9xDu17ntTMfwHflG11485Y9yCU2o5MZ
OM+u6byRsltjpiRWx9UILzXfUDT2gcNzCZTklJxD62UMA8uA7kI72zJ9PaWu3DIO/DR7JOM+p5RB
j2B+H023+zYj9jgiW3egnXLuExbaPaVk9yaLgRUzssGVR3CPhpYZXdKvrWKtLKbtDbCndGImVqdi
T0AdibkSV5zQWzrZ39VsLtOr8AxGfEN53bb3yBZGLrMUijs8Vf9Ke/3WZpj3RZLc2zANVx2ptKEr
f/s+ChJErnc/V9u2a7/U5HwU5BVK4OXrPnlRUv9yPLj4IAtu7DXKHedHjwUgGUnzZp9xZ+8CphMr
5FL8x82Xy/sZ+iNtGAz0x8ra+rmVHfzpKUqN7pZW5qUeN8JURFnprb7PQwt2gcI2yrkNYD23UmVv
Eo93tO7HEWNawpXgNoo5Zf2OoL8Qj0A1qo65pJUBEcYRQLc4xjXqvAEWXc2CeTGWcQc7ASXxmj6l
QUS/WgMg5KTOZcfOx/FZKbGQnFFeH9zFxufFx3R0PinXApM3PfuT9YloRkRz0HuDQBbrZfm93N9h
FRHmAtaGxEYcUBB1Gx357JgYuWPN00cyhRvsCdwBkza/oV1LCm/iUdofIq9z79s+4wAqQEMr/hfX
eC15aprE3FeyYN/iNs4b1oCDU8pma0prOsZIxj/bfa/7LST6VBcZDVBha1ma70sdLpEnHpmEIyyC
C4bDV9Ea1ldLVRzgZeKRFGOnJW0QmrquBniJF1nHjH93ME7KSl7oseh30ZLqdf0HM0sTwn+Q8DHy
V/PMRIY8QlGFz0Ei382YuUBEjGTKwtfO1GfZ+kR4VHsO+xhHdQneX1GeIMR8K6lFB1O+VFFk54rj
EKoCo5DOV1DsUlxN3qfdJoTPPHcDuZgAQJtuoSEdysLaOkz4qcKI5Jp+UkGZoT3sK8N9U3MyHFVb
oNJZzCe95E2J+b5nE7mHnAZCRGQ3tkB4FCbvHePNoZmbgJ6iuCGUD8Gwsplx99PWohZnm/d3E+Kq
7mG3jqb8GJErtnPFc4U31yGHGD8q2MxbK6QbcEh3soruq7h9F3NKPGy0542BMakNbJRQL9pbNiA8
pienICLnw/QGIOD8m2HQuW45VVSte0eW1Nvb/vjCpdCwmDwIIinEMqqb4cGCM6nCwL4TrZOShUyF
3TYdh2qDPUxt2KxZ7Jr5znlEHUu8QyHtTuu2XfL43CtEvDI2eR5taARG+t1AZ/Whjo4zvQaYvcuT
qYh+6oFxqdU5AzqBfAgmjCEwLq85utWembO511b26NYwvaIsvZjuMcjuiDPUt96azyMg6CMjs86c
eUu6gp0NC1bxQzyO/Pno1KTwatNdzXWKVwo1j+409pGxiQl5fOmQhQaCtOAzL0oLeIdm89q1WMVt
9z2ov2WHM9mA40puK3kskvmRGgDJIcGANBANj2F2o7ztPKOJeAayWIV6L5cMej4bf5t5ZqSUDJLH
8hisK6GPrtv/FQFA6Dyc9k5qvjjGR57JPyagnKEU5dkucc7YGluwFdHoEomlms2G71/egZt+hcdx
Dkvc2AZiWzrTboEXHrRBLHe0DsD56e401ZEbZxKIg+DBwtgCxei4/kqQlyV2YPJMnIjx26whvGvs
bdJj2+PijRFRJ1jPcxXs5UgMkPzH3h9fkWfQCKXh7fxO0yfFWKaow6dh9N4tMb4iR7z0JdExvDDN
3iigYJc9WvT022pQZHOInWHD1CYiK7Eu+pCEq3GcaxMMmg8g2hr+k70zWY4b2bbsrzyrOdLQuQMw
q6pBRCB69qQaTmCSKKFvHY0DX18LzLzvppSvMq1q/AbJJCmJjAZw93PO3mvHYsceymVaqPtMQmuG
fFjh2Rv3fSVObUCvHmzcl6WgahvKT1OB/CkaXhVOh6rvmMs3UcuBarphIH4zayYHZhtL5Pih51Tf
ZTXC1sbVhMdZw5ik/MQPdMT6euenPpqzBRz5zJZ9xNxyJ2KXgxatTuHsE7T942TnqH+tr9NMDGte
WLsyBmpLjPehtl4GuJxbxsSIT4qy2jt4qAlOvM9EgtnMGR+Cyn4avTeVlbsgwGrGaf1r0w+fZLaN
mq4kaojM8Z7/FiRLG4wlxSGKlqtjkmtQ2rh6K9s9M+4+5qkM+2Chl67MI1WfQd8vnCjEiKEkR/0l
TcHglICgG7dzdoEJAoCco2iofrQVYNRgiC1QOfKrO2tQqOXKLk+tx8Q1+5OewAUSlfdp+OrXdnLM
W6ZJtBgHD4cCBh7aPT0lV9Xsk4iSNp9efNGSvCzTg+9L4j6hR4v2JY1US2jy8oRbID+n3L8c+Ios
7O3G3Q06UfuuGOwQlQw6/p7JWkVGaU8gGQOcJcZ9JOI70dFZx9P5Rfp2ehrt8U4ZEPI6PZDWhXVy
m6R63i0u6czV6D0agjAoaV4zw5nChPYKckpcUnVHLiCs3dQqjgxzorCeJ0IjjKON/5dAQx6ZnY0o
9EZmuHETOqZ+e1cf/7dQ+x+F2tKH/fU3Qu1UfauxxFQ/i7Tf/9UfIm1f/kYzBm20oEXn/a7E/oMf
F9i/+b4l7YDp5QpFEn8SaXu/mb5juz4MI9eG78bD+EOkDUAOKbVnBgIZi4lNy/1/EWlbDhLsf9N5
8MlCXxGOabsOP86Szi8SbWw7CTLhRF5Q4nWEOvQa8dWjsKruKFpNqitC1lvBUBh1iXOq4kZvaVaF
qcc2NjDV/tPL91+g16yfYUG/PxzPlhz+LYGq3eJ5/1kxnvOioHssxcURiG7nJmn2GRkTs9fcmdUX
TDbkESLeAGTb3K3N398tCT/x9f6Mfgv+i1fDcyWvLvmXPmeZn389xpUF7q/nXjodfa79cXgSOjqi
Gq4u6JQKLJpIm0eUiqhl08M/PPf1pf7lreBS4VoRwOc80/3luQOPSeIht9xLXk6CMdmcHyQo6HIm
uDjrUvvZyNiYS0oxbzkbWfYm0WnmdVZeMuX2B8553SZOzGRbTmo5/sODg1j4lwdn4ccGpGVagfer
lH9qWURNIiUuBQreMFPtZ0HHbt+2kYV4KOW0rSiwYjdmBFD5OwP9ZDGslKXRfipqxmocWNtJ+/u/
f1zuz1Cr9wuGu8EKbCEtXwIX+/kd03WhSnQR7iUZIzoWbaR30GhJj46CH9Tj8Qs53yjGCvS3C81Q
VYziXCBNOQNyxOp2VBk9UUeNezjh82XGALY3TNLnJy/O7kzrHATjztVD9+TUoD1njzQpGafWZZL6
jXm4xPb0WbbKOyIEJ7qBM2SSxvUrM98XI7PdR6DY99xk+U1gwfCmv/wgzWxfxHYDFmF+QEf9Q1Vu
R8lj1PR1fOeUZN5nQ9ofTbsKrn//alk/g5fWV0ua3FawDS1PeqAzfn61MivBSBRH7iWta9KCItQy
Ulj9LudlJN2QLtKimauBQqNbWHXfakC36Bf+/x6IZbHyYFGxuKF+udHiDE5rMs/uhTETcyUzuSkJ
DX9cBn1o7P5pXhi+NbO6uBGZIABie9/Qz3//Yvz1ypEI/1cOp2cK3xS/UNjSvukMCej1MkbJD8M+
Ik2lzEQbSjLwvZtme96jf1re/rra8julDbOT/7Ml/HK1mmPmerhKCR3Daa47tN6Gsp8AWt7XUWns
cWQsl1Jkt3aPECZfvBsTXhcONedDRyTk3z9/+6/rjTQd27Ns6bi8Eb8S8nyQ61hTLOdC+4w00skh
+q2/8Ytla2ZF8Gj68zfhQSkGPAVDDXbGfhmrGwsWzInQYHwqSQM8vGc8r2YhzhPjhzCQxaODG/6E
4RWNYpdHMFdqKDFq3ucMyBmprIlG4/APbDv7ryu3NF32MXNdPF1Idj9f2XScyUeTuXuZ3Lm+VEsT
3XVrX09ovDE6w2EUBf61MbDjo/B3T4USMKRmiWKhaR/VQo407BlqqbyCQAwux5m6fFc3CTOlybmM
wjZuCxWHEcDvHZFNaEIG2uLGHHt75vgMGiSdS9Fwxgb92B3//r36mUj6+33rumTMQnXGTfXO2PuT
kSovAqnLHAQ0SZDtURuosU2ThzthAr7Qgx1iXYd//yut9fr/eTuS7Ea4ViyPY4j96/2hG7+rmbLD
YhWBfixpBt83aXdvNS20a9EF2JP95JAUjn95/+DjMZRvcDjKf9iUrZ/3HjZ6qIHwEgOXE4r31zu1
SfoawFJjnPuIdCyk9E8M24qDJ5mwJ4hskeVk5r5Zj+/IuZ0bKg12QtUR12CjSwmKeBfHXfyEjbX7
h01b/Lyiro/N8zmNOVJyS2NZWW+yP70zDSJSW1pecG4R8EoD740l+mybj6VgowCuOQ4wFHhsN6ZH
qi4S9V1DhBzczXEX4wRDEu0B/WG8cpkEVbnU6ZFAOMzRQYvsRgSMTbiMq0p4Rz35YcCpbJPGCuuX
zT/MZgHmBwmUtgZxBegV3wRZa91SHLXHufcDyA7RgxnDUIr9IKyUOPcdsx0FM4TQPhwT/nruy/Gd
HcqcSMUOtRPHI0JXlpR5a1aHljEGR9y25j16dauuL39/nfEW/nylMahDh+143LiB6TDykL9sBpWv
8VaXjnuOYxqVSsgX5qjAZlKgUbIq7xwdTWzag7mjvQlqlse+rZFGbTmhJTh7u3w6Zxn7SGsCaU/J
PdmQujmfS2cG1wF+/90pm8JgJBmG1qtbnhYwDFw70EcTOqTnOUPWGHjygTF2eihyMGYutoOdpSmS
Cfk7V7TND5Ocbts4w1QS4w+kgaDwucTztkNGB2jKzRnM666BXFPNy9YN0gbDAV/rrHB2isDtjdmR
lcck2PfRcnRbZ2mSE+CVEfeLU19o0SN8S7vgPOkjDMn5FsH0HlZiebGnuNr2NpR8jgdcQhPh8/DU
8Q4weHECJhO9YxzQhMOtqz4CMxhPS1I9goZ+ZF1LjuuxCDbY65zqcC4S9ZTYUMzHBJN+0BoaSghB
Rzmq9Y1Zuvc9a+jdZPT1bmyZaEuzoX9mEWKYJepaKh9Ntoi9MIc7ufFmFVz7mH53HUBHUMLWZ5Jj
iLZaCnfr6YZjD9aPswPcJGvtT54JHySNh4KmkP4C6cpAHPWaVdknRxyh/aRoBogW88ZUX5U7MSmf
zI84dWKsVuLLwFAyRBBL9OQaaFDTNTwoj9Gd9gid6hFfnfc1Wb44JojREeNtOjhkigbYYbD7XCpg
0kUfeE9TvASbWkb7lhBDZr4R2pdlfiEPYbqCJjjaqM9OZim/VxryD60ZGpmrXt2p03TvMvHceQlc
/xHK7MYc0qNTqOQ1r+Y7lzw7pnHjo4fOSE0OB/l+eJSQCa5RAaGOkUEVtlnhcYzH0Ja3HgTEqNv6
jC0IRelQC8n+lPqg+dKq+KGkih+NMfoBTgHAgGDeMSYFyjcMcTsliuWmij/kDQAkNCi7dACn1Uck
b9mL73+aGlJTs+qmzci5jBKX7qMiazOPPJLWi9FZw0S65wEyH7P6w2BEaDHVjL0uOYg60bcGZEaH
jDl0tWazk1zWJ2Ltu21PNnDoN7d2i+YK4vFy5FpzdjQqOM9YvDdOQCMqsck1L3KQz1gt1pgFrvCu
AppWRlypmPRoaUc/grRTFyLY3oKYPTgIlvp+8utbVjJ715BRcYiZeILiN+dzMODrUuqrwa3xEjmf
swraZp7C+Js4WThU0ocmIU99qkYCsos9Xdj2STnxIXan6L7HkJHNigFwhkQmkN/Tyu9DUXbdXmEC
3Qb5WJ/KmHl6gaDAzbJkL5csfpiz9gv+enUEFdccVVx8oYW+YcEIbvHWtPc8wRqjQeedwJp+cYNo
vvRl/YMe9XSDQMpEWglNwORdJb9mSJ9jwRVWIUAH1vHBjZ46GzFCPAzeG/RmCCaP9TpEbmBUEorq
dHeqyqFVl+W5gFyF7+dHgN+ATptibrdGR3jYNofla2xW07kaZhXCeiEIKu0+peapIIv4I5K/1xQA
plqjq+iuIbGOkO3MfpDfRDEMmslzzoizidoglHLbtyyBS0sDABr57QAN54A43gxNEjw2AXiNbUX/
+1q3xoeOcvggJjyKHRNfFoL6W8mRYrPGp5WW1dw3BE2fRj+/ArmIbuyExGp7qZ5MnUR7GeASM5bX
RBDjmbVE0FmGV5za0V3HVK8dzJ+hVLTGlLelNupicl/onMK4vaa+dQRjepPBX3xwaJsylmAuhdbW
FV3GbVersFM9ZShckufKO8aA0p4Hyxk3ogCSCDvpymAr+tC67vd4Rc36y5xTRvNIsBE5D0WD5pZU
Lbh8UCdunYgVKfOKcVcldN7ZrKtj6rkbDT8RdGX7UXNCQyQed6DmBn0tx+A5AXrK/TYeHG25dzBD
gPigfiIXigy7SszP8VWbI6drlwa2F5u3aQ2JZWTwNVlZjNmXmrrU4qRUC9uzt+7bqOWfu8M1Usq/
MZabbsR4/l6cVVTGe9qQvGRdlwDR8eGtdkPlbSd67JwXnxaFk0hrtz0hfE0fSLTu60qHFo7Ly5wv
iKoxBHc2GDkie5iJZepZSt+D9OVDScZJGJWyfiyXADVWnzGQmSaskLZ2Po4uKikSkUI8GWXoLDk7
hK2+L0wT4Kw546mKIqa3VEPEPrZDWNWk5AFhTRJ3xrafay4S+yE2FM1PQS0R2BEe5DYXIRYqN2yq
4tkzdHF11HUeO+MY1O2wQxkez5dhaagWG32vfAyLbhNvExWJa2MbL5gv3E1kjAAE41gc9NBQxufQ
B5POM5hJsaZIWu3aWJX1pufc2ROm+Rw/m91OwadWzZ/GAsE5I6rhAODus4H7/RNAg2ULhkyGZgwT
ECt4dMwXctWatbjw3Um9zZmN69xLzUteL3SdNV2j1q1+lMpJdr4hnGubeA89Up87X6GSIctL78vB
v45j3z1wDicxLAhilPliXzTM7wvl4r1n9HAm2K4Br3g28EchzkJEtDCNrRNoIZVDQ9p3UA0mOdCE
WVNdOv3ODYzxkC54TzUSTkPjkLF7ra9jl9HJzrKO9xEsMMHuVP/uOiBv/e7a+sZZaN1coGoV224Z
pzPrsFlREgckRVKPY9+WNQpuK5B3Xc2YGVITAhQ36U+ztMyLPRa3wdAhO3Pm1zReD2DM1BOCYLVy
GYplw62KZIpbPg8IyQlus9ah0Ycinugah1RzUBA7G6oFmz+mtV4T3IK4aT0n5/4xqkFkY5ScQl/Z
EAACF0yoU0b70kmzGxxHlr1pW0OE778xa5Ph0EiIZrn4XMTWdM2iwNzSyUO5aKMXAoKE07js7Ktb
nMkScLd9NQvyiys/jAaZk6zUDzhgVcD9jrC8K4w9OyPDyYXgnd7/kawgfuW7r2Ml35omo9x1zbCK
AL9agfkVV0FKSVImu8kY78eyF3vypLj+obA2HWo8FF1X0xlvK0nWUOz2n20jOBFLSThXcyit5rsr
rFcnsLm7bLDOkc4Olk7ZO9xvNeDC0B3LTwP2/+OYA1QzSVxQlnzUIK+YIglIZ1XyKuVlbYbpxIE2
X2tms+KHrhYEfnaJMmf4KFR+8ky5l6kmeKMuYw5xAOumFDDaop40t2yovAoNfPOq/CY/lNpawrlk
Ut3q/oTjmLhit9p1M3mDzOhu3LYjQjFTN4ZNCLxZge61CPd5HkFcbTrtfPD5/2zxtk39/ArxWO7T
RIMIg1tbiH7mva6/mOX8ZYDbO8zWNxGOVlsx4iuexhkud+Oj3XEbl8yyD8aAr6bMkVRhP4GtIN5s
eNqIqYjwzCzGhEORQzozv9YA4WGfYUKqGxuthxa385jU26ntGw7GOfq4BgFWlRm8LXBOp5nBfBJX
DyO+iFUxETLlgT1tMH8CB23OKS8PoqQuRbfvtddW+3qXI41fESXdripaTr/ohNRQY31x1W5K69s6
c/uwH/eejdC+0/3T0CBKK1rGqczV0mhnugRUKgthDQCV+7gf8Vss+mitsodlbKg9YsIYRUOx06vj
bOdssuvAcSRfu0GUSRk8RQyIiWa2MnS3rY4wC5M7TtFX9+nEWbZIVoVvj7Pgrs1hw+Wfh9x8xZnk
712pCXAeDMwz1Z3hdYchMnug7CzoVGo7zoigyVQK7tu1NkObfqfiRUoBArtzo2o3du4HNga8kcmb
uwDZnzDOZbHX7Dh3TjvX8B58I00PNthRp0N0Vi1kOlVWFaL4bsPcT/ac0Dd4jE4l0AOWUFY5sorJ
JP4+C0oMp4bD1Tcfu2hyNwGtJOGUHCtjw4J/Yj+ZCatFWSJSXLz64maAN0onR6XYnxfsD8DImHzy
QA9V7GDwr+UxGJp0h5UCNbAijKYYPMz/+ZufiO+TFuwZ+Ff2as4Os/aeU6BlYd4mbAQZDIwycXYy
jq+mhR3c6VFHjP64Wmiih7LJb1N/emw4BLN+9GBXQOquDs/N2NGmZ+wT73HCSSBdmMt2ziienMld
MLBGL+is3pymBFUy0DgvkUV1bTruWnuvQcCDGbGYawMNj2u2H6QykFaGrw52vyLRyO4MsctxtBly
Oy0V/V3h1LtyJEq6rr8WBhjDngihY26/IUnEUliPYlOghPTI7LLmSl2J1MOjY30ebdGtkrZrzEGQ
qfB4rLwAniRqZFZanXxcDn2rbv1IEMgwBfG2cNWDbfMzjQiNGA/kJCKehTKx2I5I3Q1+3IKs2m26
W/JgqNa9h2pM1E46AiWqVZyF/Cy6dVbr1hps+BH/KwbvTOByGxNjM3m8xly6Pq9/fovLF8eXRTnu
0qxC0QJRdQ10Hq2v6Wutcbq6Wn8Ba8JWj5qjXGEc/uDAvtviI+OcLxjDEiKDfRvFFblKj65EINSs
6YfRDBhbxfKadeyupSUOeeGh++/g2h/GuLOOdoUFXI5fOvGpsPs3CGUcT3A+soXZeh52sXIvykmL
LVWOc6gX65qCIt4mZk/Y45Cf3Sk5emX8oTKbH7Ajobsyzs6mgHJYYF/wi9uYXQ6jZbLNA3lv9HOz
d4p8u9CePnoM0rfEqD6i3toVqhqvtECnJzLILXAq8xLaAV0iZ2m7UPhrLizGECQ5xZF0SyIQVhoS
cRCvdDxNovoIhGZcEO2ScSiOVkyuaT5qcz8YFZ49Ame3bevNe29KbbgZ7XcCV6wbKesr8aTZ2Uo5
aIPc2JtjJ4F/1hIavs5u+TnZ7ftnha6y2yQu7505WfAc/ev7CpUMhLUZRL+sUyoqE7OlzX3x/uX7
B4qShhzENU28cRAvDi4CA63IJB2LllhXx8kJ9qzH+dxG06lfv9e9f2/ukzdCkZJjrbv4drKNY2wq
8+xh8b99/yD+8zPp4KHV8Uwaeuy/OJP85BbOeBykpulUqCk4JbFxZebDl97UXvHxcwkRMh5YzAna
1A6btCDMcl83Q4MwrCiP1WoenLMZU6KHYmMwchIlS/OVqljvPEg/+6BBso1azLTiMC2bN1VlRAng
/t+qaHzwp2OAI4TdGiB7g0OCAGDOMAlJhbNatVUYfHhKY6X2A6JZPKLqpiPZPhlBoyPGyVk4S3fn
SeNNiA5/ONKxPKY/hjMeu9hA/kN8B1XOPGBd3/Nj72jKIIpaqOYCKyg2G6a0+T7NQK934/ysWufL
nBKaQXnyY0B4hByy5QZae4yJw+kfN1GJKS3f0hKlkd553Um5S/JISNlV2U5yj4gmh/NzMxGUrUFp
3zhKjtd1pZxwRrJzxxxrq8y5gFUUNETIEkMxjWp/UeWWpgfs7Wbor75qoY0O1Z1a0uWWFMP6wCal
DyngIXzoqfEoBqxF+DLWoAf7pEwtLkW5vM1OnTwxvbjx7D65+n5rHLsG0bieIyhTpJ0K1T1gGguO
HUcLotMt78kSbCZRbI07Awr4RYnyTgnBZh0X0zEr5/KY53PAio323wPXQWAyt2jSom9Nreyk6wy+
hO+yQi/IJFWSHjp7rO9NWmWwsGv4p4G6kmsYevb0sUxIn2S8Ia6qqp4kjATUlfm1Xu3srSdvpgY8
k48eBSKa7R/YN6eDbO8rU3lQPXzrQSSPeeG34RSl8cdRlbfIW5Ov5NMSMUzTTaYeTgzh7AybNHbu
ls+1URRHAk6WTaFbAykd1Mbae8m8nuV90guWXkgPkK86zT4QD2n3VGSnwnbri0jqb13bqTtYyphZ
Rx9aEXFsni30azB6HxbbxhfdWeWFp54cmhIUltYxwA/nzEE1P3S+K6lQXHnRmGU8itscP/rNNN/b
i+NxN04x9NAo2ASNRAGjiDhhIjitIIP5seF438dDe6nj+qNdlyYSmUIcPS83rn5bPQVzvg+MelW0
s//3fVFe65L+STxS+Ogg/tg10RdYyelZ1v7jPLndFcHFi1UI64JHHWQAPTpcacYLgsb60XKcE+W2
Dx8Eks178WnXZNH0o7yhUxTfY69INmWFNTx34vZQ0j+8AbVs3hRuZt0os6g3zGODPQF5CJrfv/n+
d6ZKjDf+U7WsqkapHpAwJU/TRK4mECT67zNHgO2UcDLBafhA+iSZqZnA86aLugUw5YprTXpuWEoH
qkvpVuMGTaS4OsNEdwRwnuc/W40BlyajjbHUM5arGrYa5c9xmuRzEDnBse1KYlZQqUvaoodmagNg
JszAeejMteyJpJOM8rmIwJ4KTJVcx4/gTz+Z+lM2RQMJnylwY6JWlWmOvAfk2aM7NrZI7ZOdU3H0
ZMEyqUPDriOhkLuRR8siZ5e7GPIEArD0OGUSu2SdvKVYxbmSdrZbrQZ9JMSpqPYlmT9DR6jSIHGi
zgXpJXnyzZGJFS6GMZ+zFF9VIoMjHnP77NqIa834AwIp0prXD9xHj0SJf3MNn5XU1y3LLq0WcKrM
4Sd69O+fQXKhh48AXIUk9tI77WPYBRT9EKQi5KuenDmXC16VwqelmSxARMcC8Zq0zoul0ss4rkM5
6v6px85aAxjzrY2YRgB3scYaMpLm4TT0T3znKivuDZOl2YwNvQ8S61Q6ibfpiSfAPE4RYs/yaZ7k
NxVj28nk+/pqPU+tFgfihR6mDn+7ZrkOtdB3aUYWCo69JCK1rHOgJuJyqtYQ926nnInqf8jOiQMp
13N6vKrDd6Ae+uS56gJgh1kVR/WdBFec53Sj27j+IbrcuLD6H+nCNXio3PmY+4e0oeSbJUrhauiK
s98ELw0Yp4cUa4NPkvLgtkB9Zh6xFkYWjj2rIyUZzPAuvrEkkfK4y5ttZoAxbCrcr6ienSNVbFx4
6aZl5YSUHs1EAGii4bvihkZTHpIRy+GQVgQei+CDMxr2Bdz8k179ahIHrYExN/Bo7vtxHzMnC+7M
nAZVUHSvI7XkifzZw2QhuASdi6p5BnU8uOGgwVIvimTpoSh5vdE9zhPQR1o9+3K25zNlJyr3bLl3
YP1OZL3Q5T9AqX9sGGltxTK0oTEgLCF8RfQYVYYMRTzwk+RQGswxBFLBjDOJOROyYXlEMESG8zm1
bPNgFODG3K48FdraMbwllL0pDowUMACDhwpt/Y3WHJQ7SqdOcgylv0i6hUujsn0zaRKVhUcLt11b
PhrCcgLsIbeT20Q/LDjdjktu3lsxvBqUM+DmK2z85H2cEETCwjEGHFjTsK3rbkUbZGGDwSqkGTJu
qrTcJYtZX0Y58NxWdppXsd808nvrliAPgvzBoc6m8Mm2xUooYGPYx7jwfMs9RiL6DLpsClsrmMBA
geApcxC6sPogpgCdxYe/0zN1NT+MYUoO8lg09cOYR9HealDTA5ySAbzjJCCkSj7i7y92vR29ddL4
LmJooSP+7g0Hv9cUPc/GCDhcuwWjtNajDkoTDwV24+5ZIF4Sq3wybT8OYxl9nkq57LLRr/bkdxC7
AaOIjtLkHrqKOU1fekdgm2FQOR+iOP6MHxbohjM324qMtd08p9auDlJWBarVhMCbIo8YpjrRDncU
LtlKI2mnblfKsW+9OfvQQ+kIp7x7zLrh26J7LsUfU8ppoWXsRK5kg+a58Vgp9n5GUySFMmR+WjoC
J6sU726RY8dtkI0DQ0xDg/ArL0bfTwEv9fQtaNYWBxNpeAX5NuvI5TYAf+6KdCsz88BEmB2v0Iiz
rPlq0aLYIyN7EboqsP8XH4TsMHhwstrgTmeq0rQEDpXEt+eFfFgM9xVmPfnTrm+fMeyFs3QR3NoO
2n6lJlK0XBYLZ728jR8im81d17VFKGdUrDSnaXlYl9aNAKs5M2v83L4hEeP28NWbGSl7p3uY9H1G
ILg9EPdl0QSaqMfxXBO9M9LIMP19OxHXUtYPweIfAoNsbNVP5rltCJ1pUPzeg4PL1oMkzS9gB2nK
jJSuNoM44C6H2MqeNCX8BU2/g3ZuN3P0PjuAuzeNDPAFWUW2Y1kVW4PQkbNIQUS67fKZSNT+hWwu
cSeT8W4Yg/jBVtExEFP+XGx9Bqsd2QzXqWBNgBSQHWxSo/aTySG+dOfxMnG2g6Va71c1viWbK/ph
cideKt//IkGFYs/xjm3ee3cNFPWAPv1+SbtsbxYUFiVxo4Glirt0GQkKcfRTychwU1T98xIb0SVx
K//qkhEbctdDq4sOy+AGh8bjoNSUKqPl5FAH21RH4Fa5FonnUZJx/gyKkLkB199gvRQkFoS4vHdV
3pyN0Y2fxJJ+HwyHVk69VDdkc92KwZ8Os+20odmU3yq83UeaeOoIxuoLki0sCY1jfrBj4uf6FE9G
latjQ8bikPstA3d9X3HgOicVnRc3+Fivw44IVJyj64/l1FkbhmvxkVPpN7vm2dS4f7d+WTIyIqjp
0GceKN++J3dMWvdm3JgHuAh6xwmwP6aNsbfI/UtyQl7WCCc/xjNTNcE2oNWE27I2GQUzJRr5Rc8i
rt5qb/jmtiB7+si6EbWE4ZKOxxw1yanzwbwQ27gtkto5kKBKtoBgh2aG5O9U0nicJrAfYE9fM2TJ
zq2GGNSG6St6VoN1QBfzlXl0v2U8+OCzFmM4KTKCfVvoMapDf1iBec+wDZYFdLAcGEDY0b1MRcOE
S7sP5I8dpEMlWrY54oVuJ1JWt4G4HSy+RO4wWkTYH2Bcb2bCa9LgceiEeY5i7M8xnoAQYepWteVN
JSbSdOb8jFYnDkfDw59aDYwlmYfDBcZkHrPpRsns7Z3U/hyNvHMJ4ojC1viadX4yWTm3ZKNaOxq6
uQAmsqyRIxERX7qjC8kZmo4gcEt1jFojOTsQbdnOmWeSQJJ8aIbVq8JRpGZyszXRpYbjktMv8MaZ
rUY6J0C81t42kbGDW00ZtsvmgtsLt2h/qsbuU+eV1WFcZ4OuCbVBRNkPuBAQDCbnqxa44wd/ObvF
TIXexvGuV/MBw1Bx7XKgXL52PXDFSXwyjNx4itqDn4tdlxLtSzu6vJMgdrfVd/yT21g37rXutdwh
UXE3lbFGHQj72NT7infpjvDEneV0bN6oZ7ZuAm5o8FKmZ7jbEmJ74cFsIKq020Q2XKEJnlPaoPjK
YA9EGk4+0pwqVBKeYU3WGJ5T+mmURbHNSNxAp7SlN06BQNrrPi0pPmPPDUFRB2efhvE9IiqoVJD9
6pQIBVA02FM4wWV2Gx2s1grlJ1tj2qI/syKnibXU2WeqbJ/dNTDBhoofpEdaIZxPZCjpsUzLmAlI
um4bCiV1MJ3ZQG9H8uNcytI7oeCHGpa62l0HmUHGSGiH5jrK7mbEFLV36vnijnVBGiSxR2qxPDoH
BnNDtOQEDelxJ0eNyywGM7iYs7WLxvbFm7lVfKN4wQ6zGiwm+uWmuiyKWKwaXcZOjGK5HXjl0NP0
Z9fjVzcKX/US+AsxDzFDNWyg6GKOsd0fnaC1qXANIqA4yjF6oHYF7kYCAuZmLmwvOK+qeYBlTFBm
rHiZBVB4JlPufhImh85I+aE/tFdUC31Yucs9pD8VOlRhW9tuEDZ4PSFtyi1vu8aaD+NMDl1ne7hN
sp4S1CHcKB8/ZFupTNBJNQA+HUHcA8z1BBnU2wxD65DOSdt91kxympGZiV+OjzFSwacysC95x+vW
Wll0jkyQ3XoIiSf8SMzCuDUx7+Oj6nZZHFwmHbxAESIpITlyLgQGkWZ//vD+vfHnP3j/nlGYcFYd
R298MzdCt2EYrfr6nMZ2fc48AXPl/dP3b75/aD0/2yolJzI2qu5QI9GMWtWdMzvrzsZiwcF+//rf
3/TWMKeWvYvg2/XT97+pIq6zBNjhrvQ86u+J1WITYdlnes9PK6vlEtVsk7lZ8xjef3Py/nDePzXL
qjzhPWADgfLy7w/tuJp+//016YBDmMrsm5EBS2l5emd8248dLue9C56BvMKVgsGf/fsvmG2Ej8cG
qqsYyfz+aPGeKbh461N8/5Csn3nDeB1hyXCsl/25tDUf1pd94vYvYNwdCfetz4xVye9yyr1Yvwpy
tHtS0gpdv3r/1uQ79V7F7pNbggbKRUxKWJ7XmJkDJsGrO+tQE5BxHCPGrLB/v8hFvL3/83x9kxrX
B4ldPSvXoXuiORwbAZKHd5Xdf1t4nufm+//6H1/e1tCbVPVd+q3/sxkHqi9qwv+7g+df/+Y/6h//
ASF6KL/+nLjw+7//V+CC/C0wSUXwXV86tm/ZCFX/8PJ4RCegTQ28VcH4RxbDH4ELjv8bDh/8cAQg
4E+gUf2fXh7+yDfJ/+YPpfBsmz/63//zJ7OK+uXrP5tX1l//f7g7s962kSSOf5Vg302QbJ4PO8D6
inM48STZTGZeDEZmJFoSKYk6rHz6+RWbckhKTpy0MUssMcAoFlXsLnZXVdfxr0bGro+Yt6mYB5Ic
iaMCJTNv5qJunXzsjLbU5QtGNMAR0+EX8EFWw+G5XRIfAl7Q9m5P6UxG4D0VNMZy/Z7U+2P7640L
vkBpX59ldxRxTG/xDV1tZheAzS3nnxwwepbZVYPNVzqPuDXY6NBoOaTgOoM9Lp3h26Mt/CAgLXbI
aO/sl7TlJQVhOrsiS1bq3D9tYyzo9Vh2D2C6F0dT+12I0pt9fbMV/JKj5WcXnJi15158Jfg3xEeA
f+oyo//JRgUvtmBnbDZTMK5o5pePjuO3oUrL2RZYVSDirt9CRiqoOXaegCByJeS2AXFr+Rt3kChy
7s2LgdxDxgH4cPQ64HGFH19sYqycrwKfFZ3jgTyeqdfUCVV/kluE5HzmPJcRRLPNuZDa+LOXYBVj
UQ/Ic70fFGkhpzImGWA14PnmvKDxZEASlgw8g9yQSuLrTQCIBvcWgKrEC86PLpWBIFPxudxcgwJI
CvB0jAgaE06z38o9I3JUFpzIRvyUr7GEMNz5idw65G+3Lgi6+Wm0fOuN715QhnoyJzF/viAnnl97
WXxhT6//CkqOdkIjK/LTOTg414AkzPntnEPgEDOMUW2m8aWQc29frdYlyajrc7ljnG1+n3N3sdxi
C/LYzdL+4kbkZY/Bz/UwP155SE1+Mc4hwDOqcfHwuUOwtZ6qPK88ujsOY+c5LcPm+fpCvvLUqPr/
3YUP7vAt/ZFJLKomAB0PuP9rbDthj8xdHi5z8HBHUT16Lp+Fhdfyme+ojaZf1CnwRTZD26r8o2fT
wY6YH410MS7doc1hFtBErM0hPu2Az7jwb4GcC6anNj1mbRpO4q8IfNCo+afcXDp31KJHF1u6htok
6MwnAN3drs8lGXy1yl/J38kAlpAo/iNyZGgNJD+jSJhqfqJ9dDOBhMvneAmM3So7kVEFLrW99U8J
ZZ4AX3I8pvdYlpHtxGf5bi5kOSgzM6iNafVxnDnL9/YEpxY/lxHIzzYTMvD+dNTR2RiLdT3fnq/j
HO8VWRdTcALoHUM6f3gyxV+2nL126aVhk8GUrAE9XazG7+6OACsYAixJUftf43J6NqGRRLxVV9fT
ycfNLLjFxUDaeuQ/H5bhK/ChLokFSHPdkyW5V+HIvVzdkUKQRyuHonpSwjAu3Cj6MM4/uaX0PSXO
TlfuaMucNoOcurLpiCrEYMiGOXJGVxNHnQH/Ihg2Z2oDyJ8NomlQngFtCQcBBpqSp/3/pUNrY+A0
WSa4p+ng8vsqJRSSlqvJ8l6PyLdX+G2WH4pfu2mnkA4TepZWT/6BVqboC23Q0srVmKoBf4/EJGFe
qxs0vvIsF82JFka1ykXJDBhVQIVWX5NP6FhB4PkxZbWUwtg2hRs8sMGjh7jw/Qlqdn7/ntYMBsWK
5ElewxAh2TRNXI/qr8fwoEOhwYPY4hSDngxRoQd4EMcWwLTKRrnq77E8/ic8eNA8o2saJXKPYUKH
RIMJroVJ5blEo6v3LASbCyEKrMjDKnNhg776xgT6+GL7GDHBcyzKuB1fKV8zgdXeZEIIk1RUm6w9
WwKx1FQZzR5ZQGVrZGP56jcMO5uzp9DeU7FDXXWkuaOFzz8vCzqLWMvKFzf//pfPwE2ZEFqu71GG
Rk5pdXWWAHjHVoBjK4zJHqyu3u2DCn3AbCXIWSvyOQW5h5lg+5YvFXuBFjs9WgJRpIz3AfLejsLA
VfU+YE0190HoW14QBZwQ2S5y9W4foM9pOmgmDUQWUtWswlArfptywyYX0IqRwzFSJEZ19Y8Ltu+Z
qkVgQtjsiqJKptecfohdhJsAjfhNWPZMIziUpRsuAjey/Nj3SRXs7AE6Y3q0ZiKXUem33ztB4BBa
7fqsfto6DmUP4KMSn5BcnT0Q+RZoaSEYI4GWBNoU7ZE4JAnCfqR93NGqLdNQwtRRJJtdrs4ZIVKW
R1U96BO1JOjdWlA+OfSGW8ELLc9BHCo6xB5aC3DaQkwo/Jm9m7/jIchN5+9ZKooR+F59CupYh47j
0SxXIJU8LXV6tAuoht9rFfzTsiCyOB75gDg8sAtoCCzLI7Y5jcnVw1UQGXPBsy1aXjrAZwi2E1dn
FUSxBRgMRQbRN9upX2oRf754/M3sY5/DMMsAM/AwFwJLeWB9CN5GdfVuR7iKZEpDLmAbxdTLYQZ3
FAIGMhvO9sA80ezh+34tAtZoZGobqdgShxAHQT1JOXo2LUQ8JngKgCKLa2dC/4wDL5ZXZ7QVWAQ2
UG9+CLhMdSH2mlyIFc41G/Bfu/6+d84zAo3uE3CBRQDmygOuEw5KGAeO58ELvVp6tyMCeoYbrgXi
sACBYSUKtJJcEGythQgTAlcqztaeygUX945eoDp8fO+d/wmXuocbjYbSMZaCnmVXRfo4EW3kRn/d
yTHHOtO1YFvUruFH8bsCwcHLCA62S8i+uvonFslMMD05ej4WgAROGku9uRWC2CJ7laME1Sr95AIu
cNdURbIV7BDEVre7CHCkg9AJ1ldUh1x65zzi7QnSn5FuxEJQrgo5FX+Td81FUAXXQraCZKz0zEJy
Md9MtaKk7Ij/xO9YRmFghTbHKAHiq67eHZVciYUZvn0cqIEbuTFgr/rq6AE8iD6ZTLZEV3vKBQeM
D1MuyFGITC6wqg7bBJ5FB0mFq7J3ZyQ8PQKsbCYCFLlurHMMCz39jjaMbLQhjjNEgV4E/RMEko9n
yAV8Z+IoB/D48CHBsQmqAb8iEKrVo3rkO3IdFKHh/BVxYzxQ4b1TpCMQ8ZqQX4HIdet4Ww9XAW/H
lAuY/0FI8JhtVV0QbKpDiS8D1iHOo77uBeSUse8IowDMeWRiHTnpHJIcJ2Ax+ErCLhWX9KmsTzuC
pWp6PMCPGJHfvVMKe0dFEoEjkOPlJKnXAsqzXy4k+ixLIMRIO3jKCoCOcuJdvklHO4iJQPwViK4e
+xEdYy7gU8ZtHgOefVAuhAQWEJ0AeOilEPdORyjyxE3NRYWHCJuYVhSHdWRI/AHoXBdTQnOpf3JB
gatnuCPIQWKCdCLw6qyDzo4Aj8VybE6NmEz9kwiBowf1684jRWKNEhRnpEt1sbmaOjIkvhL5nhPi
RasuzfA+aQeCbaZ7QWKtHh28IuSCvtpcYAeQgiN5qzuR0Lu1QNty07MDOpL2LT7Hp9qd2tkL5GCg
HbGW+syF2NRSkB0RKZZDHUXZcyojNxEItk3+526t9MxS8FDxhnIRS4FOOmSdEa3YzbIpF3T2AcfI
OvutRwJBjtHaevt1sYgjkc5KhJ13L7kjFkUgsOEwqms93Kf5wwDjQ4ODvAN5mxd8r/ybr59kPEVu
NuZynZzQO3OZEjVpKmRmLmMIohAwtmrluH+MJlmLg1P880lpj1gw98UfNJSb3FRlH1laHqoOeeiG
Xb3D/vd1rYMkMUtBQ+tGqQLRz/5WFfJbK1urqsdofLmrz6ieU/+8nuD+o1vP2s1q98eLLF0ki8Fo
W32xrYf5JplSO/KfSfI5mSbNYgxWJ/L+20j2Skrv3/8PCJfjDl2JyBjTXWRfi7xNuCqhMSc8TnKQ
4ndDlNfoVAn5ppRPANX8Ql/LdjmtznM3pl1MikVyUzRHHVbJ4+aU8zwdLLPBatkiXlVomBI/TSfJ
JlmkTco669uYcl35/IMq5odLsx61us/henbTXoU6Vdd0/M/TYjFsr5Q6/9OU8gUcz7Imxx1VNVo0
JfziJhm1FmCdqmhMdzLJ8iJr70gSgtGLxqTzmyzpSBGdTmRMudi0l4XOzzEl+2pfNulkD2PCEFgN
xtsdTyuxp9OuTUm/Blav3GOzzkswpX2ZZHlLehCAegr1cpkstpMkv2myow6jmg+5LBN6tpfpctla
0zRqkxoHY/rZgH6KSbuwUufCmJNGF5TFsrWyXR1ZNKddlhn/zWYt2VSHbJ6CerFadElLHMSYdJEv
OzJEerLF5pTfpJ8XScd6qsuBTAf9Jl0nbb3FkUviIeaEN88ukumsHGVttV772J+C/st0UaYtSUXi
qriun4L4ZXqXDVpqDOLiC30K4n8CTLyjVJ0PdOquMWk6s46enSSLAk3Z3pyctJ3dEw+WoD/KznlT
PeA0GXf3vnYQmo7/LQCRu0HqY1PlcTMmO55gkbRPNfjcxY1lTHqRDru165VnyJTwVZrn5XayTjrH
BJr5SqDOlPy7UXGTPntR7uk2nSRjSv490GKHF2KdgPE0D9hfiLVjypT8B7iflmXaMinqKgNz2vTu
271BWeVKO5NM6f53mYxaZHW2mynZj+liimZrUdZphMaUM042neVdR91MSf+RoHfyIY262uOuSsaM
iafl8tnHQ4PXJUnG9LNyUORl1h679rUZ094WwIENW1zRufLfp3zI03QPGbLvf9pBgRz6Wdu5JncM
Jmmy+O1vAAAA//8=</cx:binary>
              </cx:geoCache>
            </cx:geography>
          </cx:layoutPr>
          <cx:valueColors>
            <cx:minColor>
              <a:schemeClr val="accent5">
                <a:lumMod val="75000"/>
              </a:schemeClr>
            </cx:minColor>
            <cx:midColor>
              <a:schemeClr val="bg1"/>
            </cx:midColor>
            <cx:maxColor>
              <a:schemeClr val="accent6">
                <a:lumMod val="75000"/>
              </a:schemeClr>
            </cx:maxColor>
          </cx:valueColors>
          <cx:valueColorPositions count="3">
            <cx:midPosition>
              <cx:number val="0"/>
            </cx:midPosition>
          </cx:valueColorPosition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pin" dx="31" fmlaLink="$A$1" max="10" min="1" page="10" val="4"/>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firstButton="1" fmlaLink="$A$2" lockText="1" noThreeD="1"/>
</file>

<file path=xl/ctrlProps/ctrlProp4.xml><?xml version="1.0" encoding="utf-8"?>
<formControlPr xmlns="http://schemas.microsoft.com/office/spreadsheetml/2009/9/main" objectType="Spin" dx="31" fmlaLink="$A$3" max="4" min="1" page="10" val="4"/>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absolute">
    <xdr:from>
      <xdr:col>4</xdr:col>
      <xdr:colOff>595438</xdr:colOff>
      <xdr:row>18</xdr:row>
      <xdr:rowOff>141060</xdr:rowOff>
    </xdr:from>
    <xdr:to>
      <xdr:col>7</xdr:col>
      <xdr:colOff>436135</xdr:colOff>
      <xdr:row>36</xdr:row>
      <xdr:rowOff>106135</xdr:rowOff>
    </xdr:to>
    <xdr:graphicFrame macro="">
      <xdr:nvGraphicFramePr>
        <xdr:cNvPr id="2" name="Chart 1">
          <a:extLst>
            <a:ext uri="{FF2B5EF4-FFF2-40B4-BE49-F238E27FC236}">
              <a16:creationId xmlns:a16="http://schemas.microsoft.com/office/drawing/2014/main" id="{1C7849D6-D598-8081-0B6F-810634A11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71664</xdr:colOff>
      <xdr:row>37</xdr:row>
      <xdr:rowOff>69397</xdr:rowOff>
    </xdr:from>
    <xdr:to>
      <xdr:col>11</xdr:col>
      <xdr:colOff>2159000</xdr:colOff>
      <xdr:row>52</xdr:row>
      <xdr:rowOff>41275</xdr:rowOff>
    </xdr:to>
    <xdr:graphicFrame macro="">
      <xdr:nvGraphicFramePr>
        <xdr:cNvPr id="3" name="Chart 2">
          <a:extLst>
            <a:ext uri="{FF2B5EF4-FFF2-40B4-BE49-F238E27FC236}">
              <a16:creationId xmlns:a16="http://schemas.microsoft.com/office/drawing/2014/main" id="{64CB2F03-2042-30E3-E658-BA64F4C22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27215</xdr:colOff>
      <xdr:row>19</xdr:row>
      <xdr:rowOff>152400</xdr:rowOff>
    </xdr:from>
    <xdr:to>
      <xdr:col>11</xdr:col>
      <xdr:colOff>2114551</xdr:colOff>
      <xdr:row>34</xdr:row>
      <xdr:rowOff>124278</xdr:rowOff>
    </xdr:to>
    <xdr:graphicFrame macro="">
      <xdr:nvGraphicFramePr>
        <xdr:cNvPr id="4" name="Chart 3">
          <a:extLst>
            <a:ext uri="{FF2B5EF4-FFF2-40B4-BE49-F238E27FC236}">
              <a16:creationId xmlns:a16="http://schemas.microsoft.com/office/drawing/2014/main" id="{5E2BD3CB-8FFD-4BD0-B42A-C7B13E002B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26104</xdr:colOff>
      <xdr:row>10</xdr:row>
      <xdr:rowOff>114300</xdr:rowOff>
    </xdr:from>
    <xdr:to>
      <xdr:col>16</xdr:col>
      <xdr:colOff>2120900</xdr:colOff>
      <xdr:row>25</xdr:row>
      <xdr:rowOff>98778</xdr:rowOff>
    </xdr:to>
    <xdr:graphicFrame macro="">
      <xdr:nvGraphicFramePr>
        <xdr:cNvPr id="5" name="Chart 4">
          <a:extLst>
            <a:ext uri="{FF2B5EF4-FFF2-40B4-BE49-F238E27FC236}">
              <a16:creationId xmlns:a16="http://schemas.microsoft.com/office/drawing/2014/main" id="{4FD9E475-7619-9DC5-3A95-BFE8875534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8465</xdr:colOff>
      <xdr:row>27</xdr:row>
      <xdr:rowOff>128410</xdr:rowOff>
    </xdr:from>
    <xdr:to>
      <xdr:col>16</xdr:col>
      <xdr:colOff>2114454</xdr:colOff>
      <xdr:row>49</xdr:row>
      <xdr:rowOff>114301</xdr:rowOff>
    </xdr:to>
    <xdr:grpSp>
      <xdr:nvGrpSpPr>
        <xdr:cNvPr id="8" name="Group 7">
          <a:extLst>
            <a:ext uri="{FF2B5EF4-FFF2-40B4-BE49-F238E27FC236}">
              <a16:creationId xmlns:a16="http://schemas.microsoft.com/office/drawing/2014/main" id="{B27A45D0-5B5A-B423-2335-A8D024E3D57B}"/>
            </a:ext>
          </a:extLst>
        </xdr:cNvPr>
        <xdr:cNvGrpSpPr/>
      </xdr:nvGrpSpPr>
      <xdr:grpSpPr>
        <a:xfrm>
          <a:off x="18151322" y="5026981"/>
          <a:ext cx="4508103" cy="3977320"/>
          <a:chOff x="20997332" y="3132666"/>
          <a:chExt cx="4586112" cy="4021668"/>
        </a:xfrm>
      </xdr:grpSpPr>
      <xdr:graphicFrame macro="">
        <xdr:nvGraphicFramePr>
          <xdr:cNvPr id="6" name="Chart 5">
            <a:extLst>
              <a:ext uri="{FF2B5EF4-FFF2-40B4-BE49-F238E27FC236}">
                <a16:creationId xmlns:a16="http://schemas.microsoft.com/office/drawing/2014/main" id="{32E59DF5-9E9F-4171-B75B-5BC86E3277D9}"/>
              </a:ext>
            </a:extLst>
          </xdr:cNvPr>
          <xdr:cNvGraphicFramePr>
            <a:graphicFrameLocks/>
          </xdr:cNvGraphicFramePr>
        </xdr:nvGraphicFramePr>
        <xdr:xfrm>
          <a:off x="21011444" y="5284611"/>
          <a:ext cx="4572000" cy="186972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a:extLst>
              <a:ext uri="{FF2B5EF4-FFF2-40B4-BE49-F238E27FC236}">
                <a16:creationId xmlns:a16="http://schemas.microsoft.com/office/drawing/2014/main" id="{7C635394-5848-4AEB-A0B5-FF9A45B5BDE7}"/>
              </a:ext>
            </a:extLst>
          </xdr:cNvPr>
          <xdr:cNvGraphicFramePr>
            <a:graphicFrameLocks/>
          </xdr:cNvGraphicFramePr>
        </xdr:nvGraphicFramePr>
        <xdr:xfrm>
          <a:off x="20997332" y="3132666"/>
          <a:ext cx="4572000" cy="2187223"/>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27</xdr:col>
      <xdr:colOff>323548</xdr:colOff>
      <xdr:row>2</xdr:row>
      <xdr:rowOff>70758</xdr:rowOff>
    </xdr:from>
    <xdr:to>
      <xdr:col>38</xdr:col>
      <xdr:colOff>576792</xdr:colOff>
      <xdr:row>30</xdr:row>
      <xdr:rowOff>89958</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EDC7CF09-D4CD-9B68-6713-4B88924127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8739798" y="451758"/>
              <a:ext cx="6888994" cy="535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0</xdr:colOff>
      <xdr:row>2</xdr:row>
      <xdr:rowOff>105834</xdr:rowOff>
    </xdr:to>
    <xdr:sp macro="" textlink="">
      <xdr:nvSpPr>
        <xdr:cNvPr id="2" name="TextBox 1">
          <a:extLst>
            <a:ext uri="{FF2B5EF4-FFF2-40B4-BE49-F238E27FC236}">
              <a16:creationId xmlns:a16="http://schemas.microsoft.com/office/drawing/2014/main" id="{532609A7-FE52-B865-2F11-AD2B80072A79}"/>
            </a:ext>
          </a:extLst>
        </xdr:cNvPr>
        <xdr:cNvSpPr txBox="1"/>
      </xdr:nvSpPr>
      <xdr:spPr>
        <a:xfrm>
          <a:off x="606778" y="0"/>
          <a:ext cx="8636000" cy="4727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lumMod val="75000"/>
                  <a:lumOff val="25000"/>
                </a:schemeClr>
              </a:solidFill>
            </a:rPr>
            <a:t>What do </a:t>
          </a:r>
          <a:r>
            <a:rPr lang="en-US" sz="2800" b="1">
              <a:solidFill>
                <a:schemeClr val="accent5">
                  <a:lumMod val="75000"/>
                </a:schemeClr>
              </a:solidFill>
            </a:rPr>
            <a:t>wage</a:t>
          </a:r>
          <a:r>
            <a:rPr lang="en-US" sz="2800" b="1">
              <a:solidFill>
                <a:schemeClr val="tx1">
                  <a:lumMod val="75000"/>
                  <a:lumOff val="25000"/>
                </a:schemeClr>
              </a:solidFill>
            </a:rPr>
            <a:t> and </a:t>
          </a:r>
          <a:r>
            <a:rPr lang="en-US" sz="2800" b="1">
              <a:solidFill>
                <a:schemeClr val="accent6">
                  <a:lumMod val="75000"/>
                </a:schemeClr>
              </a:solidFill>
            </a:rPr>
            <a:t>employment</a:t>
          </a:r>
          <a:r>
            <a:rPr lang="en-US" sz="2800" b="1">
              <a:solidFill>
                <a:schemeClr val="tx1">
                  <a:lumMod val="75000"/>
                  <a:lumOff val="25000"/>
                </a:schemeClr>
              </a:solidFill>
            </a:rPr>
            <a:t> figures look like by industry?</a:t>
          </a:r>
        </a:p>
      </xdr:txBody>
    </xdr:sp>
    <xdr:clientData/>
  </xdr:twoCellAnchor>
  <xdr:twoCellAnchor editAs="absolute">
    <xdr:from>
      <xdr:col>0</xdr:col>
      <xdr:colOff>208644</xdr:colOff>
      <xdr:row>7</xdr:row>
      <xdr:rowOff>112032</xdr:rowOff>
    </xdr:from>
    <xdr:to>
      <xdr:col>3</xdr:col>
      <xdr:colOff>456998</xdr:colOff>
      <xdr:row>31</xdr:row>
      <xdr:rowOff>162832</xdr:rowOff>
    </xdr:to>
    <xdr:sp macro="" textlink="">
      <xdr:nvSpPr>
        <xdr:cNvPr id="3" name="Rectangle: Rounded Corners 2">
          <a:extLst>
            <a:ext uri="{FF2B5EF4-FFF2-40B4-BE49-F238E27FC236}">
              <a16:creationId xmlns:a16="http://schemas.microsoft.com/office/drawing/2014/main" id="{74066F71-11FF-C0E1-18C1-B2ED80AFC64F}"/>
            </a:ext>
          </a:extLst>
        </xdr:cNvPr>
        <xdr:cNvSpPr/>
      </xdr:nvSpPr>
      <xdr:spPr>
        <a:xfrm>
          <a:off x="208644" y="1454603"/>
          <a:ext cx="3002642" cy="4408715"/>
        </a:xfrm>
        <a:prstGeom prst="roundRect">
          <a:avLst>
            <a:gd name="adj" fmla="val 4546"/>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lumMod val="75000"/>
                  <a:lumOff val="25000"/>
                </a:schemeClr>
              </a:solidFill>
            </a:rPr>
            <a:t>Average Annual </a:t>
          </a:r>
          <a:r>
            <a:rPr lang="en-US" sz="1400" b="1">
              <a:solidFill>
                <a:schemeClr val="accent6">
                  <a:lumMod val="75000"/>
                </a:schemeClr>
              </a:solidFill>
            </a:rPr>
            <a:t>Wage</a:t>
          </a:r>
        </a:p>
      </xdr:txBody>
    </xdr:sp>
    <xdr:clientData/>
  </xdr:twoCellAnchor>
  <xdr:twoCellAnchor editAs="absolute">
    <xdr:from>
      <xdr:col>3</xdr:col>
      <xdr:colOff>674712</xdr:colOff>
      <xdr:row>16</xdr:row>
      <xdr:rowOff>105230</xdr:rowOff>
    </xdr:from>
    <xdr:to>
      <xdr:col>6</xdr:col>
      <xdr:colOff>957943</xdr:colOff>
      <xdr:row>31</xdr:row>
      <xdr:rowOff>162833</xdr:rowOff>
    </xdr:to>
    <xdr:sp macro="" textlink="">
      <xdr:nvSpPr>
        <xdr:cNvPr id="4" name="Rectangle: Rounded Corners 3">
          <a:extLst>
            <a:ext uri="{FF2B5EF4-FFF2-40B4-BE49-F238E27FC236}">
              <a16:creationId xmlns:a16="http://schemas.microsoft.com/office/drawing/2014/main" id="{FDCAA90E-62C6-4503-8B8E-5602A935A71F}"/>
            </a:ext>
          </a:extLst>
        </xdr:cNvPr>
        <xdr:cNvSpPr/>
      </xdr:nvSpPr>
      <xdr:spPr>
        <a:xfrm>
          <a:off x="3427186" y="3084287"/>
          <a:ext cx="2286000" cy="2779032"/>
        </a:xfrm>
        <a:prstGeom prst="roundRect">
          <a:avLst>
            <a:gd name="adj" fmla="val 4546"/>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accent6">
                  <a:lumMod val="75000"/>
                </a:schemeClr>
              </a:solidFill>
            </a:rPr>
            <a:t>Wage</a:t>
          </a:r>
          <a:r>
            <a:rPr lang="en-US" sz="1400">
              <a:solidFill>
                <a:schemeClr val="tx1">
                  <a:lumMod val="75000"/>
                  <a:lumOff val="25000"/>
                </a:schemeClr>
              </a:solidFill>
            </a:rPr>
            <a:t> &amp; </a:t>
          </a:r>
          <a:r>
            <a:rPr lang="en-US" sz="1400" b="1">
              <a:solidFill>
                <a:schemeClr val="accent5">
                  <a:lumMod val="75000"/>
                </a:schemeClr>
              </a:solidFill>
            </a:rPr>
            <a:t>Employee</a:t>
          </a:r>
          <a:r>
            <a:rPr lang="en-US" sz="1400">
              <a:solidFill>
                <a:schemeClr val="tx1">
                  <a:lumMod val="75000"/>
                  <a:lumOff val="25000"/>
                </a:schemeClr>
              </a:solidFill>
            </a:rPr>
            <a:t> Trends</a:t>
          </a:r>
        </a:p>
      </xdr:txBody>
    </xdr:sp>
    <xdr:clientData/>
  </xdr:twoCellAnchor>
  <xdr:twoCellAnchor editAs="absolute">
    <xdr:from>
      <xdr:col>3</xdr:col>
      <xdr:colOff>670178</xdr:colOff>
      <xdr:row>7</xdr:row>
      <xdr:rowOff>112033</xdr:rowOff>
    </xdr:from>
    <xdr:to>
      <xdr:col>6</xdr:col>
      <xdr:colOff>950687</xdr:colOff>
      <xdr:row>15</xdr:row>
      <xdr:rowOff>150585</xdr:rowOff>
    </xdr:to>
    <xdr:sp macro="" textlink="">
      <xdr:nvSpPr>
        <xdr:cNvPr id="5" name="Rectangle: Rounded Corners 4">
          <a:extLst>
            <a:ext uri="{FF2B5EF4-FFF2-40B4-BE49-F238E27FC236}">
              <a16:creationId xmlns:a16="http://schemas.microsoft.com/office/drawing/2014/main" id="{BC1E9863-C7EB-4BE2-92AB-A4B4C3C79793}"/>
            </a:ext>
          </a:extLst>
        </xdr:cNvPr>
        <xdr:cNvSpPr/>
      </xdr:nvSpPr>
      <xdr:spPr>
        <a:xfrm>
          <a:off x="3422652" y="1454604"/>
          <a:ext cx="2283278" cy="1493610"/>
        </a:xfrm>
        <a:prstGeom prst="roundRect">
          <a:avLst>
            <a:gd name="adj" fmla="val 4546"/>
          </a:avLst>
        </a:prstGeom>
        <a:solidFill>
          <a:schemeClr val="bg1"/>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lumMod val="75000"/>
                  <a:lumOff val="25000"/>
                </a:schemeClr>
              </a:solidFill>
            </a:rPr>
            <a:t>Shared Total </a:t>
          </a:r>
          <a:r>
            <a:rPr lang="en-US" sz="1400" b="1">
              <a:solidFill>
                <a:schemeClr val="accent5">
                  <a:lumMod val="75000"/>
                </a:schemeClr>
              </a:solidFill>
            </a:rPr>
            <a:t>Employees</a:t>
          </a:r>
        </a:p>
      </xdr:txBody>
    </xdr:sp>
    <xdr:clientData/>
  </xdr:twoCellAnchor>
  <xdr:twoCellAnchor editAs="absolute">
    <xdr:from>
      <xdr:col>6</xdr:col>
      <xdr:colOff>1167040</xdr:colOff>
      <xdr:row>7</xdr:row>
      <xdr:rowOff>113774</xdr:rowOff>
    </xdr:from>
    <xdr:to>
      <xdr:col>9</xdr:col>
      <xdr:colOff>391079</xdr:colOff>
      <xdr:row>31</xdr:row>
      <xdr:rowOff>162832</xdr:rowOff>
    </xdr:to>
    <xdr:sp macro="" textlink="">
      <xdr:nvSpPr>
        <xdr:cNvPr id="6" name="Rectangle: Rounded Corners 5">
          <a:extLst>
            <a:ext uri="{FF2B5EF4-FFF2-40B4-BE49-F238E27FC236}">
              <a16:creationId xmlns:a16="http://schemas.microsoft.com/office/drawing/2014/main" id="{CDC473AC-029B-4685-8D9D-BF74A23C99C7}"/>
            </a:ext>
          </a:extLst>
        </xdr:cNvPr>
        <xdr:cNvSpPr/>
      </xdr:nvSpPr>
      <xdr:spPr>
        <a:xfrm>
          <a:off x="5922283" y="1456345"/>
          <a:ext cx="5026931" cy="4406973"/>
        </a:xfrm>
        <a:prstGeom prst="roundRect">
          <a:avLst>
            <a:gd name="adj" fmla="val 4546"/>
          </a:avLst>
        </a:prstGeom>
        <a:no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solidFill>
              <a:schemeClr val="tx1">
                <a:lumMod val="75000"/>
                <a:lumOff val="25000"/>
              </a:schemeClr>
            </a:solidFill>
          </a:endParaRPr>
        </a:p>
      </xdr:txBody>
    </xdr:sp>
    <xdr:clientData/>
  </xdr:twoCellAnchor>
  <xdr:twoCellAnchor editAs="absolute">
    <xdr:from>
      <xdr:col>0</xdr:col>
      <xdr:colOff>208643</xdr:colOff>
      <xdr:row>9</xdr:row>
      <xdr:rowOff>127000</xdr:rowOff>
    </xdr:from>
    <xdr:to>
      <xdr:col>3</xdr:col>
      <xdr:colOff>429783</xdr:colOff>
      <xdr:row>31</xdr:row>
      <xdr:rowOff>168728</xdr:rowOff>
    </xdr:to>
    <xdr:graphicFrame macro="">
      <xdr:nvGraphicFramePr>
        <xdr:cNvPr id="8" name="Chart 7">
          <a:extLst>
            <a:ext uri="{FF2B5EF4-FFF2-40B4-BE49-F238E27FC236}">
              <a16:creationId xmlns:a16="http://schemas.microsoft.com/office/drawing/2014/main" id="{D9118484-A607-48BC-BC5C-FB45DDBCB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694669</xdr:colOff>
      <xdr:row>9</xdr:row>
      <xdr:rowOff>45358</xdr:rowOff>
    </xdr:from>
    <xdr:to>
      <xdr:col>6</xdr:col>
      <xdr:colOff>932543</xdr:colOff>
      <xdr:row>15</xdr:row>
      <xdr:rowOff>87086</xdr:rowOff>
    </xdr:to>
    <xdr:graphicFrame macro="">
      <xdr:nvGraphicFramePr>
        <xdr:cNvPr id="9" name="Chart 8">
          <a:extLst>
            <a:ext uri="{FF2B5EF4-FFF2-40B4-BE49-F238E27FC236}">
              <a16:creationId xmlns:a16="http://schemas.microsoft.com/office/drawing/2014/main" id="{6DC81356-1DED-4CDD-AF4F-953C9B7E3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667455</xdr:colOff>
      <xdr:row>17</xdr:row>
      <xdr:rowOff>139700</xdr:rowOff>
    </xdr:from>
    <xdr:to>
      <xdr:col>6</xdr:col>
      <xdr:colOff>963789</xdr:colOff>
      <xdr:row>31</xdr:row>
      <xdr:rowOff>100191</xdr:rowOff>
    </xdr:to>
    <xdr:grpSp>
      <xdr:nvGrpSpPr>
        <xdr:cNvPr id="10" name="Group 9">
          <a:extLst>
            <a:ext uri="{FF2B5EF4-FFF2-40B4-BE49-F238E27FC236}">
              <a16:creationId xmlns:a16="http://schemas.microsoft.com/office/drawing/2014/main" id="{B0A7DBC3-0470-4090-86DE-BFC0933F619D}"/>
            </a:ext>
          </a:extLst>
        </xdr:cNvPr>
        <xdr:cNvGrpSpPr/>
      </xdr:nvGrpSpPr>
      <xdr:grpSpPr>
        <a:xfrm>
          <a:off x="3419122" y="3321756"/>
          <a:ext cx="2300111" cy="2528713"/>
          <a:chOff x="20997331" y="3364259"/>
          <a:chExt cx="4586113" cy="3790075"/>
        </a:xfrm>
      </xdr:grpSpPr>
      <xdr:graphicFrame macro="">
        <xdr:nvGraphicFramePr>
          <xdr:cNvPr id="11" name="Chart 10">
            <a:extLst>
              <a:ext uri="{FF2B5EF4-FFF2-40B4-BE49-F238E27FC236}">
                <a16:creationId xmlns:a16="http://schemas.microsoft.com/office/drawing/2014/main" id="{B3134B12-4763-8001-0210-421749ADB816}"/>
              </a:ext>
            </a:extLst>
          </xdr:cNvPr>
          <xdr:cNvGraphicFramePr>
            <a:graphicFrameLocks/>
          </xdr:cNvGraphicFramePr>
        </xdr:nvGraphicFramePr>
        <xdr:xfrm>
          <a:off x="21011444" y="5284611"/>
          <a:ext cx="4572000" cy="186972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2" name="Chart 11">
            <a:extLst>
              <a:ext uri="{FF2B5EF4-FFF2-40B4-BE49-F238E27FC236}">
                <a16:creationId xmlns:a16="http://schemas.microsoft.com/office/drawing/2014/main" id="{A48CB99A-7FD3-81BF-FB99-58CAFEF0E0CC}"/>
              </a:ext>
            </a:extLst>
          </xdr:cNvPr>
          <xdr:cNvGraphicFramePr>
            <a:graphicFrameLocks/>
          </xdr:cNvGraphicFramePr>
        </xdr:nvGraphicFramePr>
        <xdr:xfrm>
          <a:off x="20997331" y="3364259"/>
          <a:ext cx="4571999" cy="1955629"/>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absolute">
    <xdr:from>
      <xdr:col>6</xdr:col>
      <xdr:colOff>863600</xdr:colOff>
      <xdr:row>11</xdr:row>
      <xdr:rowOff>88900</xdr:rowOff>
    </xdr:from>
    <xdr:to>
      <xdr:col>9</xdr:col>
      <xdr:colOff>352072</xdr:colOff>
      <xdr:row>31</xdr:row>
      <xdr:rowOff>127907</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E066CB78-24C3-478A-9983-44189C8D6D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13400" y="2178050"/>
              <a:ext cx="5289550" cy="37220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xdr:from>
          <xdr:col>2</xdr:col>
          <xdr:colOff>0</xdr:colOff>
          <xdr:row>5</xdr:row>
          <xdr:rowOff>0</xdr:rowOff>
        </xdr:from>
        <xdr:to>
          <xdr:col>3</xdr:col>
          <xdr:colOff>0</xdr:colOff>
          <xdr:row>6</xdr:row>
          <xdr:rowOff>6350</xdr:rowOff>
        </xdr:to>
        <xdr:sp macro="" textlink="">
          <xdr:nvSpPr>
            <xdr:cNvPr id="3075" name="Spinner 3" hidden="1">
              <a:extLst>
                <a:ext uri="{63B3BB69-23CF-44E3-9099-C40C66FF867C}">
                  <a14:compatExt spid="_x0000_s3075"/>
                </a:ext>
                <a:ext uri="{FF2B5EF4-FFF2-40B4-BE49-F238E27FC236}">
                  <a16:creationId xmlns:a16="http://schemas.microsoft.com/office/drawing/2014/main" id="{00000000-0008-0000-0200-000003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xdr:col>
      <xdr:colOff>0</xdr:colOff>
      <xdr:row>8</xdr:row>
      <xdr:rowOff>146050</xdr:rowOff>
    </xdr:from>
    <xdr:to>
      <xdr:col>9</xdr:col>
      <xdr:colOff>120650</xdr:colOff>
      <xdr:row>10</xdr:row>
      <xdr:rowOff>82550</xdr:rowOff>
    </xdr:to>
    <xdr:grpSp>
      <xdr:nvGrpSpPr>
        <xdr:cNvPr id="16" name="Group 15">
          <a:extLst>
            <a:ext uri="{FF2B5EF4-FFF2-40B4-BE49-F238E27FC236}">
              <a16:creationId xmlns:a16="http://schemas.microsoft.com/office/drawing/2014/main" id="{B1D113BB-01F4-6B19-1647-220D456D193C}"/>
            </a:ext>
          </a:extLst>
        </xdr:cNvPr>
        <xdr:cNvGrpSpPr/>
      </xdr:nvGrpSpPr>
      <xdr:grpSpPr>
        <a:xfrm>
          <a:off x="6286500" y="1677106"/>
          <a:ext cx="4396317" cy="303388"/>
          <a:chOff x="6178550" y="1682750"/>
          <a:chExt cx="4394200" cy="304800"/>
        </a:xfrm>
      </xdr:grpSpPr>
      <mc:AlternateContent xmlns:mc="http://schemas.openxmlformats.org/markup-compatibility/2006">
        <mc:Choice xmlns:a14="http://schemas.microsoft.com/office/drawing/2010/main" Requires="a14">
          <xdr:sp macro="" textlink="">
            <xdr:nvSpPr>
              <xdr:cNvPr id="3078" name="Option Button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8166100" y="1708150"/>
                <a:ext cx="2279650" cy="254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Employees per 1000 Capita</a:t>
                </a:r>
              </a:p>
            </xdr:txBody>
          </xdr:sp>
        </mc:Choice>
        <mc:Fallback/>
      </mc:AlternateContent>
      <mc:AlternateContent xmlns:mc="http://schemas.openxmlformats.org/markup-compatibility/2006">
        <mc:Choice xmlns:a14="http://schemas.microsoft.com/office/drawing/2010/main" Requires="a14">
          <xdr:sp macro="" textlink="">
            <xdr:nvSpPr>
              <xdr:cNvPr id="3079" name="Option Button 7" hidden="1">
                <a:extLst>
                  <a:ext uri="{63B3BB69-23CF-44E3-9099-C40C66FF867C}">
                    <a14:compatExt spid="_x0000_s3079"/>
                  </a:ext>
                  <a:ext uri="{FF2B5EF4-FFF2-40B4-BE49-F238E27FC236}">
                    <a16:creationId xmlns:a16="http://schemas.microsoft.com/office/drawing/2014/main" id="{FACBBADB-FCEA-75D6-AE9F-8293A9284519}"/>
                  </a:ext>
                </a:extLst>
              </xdr:cNvPr>
              <xdr:cNvSpPr/>
            </xdr:nvSpPr>
            <xdr:spPr bwMode="auto">
              <a:xfrm>
                <a:off x="6178550" y="1724025"/>
                <a:ext cx="1987550" cy="2222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Average Wage</a:t>
                </a:r>
              </a:p>
            </xdr:txBody>
          </xdr:sp>
        </mc:Choice>
        <mc:Fallback/>
      </mc:AlternateContent>
      <xdr:sp macro="" textlink="">
        <xdr:nvSpPr>
          <xdr:cNvPr id="14" name="Rectangle 13">
            <a:extLst>
              <a:ext uri="{FF2B5EF4-FFF2-40B4-BE49-F238E27FC236}">
                <a16:creationId xmlns:a16="http://schemas.microsoft.com/office/drawing/2014/main" id="{1A8FDE7E-18EE-C036-18ED-C6BAEEE2BE2E}"/>
              </a:ext>
            </a:extLst>
          </xdr:cNvPr>
          <xdr:cNvSpPr/>
        </xdr:nvSpPr>
        <xdr:spPr>
          <a:xfrm>
            <a:off x="6337300" y="1682750"/>
            <a:ext cx="1790700" cy="3048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tx1">
                    <a:lumMod val="75000"/>
                    <a:lumOff val="25000"/>
                  </a:schemeClr>
                </a:solidFill>
                <a:latin typeface="+mn-lt"/>
                <a:ea typeface="+mn-ea"/>
                <a:cs typeface="+mn-cs"/>
              </a:rPr>
              <a:t>Average </a:t>
            </a:r>
            <a:r>
              <a:rPr lang="en-US" sz="1400" b="1">
                <a:solidFill>
                  <a:schemeClr val="accent6">
                    <a:lumMod val="75000"/>
                  </a:schemeClr>
                </a:solidFill>
                <a:latin typeface="+mn-lt"/>
                <a:ea typeface="+mn-ea"/>
                <a:cs typeface="+mn-cs"/>
              </a:rPr>
              <a:t>Wage</a:t>
            </a:r>
            <a:endParaRPr lang="en-US" sz="1100" b="1">
              <a:solidFill>
                <a:schemeClr val="accent6">
                  <a:lumMod val="75000"/>
                </a:schemeClr>
              </a:solidFill>
            </a:endParaRPr>
          </a:p>
        </xdr:txBody>
      </xdr:sp>
      <xdr:sp macro="" textlink="">
        <xdr:nvSpPr>
          <xdr:cNvPr id="15" name="Rectangle 14">
            <a:extLst>
              <a:ext uri="{FF2B5EF4-FFF2-40B4-BE49-F238E27FC236}">
                <a16:creationId xmlns:a16="http://schemas.microsoft.com/office/drawing/2014/main" id="{2C3E1335-9590-4803-B437-DDBF8F6132DA}"/>
              </a:ext>
            </a:extLst>
          </xdr:cNvPr>
          <xdr:cNvSpPr/>
        </xdr:nvSpPr>
        <xdr:spPr>
          <a:xfrm>
            <a:off x="8356600" y="1682750"/>
            <a:ext cx="2216150" cy="304800"/>
          </a:xfrm>
          <a:prstGeom prst="rect">
            <a:avLst/>
          </a:prstGeom>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b="1">
                <a:solidFill>
                  <a:schemeClr val="accent5">
                    <a:lumMod val="75000"/>
                  </a:schemeClr>
                </a:solidFill>
                <a:latin typeface="+mn-lt"/>
                <a:ea typeface="+mn-ea"/>
                <a:cs typeface="+mn-cs"/>
              </a:rPr>
              <a:t>Employees</a:t>
            </a:r>
            <a:r>
              <a:rPr lang="en-US" sz="1400">
                <a:solidFill>
                  <a:schemeClr val="tx1">
                    <a:lumMod val="75000"/>
                    <a:lumOff val="25000"/>
                  </a:schemeClr>
                </a:solidFill>
                <a:latin typeface="+mn-lt"/>
                <a:ea typeface="+mn-ea"/>
                <a:cs typeface="+mn-cs"/>
              </a:rPr>
              <a:t> per 1000 Capita </a:t>
            </a:r>
            <a:endParaRPr lang="en-US" sz="1100"/>
          </a:p>
        </xdr:txBody>
      </xdr:sp>
    </xdr:grpSp>
    <xdr:clientData/>
  </xdr:twoCellAnchor>
  <mc:AlternateContent xmlns:mc="http://schemas.openxmlformats.org/markup-compatibility/2006">
    <mc:Choice xmlns:a14="http://schemas.microsoft.com/office/drawing/2010/main" Requires="a14">
      <xdr:twoCellAnchor>
        <xdr:from>
          <xdr:col>5</xdr:col>
          <xdr:colOff>0</xdr:colOff>
          <xdr:row>5</xdr:row>
          <xdr:rowOff>0</xdr:rowOff>
        </xdr:from>
        <xdr:to>
          <xdr:col>6</xdr:col>
          <xdr:colOff>0</xdr:colOff>
          <xdr:row>6</xdr:row>
          <xdr:rowOff>6350</xdr:rowOff>
        </xdr:to>
        <xdr:sp macro="" textlink="">
          <xdr:nvSpPr>
            <xdr:cNvPr id="3084" name="Spinner 12" hidden="1">
              <a:extLst>
                <a:ext uri="{63B3BB69-23CF-44E3-9099-C40C66FF867C}">
                  <a14:compatExt spid="_x0000_s3084"/>
                </a:ext>
                <a:ext uri="{FF2B5EF4-FFF2-40B4-BE49-F238E27FC236}">
                  <a16:creationId xmlns:a16="http://schemas.microsoft.com/office/drawing/2014/main" id="{00000000-0008-0000-0200-00000C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23e05ce6cc3b5d77e1faa7c5568ef321&amp;qlt=95" TargetMode="External"/><Relationship Id="rId18" Type="http://schemas.openxmlformats.org/officeDocument/2006/relationships/hyperlink" Target="https://www.bing.com/images/search?form=xlimg&amp;q=idaho" TargetMode="External"/><Relationship Id="rId26" Type="http://schemas.openxmlformats.org/officeDocument/2006/relationships/hyperlink" Target="https://www.bing.com/images/search?form=xlimg&amp;q=kansas" TargetMode="External"/><Relationship Id="rId39" Type="http://schemas.openxmlformats.org/officeDocument/2006/relationships/hyperlink" Target="https://www.bing.com/th?id=AMMS_2582cc5c5ac12031e8d061c53faa15d2&amp;qlt=95" TargetMode="External"/><Relationship Id="rId21" Type="http://schemas.openxmlformats.org/officeDocument/2006/relationships/hyperlink" Target="https://www.bing.com/th?id=AMMS_c11d6802fa60ce5b7e61345c76bb572e&amp;qlt=95" TargetMode="External"/><Relationship Id="rId34" Type="http://schemas.openxmlformats.org/officeDocument/2006/relationships/hyperlink" Target="https://www.bing.com/images/search?form=xlimg&amp;q=maryland" TargetMode="External"/><Relationship Id="rId42" Type="http://schemas.openxmlformats.org/officeDocument/2006/relationships/hyperlink" Target="https://www.bing.com/images/search?form=xlimg&amp;q=montana" TargetMode="External"/><Relationship Id="rId47" Type="http://schemas.openxmlformats.org/officeDocument/2006/relationships/hyperlink" Target="https://www.bing.com/th?id=AMMS_0c337c30eaf35ca7261c45c9f1eb6dc2&amp;qlt=95" TargetMode="External"/><Relationship Id="rId50" Type="http://schemas.openxmlformats.org/officeDocument/2006/relationships/hyperlink" Target="https://www.bing.com/images/search?form=xlimg&amp;q=new+mexico" TargetMode="External"/><Relationship Id="rId55" Type="http://schemas.openxmlformats.org/officeDocument/2006/relationships/hyperlink" Target="https://www.bing.com/th?id=AMMS_05aa70ebb9a0b29b30d94ce16ce5c410&amp;qlt=95" TargetMode="External"/><Relationship Id="rId63" Type="http://schemas.openxmlformats.org/officeDocument/2006/relationships/hyperlink" Target="https://www.bing.com/th?id=AMMS_89f226fc5512d4dac58137d5d7fafd89&amp;qlt=95" TargetMode="External"/><Relationship Id="rId68" Type="http://schemas.openxmlformats.org/officeDocument/2006/relationships/hyperlink" Target="https://www.bing.com/images/search?form=xlimg&amp;q=south+dakota" TargetMode="External"/><Relationship Id="rId76" Type="http://schemas.openxmlformats.org/officeDocument/2006/relationships/hyperlink" Target="https://www.bing.com/images/search?form=xlimg&amp;q=vermont" TargetMode="External"/><Relationship Id="rId84" Type="http://schemas.openxmlformats.org/officeDocument/2006/relationships/hyperlink" Target="https://www.bing.com/images/search?form=xlimg&amp;q=wisconsin" TargetMode="External"/><Relationship Id="rId7" Type="http://schemas.openxmlformats.org/officeDocument/2006/relationships/hyperlink" Target="https://www.bing.com/th?id=AMMS_a6ef920ef1e4415934d0dec3c9026bd2&amp;qlt=95" TargetMode="External"/><Relationship Id="rId71" Type="http://schemas.openxmlformats.org/officeDocument/2006/relationships/hyperlink" Target="https://www.bing.com/th?id=AMMS_2a328f5457643ab762607dfbfd134d45&amp;qlt=95" TargetMode="External"/><Relationship Id="rId2" Type="http://schemas.openxmlformats.org/officeDocument/2006/relationships/hyperlink" Target="https://www.bing.com/images/search?form=xlimg&amp;q=alabama" TargetMode="External"/><Relationship Id="rId16" Type="http://schemas.openxmlformats.org/officeDocument/2006/relationships/hyperlink" Target="https://www.bing.com/images/search?form=xlimg&amp;q=georgia+u+s+state" TargetMode="External"/><Relationship Id="rId29" Type="http://schemas.openxmlformats.org/officeDocument/2006/relationships/hyperlink" Target="https://www.bing.com/th?id=AMMS_e305d6c55fb44545d0843c934466908f&amp;qlt=95" TargetMode="External"/><Relationship Id="rId11" Type="http://schemas.openxmlformats.org/officeDocument/2006/relationships/hyperlink" Target="https://www.bing.com/th?id=AMMS_7fd99c280da34dce745e5f979b52a35f&amp;qlt=95" TargetMode="External"/><Relationship Id="rId24" Type="http://schemas.openxmlformats.org/officeDocument/2006/relationships/hyperlink" Target="https://www.bing.com/images/search?form=xlimg&amp;q=iowa" TargetMode="External"/><Relationship Id="rId32" Type="http://schemas.openxmlformats.org/officeDocument/2006/relationships/hyperlink" Target="https://www.bing.com/images/search?form=xlimg&amp;q=maine" TargetMode="External"/><Relationship Id="rId37" Type="http://schemas.openxmlformats.org/officeDocument/2006/relationships/hyperlink" Target="https://www.bing.com/th?id=AMMS_ded4210869dc148280e8480d62014182&amp;qlt=95" TargetMode="External"/><Relationship Id="rId40" Type="http://schemas.openxmlformats.org/officeDocument/2006/relationships/hyperlink" Target="https://www.bing.com/images/search?form=xlimg&amp;q=missouri" TargetMode="External"/><Relationship Id="rId45" Type="http://schemas.openxmlformats.org/officeDocument/2006/relationships/hyperlink" Target="https://www.bing.com/th?id=AMMS_bedad41c3052bc09d4327f75ef76197d&amp;qlt=95" TargetMode="External"/><Relationship Id="rId53" Type="http://schemas.openxmlformats.org/officeDocument/2006/relationships/hyperlink" Target="https://www.bing.com/th?id=AMMS_977f841bcba94e8df181d0c8b04ee1b7&amp;qlt=95" TargetMode="External"/><Relationship Id="rId58" Type="http://schemas.openxmlformats.org/officeDocument/2006/relationships/hyperlink" Target="https://www.bing.com/images/search?form=xlimg&amp;q=oklahoma" TargetMode="External"/><Relationship Id="rId66" Type="http://schemas.openxmlformats.org/officeDocument/2006/relationships/hyperlink" Target="https://www.bing.com/images/search?form=xlimg&amp;q=south+carolina" TargetMode="External"/><Relationship Id="rId74" Type="http://schemas.openxmlformats.org/officeDocument/2006/relationships/hyperlink" Target="https://www.bing.com/images/search?form=xlimg&amp;q=utah" TargetMode="External"/><Relationship Id="rId79" Type="http://schemas.openxmlformats.org/officeDocument/2006/relationships/hyperlink" Target="https://www.bing.com/th?id=AMMS_9e67ede5ca781cc8aa46c17e1107f5b7&amp;qlt=95" TargetMode="External"/><Relationship Id="rId5" Type="http://schemas.openxmlformats.org/officeDocument/2006/relationships/hyperlink" Target="https://www.bing.com/th?id=AMMS_14f0b9ab8a5b6dd11d1937f823947617&amp;qlt=95" TargetMode="External"/><Relationship Id="rId61" Type="http://schemas.openxmlformats.org/officeDocument/2006/relationships/hyperlink" Target="https://www.bing.com/th?id=AMMS_287df257e6a24d0e41fd1bd8467f393d&amp;qlt=95" TargetMode="External"/><Relationship Id="rId82" Type="http://schemas.openxmlformats.org/officeDocument/2006/relationships/hyperlink" Target="https://www.bing.com/images/search?form=xlimg&amp;q=west+virginia" TargetMode="External"/><Relationship Id="rId19" Type="http://schemas.openxmlformats.org/officeDocument/2006/relationships/hyperlink" Target="https://www.bing.com/th?id=AMMS_980620dbb2b352c3141feaccfeee0d22&amp;qlt=95" TargetMode="External"/><Relationship Id="rId4" Type="http://schemas.openxmlformats.org/officeDocument/2006/relationships/hyperlink" Target="https://www.bing.com/images/search?form=xlimg&amp;q=arizona" TargetMode="External"/><Relationship Id="rId9" Type="http://schemas.openxmlformats.org/officeDocument/2006/relationships/hyperlink" Target="https://www.bing.com/th?id=AMMS_75d5f9b1bda058563843899cb842857b&amp;qlt=95" TargetMode="External"/><Relationship Id="rId14" Type="http://schemas.openxmlformats.org/officeDocument/2006/relationships/hyperlink" Target="https://www.bing.com/images/search?form=xlimg&amp;q=florida" TargetMode="External"/><Relationship Id="rId22" Type="http://schemas.openxmlformats.org/officeDocument/2006/relationships/hyperlink" Target="https://www.bing.com/images/search?form=xlimg&amp;q=indiana" TargetMode="External"/><Relationship Id="rId27" Type="http://schemas.openxmlformats.org/officeDocument/2006/relationships/hyperlink" Target="https://www.bing.com/th?id=AMMS_9eac4a4fa4747d6ad35d61777374e984&amp;qlt=95" TargetMode="External"/><Relationship Id="rId30" Type="http://schemas.openxmlformats.org/officeDocument/2006/relationships/hyperlink" Target="https://www.bing.com/images/search?form=xlimg&amp;q=louisiana" TargetMode="External"/><Relationship Id="rId35" Type="http://schemas.openxmlformats.org/officeDocument/2006/relationships/hyperlink" Target="https://www.bing.com/th?id=AMMS_bcb76e9f20a9c0dcc97ed97d50c844b8&amp;qlt=95" TargetMode="External"/><Relationship Id="rId43" Type="http://schemas.openxmlformats.org/officeDocument/2006/relationships/hyperlink" Target="https://www.bing.com/th?id=AMMS_193fb45cc19e30d703bdf2fd9f8c1a54&amp;qlt=95" TargetMode="External"/><Relationship Id="rId48" Type="http://schemas.openxmlformats.org/officeDocument/2006/relationships/hyperlink" Target="https://www.bing.com/images/search?form=xlimg&amp;q=new+jersey" TargetMode="External"/><Relationship Id="rId56" Type="http://schemas.openxmlformats.org/officeDocument/2006/relationships/hyperlink" Target="https://www.bing.com/images/search?form=xlimg&amp;q=ohio" TargetMode="External"/><Relationship Id="rId64" Type="http://schemas.openxmlformats.org/officeDocument/2006/relationships/hyperlink" Target="https://www.bing.com/images/search?form=xlimg&amp;q=rhode+island" TargetMode="External"/><Relationship Id="rId69" Type="http://schemas.openxmlformats.org/officeDocument/2006/relationships/hyperlink" Target="https://www.bing.com/th?id=AMMS_b291b5f14f69debcff83cc7ed4be2bdc&amp;qlt=95" TargetMode="External"/><Relationship Id="rId77" Type="http://schemas.openxmlformats.org/officeDocument/2006/relationships/hyperlink" Target="https://www.bing.com/th?id=AMMS_6ebdb3dfdd9629e7966d2a74bce0da39&amp;qlt=95" TargetMode="External"/><Relationship Id="rId8" Type="http://schemas.openxmlformats.org/officeDocument/2006/relationships/hyperlink" Target="https://www.bing.com/images/search?form=xlimg&amp;q=california" TargetMode="External"/><Relationship Id="rId51" Type="http://schemas.openxmlformats.org/officeDocument/2006/relationships/hyperlink" Target="https://www.bing.com/th?id=AMMS_0a4ce6ccd6a06e8e1e129324dcb63061&amp;qlt=95" TargetMode="External"/><Relationship Id="rId72" Type="http://schemas.openxmlformats.org/officeDocument/2006/relationships/hyperlink" Target="https://www.bing.com/images/search?form=xlimg&amp;q=texas" TargetMode="External"/><Relationship Id="rId80" Type="http://schemas.openxmlformats.org/officeDocument/2006/relationships/hyperlink" Target="https://www.bing.com/images/search?form=xlimg&amp;q=washington+state" TargetMode="External"/><Relationship Id="rId85" Type="http://schemas.openxmlformats.org/officeDocument/2006/relationships/hyperlink" Target="https://www.bing.com/th?id=AMMS_390b307189f80478ee561d2de4de9cc1&amp;qlt=95" TargetMode="External"/><Relationship Id="rId3" Type="http://schemas.openxmlformats.org/officeDocument/2006/relationships/hyperlink" Target="https://www.bing.com/th?id=AMMS_69d328f53fbe391bfa39aa223a906959&amp;qlt=95" TargetMode="External"/><Relationship Id="rId12" Type="http://schemas.openxmlformats.org/officeDocument/2006/relationships/hyperlink" Target="https://www.bing.com/images/search?form=xlimg&amp;q=delaware" TargetMode="External"/><Relationship Id="rId17" Type="http://schemas.openxmlformats.org/officeDocument/2006/relationships/hyperlink" Target="https://www.bing.com/th?id=AMMS_9f75a2d8fe633372e202bc2dbf811ed2&amp;qlt=95" TargetMode="External"/><Relationship Id="rId25" Type="http://schemas.openxmlformats.org/officeDocument/2006/relationships/hyperlink" Target="https://www.bing.com/th?id=AMMS_7d9b93aa77cca759b8bed14225afab9f&amp;qlt=95" TargetMode="External"/><Relationship Id="rId33" Type="http://schemas.openxmlformats.org/officeDocument/2006/relationships/hyperlink" Target="https://www.bing.com/th?id=AMMS_1a7c78311bfc9e3e1b14685ed7cec376&amp;qlt=95" TargetMode="External"/><Relationship Id="rId38" Type="http://schemas.openxmlformats.org/officeDocument/2006/relationships/hyperlink" Target="https://www.bing.com/images/search?form=xlimg&amp;q=minnesota" TargetMode="External"/><Relationship Id="rId46" Type="http://schemas.openxmlformats.org/officeDocument/2006/relationships/hyperlink" Target="https://www.bing.com/images/search?form=xlimg&amp;q=new+hampshire" TargetMode="External"/><Relationship Id="rId59" Type="http://schemas.openxmlformats.org/officeDocument/2006/relationships/hyperlink" Target="https://www.bing.com/th?id=AMMS_f72fb537d1c6658fd10f1c3343a66093&amp;qlt=95" TargetMode="External"/><Relationship Id="rId67" Type="http://schemas.openxmlformats.org/officeDocument/2006/relationships/hyperlink" Target="https://www.bing.com/th?id=AMMS_3b7822796e0085f5ee038697052bd011&amp;qlt=95" TargetMode="External"/><Relationship Id="rId20" Type="http://schemas.openxmlformats.org/officeDocument/2006/relationships/hyperlink" Target="https://www.bing.com/images/search?form=xlimg&amp;q=illinois" TargetMode="External"/><Relationship Id="rId41" Type="http://schemas.openxmlformats.org/officeDocument/2006/relationships/hyperlink" Target="https://www.bing.com/th?id=AMMS_fba2d7103b403d881041d424b2d1c0b3&amp;qlt=95" TargetMode="External"/><Relationship Id="rId54" Type="http://schemas.openxmlformats.org/officeDocument/2006/relationships/hyperlink" Target="https://www.bing.com/images/search?form=xlimg&amp;q=north+dakota" TargetMode="External"/><Relationship Id="rId62" Type="http://schemas.openxmlformats.org/officeDocument/2006/relationships/hyperlink" Target="https://www.bing.com/images/search?form=xlimg&amp;q=pennsylvania" TargetMode="External"/><Relationship Id="rId70" Type="http://schemas.openxmlformats.org/officeDocument/2006/relationships/hyperlink" Target="https://www.bing.com/images/search?form=xlimg&amp;q=tennessee" TargetMode="External"/><Relationship Id="rId75" Type="http://schemas.openxmlformats.org/officeDocument/2006/relationships/hyperlink" Target="https://www.bing.com/th?id=AMMS_0389aceaeb936549974b8ef2cc268191&amp;qlt=95" TargetMode="External"/><Relationship Id="rId83" Type="http://schemas.openxmlformats.org/officeDocument/2006/relationships/hyperlink" Target="https://www.bing.com/th?id=AMMS_70bf7641098eec123e95d240d1faa012&amp;qlt=95" TargetMode="External"/><Relationship Id="rId1" Type="http://schemas.openxmlformats.org/officeDocument/2006/relationships/hyperlink" Target="https://www.bing.com/th?id=AMMS_83b50ea51dc2f3b888fc28f1214dbff5&amp;qlt=95" TargetMode="External"/><Relationship Id="rId6" Type="http://schemas.openxmlformats.org/officeDocument/2006/relationships/hyperlink" Target="https://www.bing.com/images/search?form=xlimg&amp;q=arkansas" TargetMode="External"/><Relationship Id="rId15" Type="http://schemas.openxmlformats.org/officeDocument/2006/relationships/hyperlink" Target="https://www.bing.com/th?id=AMMS_1e0de69cb4108bc512528bc1927b5650&amp;qlt=95" TargetMode="External"/><Relationship Id="rId23" Type="http://schemas.openxmlformats.org/officeDocument/2006/relationships/hyperlink" Target="https://www.bing.com/th?id=AMMS_2db3117db47b533fc70dc773c56344f7&amp;qlt=95" TargetMode="External"/><Relationship Id="rId28" Type="http://schemas.openxmlformats.org/officeDocument/2006/relationships/hyperlink" Target="https://www.bing.com/images/search?form=xlimg&amp;q=kentucky" TargetMode="External"/><Relationship Id="rId36" Type="http://schemas.openxmlformats.org/officeDocument/2006/relationships/hyperlink" Target="https://www.bing.com/images/search?form=xlimg&amp;q=massachusetts" TargetMode="External"/><Relationship Id="rId49" Type="http://schemas.openxmlformats.org/officeDocument/2006/relationships/hyperlink" Target="https://www.bing.com/th?id=AMMS_dea92f736dd3c05604e40b0c74a8605f&amp;qlt=95" TargetMode="External"/><Relationship Id="rId57" Type="http://schemas.openxmlformats.org/officeDocument/2006/relationships/hyperlink" Target="https://www.bing.com/th?id=AMMS_d24c783d70f4c88740a6e4ebddd84df5&amp;qlt=95" TargetMode="External"/><Relationship Id="rId10" Type="http://schemas.openxmlformats.org/officeDocument/2006/relationships/hyperlink" Target="https://www.bing.com/images/search?form=xlimg&amp;q=colorado" TargetMode="External"/><Relationship Id="rId31" Type="http://schemas.openxmlformats.org/officeDocument/2006/relationships/hyperlink" Target="https://www.bing.com/th?id=AMMS_1397af827b7a7d25bddf0d834074a640&amp;qlt=95" TargetMode="External"/><Relationship Id="rId44" Type="http://schemas.openxmlformats.org/officeDocument/2006/relationships/hyperlink" Target="https://www.bing.com/images/search?form=xlimg&amp;q=nebraska" TargetMode="External"/><Relationship Id="rId52" Type="http://schemas.openxmlformats.org/officeDocument/2006/relationships/hyperlink" Target="https://www.bing.com/images/search?form=xlimg&amp;q=north+carolina" TargetMode="External"/><Relationship Id="rId60" Type="http://schemas.openxmlformats.org/officeDocument/2006/relationships/hyperlink" Target="https://www.bing.com/images/search?form=xlimg&amp;q=oregon" TargetMode="External"/><Relationship Id="rId65" Type="http://schemas.openxmlformats.org/officeDocument/2006/relationships/hyperlink" Target="https://www.bing.com/th?id=AMMS_6dcea14bf514b3c0281ce3c1bae6ed37&amp;qlt=95" TargetMode="External"/><Relationship Id="rId73" Type="http://schemas.openxmlformats.org/officeDocument/2006/relationships/hyperlink" Target="https://www.bing.com/th?id=AMMS_7d3132b16a4a10c55c5d7a95eeb70511&amp;qlt=95" TargetMode="External"/><Relationship Id="rId78" Type="http://schemas.openxmlformats.org/officeDocument/2006/relationships/hyperlink" Target="https://www.bing.com/images/search?form=xlimg&amp;q=virginia" TargetMode="External"/><Relationship Id="rId81" Type="http://schemas.openxmlformats.org/officeDocument/2006/relationships/hyperlink" Target="https://www.bing.com/th?id=AMMS_ace1ab8ae465b9ff92c9e8c5d8d65aae&amp;qlt=95" TargetMode="External"/><Relationship Id="rId86" Type="http://schemas.openxmlformats.org/officeDocument/2006/relationships/hyperlink" Target="https://www.bing.com/images/search?form=xlimg&amp;q=Wyoming+state"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Srd>
</file>

<file path=xl/richData/rdarray.xml><?xml version="1.0" encoding="utf-8"?>
<arrayData xmlns="http://schemas.microsoft.com/office/spreadsheetml/2017/richdata2" count="54">
  <a r="2">
    <v t="r">10</v>
    <v t="r">11</v>
  </a>
  <a r="1">
    <v t="s">Central Time Zone</v>
  </a>
  <a r="2">
    <v t="r">44</v>
    <v t="r">45</v>
  </a>
  <a r="1">
    <v t="s">Mountain Time Zone</v>
  </a>
  <a r="2">
    <v t="r">78</v>
    <v t="r">79</v>
  </a>
  <a r="2">
    <v t="r">109</v>
    <v t="r">110</v>
  </a>
  <a r="1">
    <v t="s">Pacific Time Zone</v>
  </a>
  <a r="1">
    <v t="r">142</v>
  </a>
  <a r="2">
    <v t="r">172</v>
    <v t="r">173</v>
  </a>
  <a r="1">
    <v t="s">Eastern Time Zone</v>
  </a>
  <a r="2">
    <v t="r">204</v>
    <v t="r">205</v>
  </a>
  <a r="1">
    <v t="r">233</v>
  </a>
  <a r="2">
    <v t="s">Eastern Time Zone</v>
    <v t="s">Central Time Zone</v>
  </a>
  <a r="2">
    <v t="r">260</v>
    <v t="r">261</v>
  </a>
  <a r="2">
    <v t="r">286</v>
    <v t="r">287</v>
  </a>
  <a r="2">
    <v t="s">Mountain Time Zone</v>
    <v t="s">Pacific Time Zone</v>
  </a>
  <a r="2">
    <v t="r">315</v>
    <v t="r">316</v>
  </a>
  <a r="2">
    <v t="r">342</v>
    <v t="r">343</v>
  </a>
  <a r="2">
    <v t="r">368</v>
    <v t="r">369</v>
  </a>
  <a r="2">
    <v t="r">394</v>
    <v t="s">David Toland (Lieutenant Governor)</v>
  </a>
  <a r="2">
    <v t="s">Central Time Zone</v>
    <v t="s">Mountain Time Zone</v>
  </a>
  <a r="2">
    <v t="r">419</v>
    <v t="s">Jacqueline Coleman (Lieutenant Governor)</v>
  </a>
  <a r="2">
    <v t="r">445</v>
    <v t="r">446</v>
  </a>
  <a r="1">
    <v t="r">472</v>
  </a>
  <a r="1">
    <v t="r">497</v>
  </a>
  <a r="2">
    <v t="r">521</v>
    <v t="r">522</v>
  </a>
  <a r="2">
    <v t="r">545</v>
    <v t="s">Garlin Gilchrist (Lieutenant Governor)</v>
  </a>
  <a r="1">
    <v t="r">591</v>
  </a>
  <a r="3">
    <v t="r">615</v>
    <v t="r">616</v>
    <v t="r">617</v>
  </a>
  <a r="2">
    <v t="r">637</v>
    <v t="s">Kristen Juras (Lieutenant Governor)</v>
  </a>
  <a r="2">
    <v t="r">664</v>
    <v t="r">665</v>
  </a>
  <a r="3">
    <v t="r">688</v>
    <v t="r">689</v>
    <v t="s">Lisa Cano Burkhead (Lieutenant Governor)</v>
  </a>
  <a r="1">
    <v t="r">714</v>
  </a>
  <a r="2">
    <v t="r">737</v>
    <v t="r">738</v>
  </a>
  <a r="2">
    <v t="r">761</v>
    <v t="r">762</v>
  </a>
  <a r="3">
    <v t="r">781</v>
    <v t="r">782</v>
    <v t="s">Antonio Delgado (Lieutenant Governor)</v>
  </a>
  <a r="2">
    <v t="r">803</v>
    <v t="s">Mark Robinson (Lieutenant Governor)</v>
  </a>
  <a r="2">
    <v t="r">826</v>
    <v t="r">827</v>
  </a>
  <a r="1">
    <v t="r">849</v>
  </a>
  <a r="2">
    <v t="s">Matt Pinnell (Lieutenant Governor)</v>
    <v t="r">870</v>
  </a>
  <a r="2">
    <v t="r">892</v>
    <v t="r">892</v>
  </a>
  <a r="1">
    <v t="r">913</v>
  </a>
  <a r="3">
    <v t="r">934</v>
    <v t="s">Dan McKee (Governor)</v>
    <v t="s">Sabina Matos (Lieutenant Governor)</v>
  </a>
  <a r="2">
    <v t="r">955</v>
    <v t="s">Pamela Evette (Lieutenant Governor)</v>
  </a>
  <a r="2">
    <v t="r">977</v>
    <v t="r">978</v>
  </a>
  <a r="2">
    <v t="s">Bill Lee (Governor)</v>
    <v t="r">998</v>
  </a>
  <a r="2">
    <v t="r">1018</v>
    <v t="r">1019</v>
  </a>
  <a r="3">
    <v t="r">1041</v>
    <v t="r">1042</v>
    <v t="r">1043</v>
  </a>
  <a r="2">
    <v t="r">1067</v>
    <v t="s">Molly Gray (Lieutenant Governor)</v>
  </a>
  <a r="2">
    <v t="s">Glenn Youngkin (Governor)</v>
    <v t="r">1088</v>
  </a>
  <a r="2">
    <v t="r">1109</v>
    <v t="r">1110</v>
  </a>
  <a r="1">
    <v t="r">1132</v>
  </a>
  <a r="2">
    <v t="r">1156</v>
    <v t="r">1157</v>
  </a>
  <a r="1">
    <v t="r">1177</v>
  </a>
</arrayData>
</file>

<file path=xl/richData/rdrichvalue.xml><?xml version="1.0" encoding="utf-8"?>
<rvData xmlns="http://schemas.microsoft.com/office/spreadsheetml/2017/richdata" count="1187">
  <rv s="0">
    <fb>4887871</fb>
    <v>0</v>
  </rv>
  <rv s="1">
    <v>536870912</v>
    <v>Alabama</v>
    <v>376f8b06-52f6-4e72-a31d-311a3563e645</v>
    <v>en-US</v>
    <v>Map</v>
  </rv>
  <rv s="0">
    <fb>135765</fb>
    <v>0</v>
  </rv>
  <rv s="0">
    <fb>15001</fb>
    <v>0</v>
  </rv>
  <rv s="1">
    <v>536870912</v>
    <v>Montgomery</v>
    <v>94461fee-ea89-40c8-9fd7-0fb277396c57</v>
    <v>en-US</v>
    <v>Map</v>
  </rv>
  <rv s="1">
    <v>536870912</v>
    <v>United States</v>
    <v>5232ed96-85b1-2edb-12c6-63e6c597a1de</v>
    <v>en-US</v>
    <v>Map</v>
  </rv>
  <rv s="0">
    <fb>1848325</fb>
    <v>0</v>
  </rv>
  <rv s="0">
    <fb>2230185</fb>
    <v>0</v>
  </rv>
  <rv s="2">
    <v>0</v>
    <v>11</v>
    <v>13</v>
    <v>6</v>
    <v>0</v>
    <v>Image of Alabama</v>
  </rv>
  <rv s="1">
    <v>536870912</v>
    <v>Huntsville</v>
    <v>137418fd-4a88-44b7-82ae-882366c96167</v>
    <v>en-US</v>
    <v>Map</v>
  </rv>
  <rv s="1">
    <v>805306368</v>
    <v>Kay Ivey (Governor)</v>
    <v>a2f77bba-b8e2-c4d5-614a-3373a005b8ad</v>
    <v>en-US</v>
    <v>Generic</v>
  </rv>
  <rv s="1">
    <v>805306368</v>
    <v>Will Ainsworth (Lieutenant Governor)</v>
    <v>94c54ae1-f876-5341-9b94-0f826d9b10a6</v>
    <v>en-US</v>
    <v>Generic</v>
  </rv>
  <rv s="3">
    <v>0</v>
  </rv>
  <rv s="4">
    <v>https://www.bing.com/search?q=alabama&amp;form=skydnc</v>
    <v>Learn more on Bing</v>
  </rv>
  <rv s="0">
    <fb>717</fb>
    <v>14</v>
  </rv>
  <rv s="0">
    <fb>43623</fb>
    <v>14</v>
  </rv>
  <rv s="0">
    <fb>125500</fb>
    <v>14</v>
  </rv>
  <rv s="0">
    <fb>2.5499999999999998</fb>
    <v>15</v>
  </rv>
  <rv s="0">
    <fb>1.7000000000000001E-2</fb>
    <v>16</v>
  </rv>
  <rv s="0">
    <fb>0.157</fb>
    <v>16</v>
  </rv>
  <rv s="0">
    <fb>6.9999999999999993E-3</fb>
    <v>17</v>
  </rv>
  <rv s="0">
    <fb>1.3999999999999999E-2</fb>
    <v>16</v>
  </rv>
  <rv s="0">
    <fb>0.23499999999999999</fb>
    <v>16</v>
  </rv>
  <rv s="0">
    <fb>0.26800000000000002</fb>
    <v>16</v>
  </rv>
  <rv s="0">
    <fb>3.5000000000000003E-2</fb>
    <v>16</v>
  </rv>
  <rv s="0">
    <fb>0.84299999999999997</fb>
    <v>16</v>
  </rv>
  <rv s="0">
    <fb>4.2000000000000003E-2</fb>
    <v>16</v>
  </rv>
  <rv s="0">
    <fb>0.57999999999999996</fb>
    <v>16</v>
  </rv>
  <rv s="0">
    <fb>1E-3</fb>
    <v>16</v>
  </rv>
  <rv s="0">
    <fb>0.11800000000000001</fb>
    <v>16</v>
  </rv>
  <rv s="0">
    <fb>1.6E-2</fb>
    <v>16</v>
  </rv>
  <rv s="0">
    <fb>0.22699999999999998</fb>
    <v>16</v>
  </rv>
  <rv s="0">
    <fb>0.06</fb>
    <v>16</v>
  </rv>
  <rv s="0">
    <fb>0.69499999999999995</fb>
    <v>16</v>
  </rv>
  <rv s="3">
    <v>1</v>
  </rv>
  <rv s="5">
    <v>#VALUE!</v>
    <v>en-US</v>
    <v>376f8b06-52f6-4e72-a31d-311a3563e645</v>
    <v>536870912</v>
    <v>1</v>
    <v>5</v>
    <v>6</v>
    <v>Alabama</v>
    <v>9</v>
    <v>10</v>
    <v>Map</v>
    <v>11</v>
    <v>12</v>
    <v>US-AL</v>
    <v>2</v>
    <v>3</v>
    <v>4</v>
    <v>5</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6</v>
    <v>7</v>
    <v>8</v>
    <v>9</v>
    <v>12</v>
    <v>13</v>
    <v>14</v>
    <v>15</v>
    <v>16</v>
    <v>Alabama</v>
    <v>17</v>
    <v>0</v>
    <v>18</v>
    <v>19</v>
    <v>20</v>
    <v>21</v>
    <v>22</v>
    <v>23</v>
    <v>24</v>
    <v>25</v>
    <v>26</v>
    <v>27</v>
    <v>28</v>
    <v>29</v>
    <v>30</v>
    <v>31</v>
    <v>32</v>
    <v>33</v>
    <v>34</v>
    <v>Alabama</v>
    <v>mdp/vdpid/1003</v>
  </rv>
  <rv s="0">
    <fb>7171646</fb>
    <v>0</v>
  </rv>
  <rv s="1">
    <v>536870912</v>
    <v>Arizona</v>
    <v>bf973f46-5962-4997-a7ba-a05f1aa2a9f9</v>
    <v>en-US</v>
    <v>Map</v>
  </rv>
  <rv s="0">
    <fb>295254</fb>
    <v>0</v>
  </rv>
  <rv s="0">
    <fb>35578</fb>
    <v>0</v>
  </rv>
  <rv s="1">
    <v>536870912</v>
    <v>Phoenix</v>
    <v>b06044c3-41e1-4e2a-bba7-27a29bba8ea9</v>
    <v>en-US</v>
    <v>Map</v>
  </rv>
  <rv s="0">
    <fb>2412212</fb>
    <v>0</v>
  </rv>
  <rv s="0">
    <fb>2961003</fb>
    <v>0</v>
  </rv>
  <rv s="2">
    <v>1</v>
    <v>11</v>
    <v>22</v>
    <v>6</v>
    <v>0</v>
    <v>Image of Arizona</v>
  </rv>
  <rv s="1">
    <v>805306368</v>
    <v>Mark Kelly (Minister)</v>
    <v>7378c94d-66d6-3a6c-42fd-639c9bfc1491</v>
    <v>en-US</v>
    <v>Generic</v>
  </rv>
  <rv s="1">
    <v>805306368</v>
    <v>Doug Ducey (Governor)</v>
    <v>8290af19-7394-be41-3198-8d5193c13333</v>
    <v>en-US</v>
    <v>Generic</v>
  </rv>
  <rv s="3">
    <v>2</v>
  </rv>
  <rv s="4">
    <v>https://www.bing.com/search?q=arizona&amp;form=skydnc</v>
    <v>Learn more on Bing</v>
  </rv>
  <rv s="0">
    <fb>913</fb>
    <v>14</v>
  </rv>
  <rv s="0">
    <fb>50255</fb>
    <v>14</v>
  </rv>
  <rv s="0">
    <fb>167500</fb>
    <v>14</v>
  </rv>
  <rv s="0">
    <fb>2.69</fb>
    <v>15</v>
  </rv>
  <rv s="0">
    <fb>8.4000000000000005E-2</fb>
    <v>16</v>
  </rv>
  <rv s="0">
    <fb>0.16399999999999998</fb>
    <v>16</v>
  </rv>
  <rv s="0">
    <fb>5.2999999999999999E-2</fb>
    <v>17</v>
  </rv>
  <rv s="0">
    <fb>3.4000000000000002E-2</fb>
    <v>16</v>
  </rv>
  <rv s="0">
    <fb>0.27500000000000002</fb>
    <v>16</v>
  </rv>
  <rv s="0">
    <fb>4.8000000000000001E-2</fb>
    <v>16</v>
  </rv>
  <rv s="0">
    <fb>0.13500000000000001</fb>
    <v>16</v>
  </rv>
  <rv s="0">
    <fb>0.86</fb>
    <v>16</v>
  </rv>
  <rv s="0">
    <fb>0.307</fb>
    <v>16</v>
  </rv>
  <rv s="0">
    <fb>0.59299999999999997</fb>
    <v>16</v>
  </rv>
  <rv s="0">
    <fb>3.0000000000000001E-3</fb>
    <v>16</v>
  </rv>
  <rv s="0">
    <fb>8.199999999999999E-2</fb>
    <v>16</v>
  </rv>
  <rv s="0">
    <fb>2.7000000000000003E-2</fb>
    <v>16</v>
  </rv>
  <rv s="0">
    <fb>0.23800000000000002</fb>
    <v>16</v>
  </rv>
  <rv s="0">
    <fb>6.3E-2</fb>
    <v>16</v>
  </rv>
  <rv s="0">
    <fb>0.83499999999999996</fb>
    <v>16</v>
  </rv>
  <rv s="3">
    <v>3</v>
  </rv>
  <rv s="5">
    <v>#VALUE!</v>
    <v>en-US</v>
    <v>bf973f46-5962-4997-a7ba-a05f1aa2a9f9</v>
    <v>536870912</v>
    <v>1</v>
    <v>21</v>
    <v>6</v>
    <v>Arizona</v>
    <v>9</v>
    <v>10</v>
    <v>Map</v>
    <v>11</v>
    <v>12</v>
    <v>US-AZ</v>
    <v>38</v>
    <v>39</v>
    <v>40</v>
    <v>5</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v>
    <v>41</v>
    <v>42</v>
    <v>43</v>
    <v>40</v>
    <v>46</v>
    <v>47</v>
    <v>48</v>
    <v>49</v>
    <v>50</v>
    <v>Arizona</v>
    <v>51</v>
    <v>36</v>
    <v>52</v>
    <v>53</v>
    <v>54</v>
    <v>55</v>
    <v>56</v>
    <v>57</v>
    <v>58</v>
    <v>59</v>
    <v>60</v>
    <v>61</v>
    <v>62</v>
    <v>63</v>
    <v>64</v>
    <v>65</v>
    <v>66</v>
    <v>67</v>
    <v>68</v>
    <v>Arizona</v>
    <v>mdp/vdpid/1945</v>
  </rv>
  <rv s="0">
    <fb>3013825</fb>
    <v>0</v>
  </rv>
  <rv s="1">
    <v>536870912</v>
    <v>Arkansas</v>
    <v>b939db72-08f2-4ea6-a16a-a53bf32e6612</v>
    <v>en-US</v>
    <v>Map</v>
  </rv>
  <rv s="0">
    <fb>137733</fb>
    <v>0</v>
  </rv>
  <rv s="0">
    <fb>9474</fb>
    <v>0</v>
  </rv>
  <rv s="1">
    <v>536870912</v>
    <v>Little Rock</v>
    <v>2039fcee-c7a5-4241-930b-d2c6d17bae74</v>
    <v>en-US</v>
    <v>Map</v>
  </rv>
  <rv s="0">
    <fb>1138025</fb>
    <v>0</v>
  </rv>
  <rv s="0">
    <fb>1354762</fb>
    <v>0</v>
  </rv>
  <rv s="2">
    <v>2</v>
    <v>11</v>
    <v>28</v>
    <v>6</v>
    <v>0</v>
    <v>Image of Arkansas</v>
  </rv>
  <rv s="1">
    <v>805306368</v>
    <v>Asa Hutchinson (Governor)</v>
    <v>20979a57-ced6-0ef1-46d5-296f4afb0365</v>
    <v>en-US</v>
    <v>Generic</v>
  </rv>
  <rv s="1">
    <v>805306368</v>
    <v>Tim Griffin (Lieutenant Governor)</v>
    <v>225bec68-3137-0b85-47d5-f307cffc8329</v>
    <v>en-US</v>
    <v>Generic</v>
  </rv>
  <rv s="3">
    <v>4</v>
  </rv>
  <rv s="4">
    <v>https://www.bing.com/search?q=arkansas&amp;form=skydnc</v>
    <v>Learn more on Bing</v>
  </rv>
  <rv s="0">
    <fb>677</fb>
    <v>14</v>
  </rv>
  <rv s="0">
    <fb>41371</fb>
    <v>14</v>
  </rv>
  <rv s="0">
    <fb>111400</fb>
    <v>14</v>
  </rv>
  <rv s="0">
    <fb>2.5299999999999998</fb>
    <v>15</v>
  </rv>
  <rv s="0">
    <fb>2.5000000000000001E-2</fb>
    <v>16</v>
  </rv>
  <rv s="0">
    <fb>0.16</fb>
    <v>16</v>
  </rv>
  <rv s="0">
    <fb>0.01</fb>
    <v>17</v>
  </rv>
  <rv s="0">
    <fb>0.21100000000000002</fb>
    <v>16</v>
  </rv>
  <rv s="0">
    <fb>4.7E-2</fb>
    <v>16</v>
  </rv>
  <rv s="0">
    <fb>0.84799999999999998</fb>
    <v>16</v>
  </rv>
  <rv s="0">
    <fb>7.2000000000000008E-2</fb>
    <v>16</v>
  </rv>
  <rv s="0">
    <fb>0.58499999999999996</fb>
    <v>16</v>
  </rv>
  <rv s="0">
    <fb>0.12300000000000001</fb>
    <v>16</v>
  </rv>
  <rv s="0">
    <fb>0.02</fb>
    <v>16</v>
  </rv>
  <rv s="0">
    <fb>0.23699999999999999</fb>
    <v>16</v>
  </rv>
  <rv s="0">
    <fb>6.4000000000000001E-2</fb>
    <v>16</v>
  </rv>
  <rv s="0">
    <fb>0.79500000000000004</fb>
    <v>16</v>
  </rv>
  <rv s="5">
    <v>#VALUE!</v>
    <v>en-US</v>
    <v>b939db72-08f2-4ea6-a16a-a53bf32e6612</v>
    <v>536870912</v>
    <v>1</v>
    <v>27</v>
    <v>6</v>
    <v>Arkansas</v>
    <v>9</v>
    <v>10</v>
    <v>Map</v>
    <v>11</v>
    <v>12</v>
    <v>US-AR</v>
    <v>72</v>
    <v>73</v>
    <v>74</v>
    <v>5</v>
    <v>Arkansas is a landlocked state in the South Central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75</v>
    <v>76</v>
    <v>77</v>
    <v>74</v>
    <v>80</v>
    <v>81</v>
    <v>82</v>
    <v>83</v>
    <v>84</v>
    <v>Arkansas</v>
    <v>85</v>
    <v>70</v>
    <v>86</v>
    <v>87</v>
    <v>88</v>
    <v>30</v>
    <v>89</v>
    <v>19</v>
    <v>90</v>
    <v>91</v>
    <v>92</v>
    <v>93</v>
    <v>62</v>
    <v>94</v>
    <v>95</v>
    <v>96</v>
    <v>97</v>
    <v>98</v>
    <v>34</v>
    <v>Arkansas</v>
    <v>mdp/vdpid/1951</v>
  </rv>
  <rv s="0">
    <fb>39557045</fb>
    <v>0</v>
  </rv>
  <rv s="1">
    <v>536870912</v>
    <v>California</v>
    <v>3009d91d-d582-4c34-85ba-772ba09e5be1</v>
    <v>en-US</v>
    <v>Map</v>
  </rv>
  <rv s="0">
    <fb>423970</fb>
    <v>0</v>
  </rv>
  <rv s="0">
    <fb>102350</fb>
    <v>0</v>
  </rv>
  <rv s="1">
    <v>536870912</v>
    <v>Sacramento</v>
    <v>4a1a8070-cc3d-4060-af9c-08ccbbca73d7</v>
    <v>en-US</v>
    <v>Map</v>
  </rv>
  <rv s="0">
    <fb>12717801</fb>
    <v>0</v>
  </rv>
  <rv s="0">
    <fb>14060525</fb>
    <v>0</v>
  </rv>
  <rv s="2">
    <v>3</v>
    <v>11</v>
    <v>34</v>
    <v>6</v>
    <v>0</v>
    <v>Image of California</v>
  </rv>
  <rv s="1">
    <v>536870912</v>
    <v>Los Angeles</v>
    <v>9958ca5c-ea31-4e71-8a17-bd1e7839c723</v>
    <v>en-US</v>
    <v>Map</v>
  </rv>
  <rv s="1">
    <v>805306368</v>
    <v>Gavin Newsom (Governor)</v>
    <v>ddd0ecbf-d7a9-4913-80c4-8eca3d95b4f2</v>
    <v>en-US</v>
    <v>Generic</v>
  </rv>
  <rv s="1">
    <v>805306368</v>
    <v>Eleni Kounalakis (Lieutenant Governor)</v>
    <v>c8b4c34f-e58f-d4cc-2651-1b432d67c11a</v>
    <v>en-US</v>
    <v>Generic</v>
  </rv>
  <rv s="3">
    <v>5</v>
  </rv>
  <rv s="4">
    <v>https://www.bing.com/search?q=california&amp;form=skydnc</v>
    <v>Learn more on Bing</v>
  </rv>
  <rv s="0">
    <fb>1255</fb>
    <v>14</v>
  </rv>
  <rv s="0">
    <fb>61818</fb>
    <v>14</v>
  </rv>
  <rv s="0">
    <fb>385500</fb>
    <v>14</v>
  </rv>
  <rv s="0">
    <fb>2.96</fb>
    <v>15</v>
  </rv>
  <rv s="0">
    <fb>5.4000000000000006E-2</fb>
    <v>16</v>
  </rv>
  <rv s="0">
    <fb>0.13300000000000001</fb>
    <v>16</v>
  </rv>
  <rv s="0">
    <fb>1.7000000000000001E-2</fb>
    <v>17</v>
  </rv>
  <rv s="0">
    <fb>0.14699999999999999</fb>
    <v>16</v>
  </rv>
  <rv s="0">
    <fb>0.314</fb>
    <v>16</v>
  </rv>
  <rv s="0">
    <fb>6.5000000000000002E-2</fb>
    <v>16</v>
  </rv>
  <rv s="0">
    <fb>0.27</fb>
    <v>16</v>
  </rv>
  <rv s="0">
    <fb>0.81799999999999995</fb>
    <v>16</v>
  </rv>
  <rv s="0">
    <fb>0.38799999999999996</fb>
    <v>16</v>
  </rv>
  <rv s="0">
    <fb>0.63100000000000001</fb>
    <v>16</v>
  </rv>
  <rv s="0">
    <fb>5.0000000000000001E-3</fb>
    <v>16</v>
  </rv>
  <rv s="0">
    <fb>6.8000000000000005E-2</fb>
    <v>16</v>
  </rv>
  <rv s="0">
    <fb>3.7999999999999999E-2</fb>
    <v>16</v>
  </rv>
  <rv s="0">
    <fb>0.23300000000000001</fb>
    <v>16</v>
  </rv>
  <rv s="0">
    <fb>0.72900000000000009</fb>
    <v>16</v>
  </rv>
  <rv s="3">
    <v>6</v>
  </rv>
  <rv s="5">
    <v>#VALUE!</v>
    <v>en-US</v>
    <v>3009d91d-d582-4c34-85ba-772ba09e5be1</v>
    <v>536870912</v>
    <v>1</v>
    <v>33</v>
    <v>6</v>
    <v>California</v>
    <v>9</v>
    <v>10</v>
    <v>Map</v>
    <v>11</v>
    <v>12</v>
    <v>US-CA</v>
    <v>102</v>
    <v>103</v>
    <v>104</v>
    <v>5</v>
    <v>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105</v>
    <v>106</v>
    <v>107</v>
    <v>108</v>
    <v>111</v>
    <v>112</v>
    <v>113</v>
    <v>114</v>
    <v>115</v>
    <v>California</v>
    <v>116</v>
    <v>100</v>
    <v>117</v>
    <v>118</v>
    <v>119</v>
    <v>120</v>
    <v>121</v>
    <v>122</v>
    <v>123</v>
    <v>124</v>
    <v>125</v>
    <v>126</v>
    <v>127</v>
    <v>128</v>
    <v>129</v>
    <v>130</v>
    <v>97</v>
    <v>131</v>
    <v>132</v>
    <v>California</v>
    <v>mdp/vdpid/5599</v>
  </rv>
  <rv s="0">
    <fb>5695564</fb>
    <v>0</v>
  </rv>
  <rv s="1">
    <v>536870912</v>
    <v>Colorado</v>
    <v>a070c5c2-b22d-41d8-b869-f20e583c4f80</v>
    <v>en-US</v>
    <v>Map</v>
  </rv>
  <rv s="0">
    <fb>269837</fb>
    <v>0</v>
  </rv>
  <rv s="0">
    <fb>38974</fb>
    <v>0</v>
  </rv>
  <rv s="1">
    <v>536870912</v>
    <v>Denver</v>
    <v>5a7229b6-72d3-4bfc-a95e-9c35e297c9ff</v>
    <v>en-US</v>
    <v>Map</v>
  </rv>
  <rv s="0">
    <fb>2024468</fb>
    <v>0</v>
  </rv>
  <rv s="0">
    <fb>2339118</fb>
    <v>0</v>
  </rv>
  <rv s="2">
    <v>4</v>
    <v>11</v>
    <v>41</v>
    <v>6</v>
    <v>0</v>
    <v>Image of Colorado</v>
  </rv>
  <rv s="1">
    <v>805306368</v>
    <v>Dianne Primavera (Lieutenant Governor)</v>
    <v>f4e53c30-335f-00af-307f-4f95e90798de</v>
    <v>en-US</v>
    <v>Generic</v>
  </rv>
  <rv s="3">
    <v>7</v>
  </rv>
  <rv s="4">
    <v>https://www.bing.com/search?q=colorado&amp;form=skydnc</v>
    <v>Learn more on Bing</v>
  </rv>
  <rv s="0">
    <fb>1002</fb>
    <v>14</v>
  </rv>
  <rv s="0">
    <fb>60629</fb>
    <v>14</v>
  </rv>
  <rv s="0">
    <fb>247800</fb>
    <v>14</v>
  </rv>
  <rv s="0">
    <fb>0.10199999999999999</fb>
    <v>16</v>
  </rv>
  <rv s="0">
    <fb>0.13</fb>
    <v>16</v>
  </rv>
  <rv s="0">
    <fb>1.6E-2</fb>
    <v>17</v>
  </rv>
  <rv s="0">
    <fb>3.2000000000000001E-2</fb>
    <v>16</v>
  </rv>
  <rv s="0">
    <fb>0.38100000000000001</fb>
    <v>16</v>
  </rv>
  <rv s="0">
    <fb>4.4999999999999998E-2</fb>
    <v>16</v>
  </rv>
  <rv s="0">
    <fb>9.8000000000000004E-2</fb>
    <v>16</v>
  </rv>
  <rv s="0">
    <fb>0.90700000000000003</fb>
    <v>16</v>
  </rv>
  <rv s="0">
    <fb>0.21299999999999999</fb>
    <v>16</v>
  </rv>
  <rv s="0">
    <fb>0.67599999999999993</fb>
    <v>16</v>
  </rv>
  <rv s="0">
    <fb>2E-3</fb>
    <v>16</v>
  </rv>
  <rv s="0">
    <fb>2.8999999999999998E-2</fb>
    <v>16</v>
  </rv>
  <rv s="0">
    <fb>0.23</fb>
    <v>16</v>
  </rv>
  <rv s="0">
    <fb>6.2E-2</fb>
    <v>16</v>
  </rv>
  <rv s="0">
    <fb>0.875</fb>
    <v>16</v>
  </rv>
  <rv s="5">
    <v>#VALUE!</v>
    <v>en-US</v>
    <v>a070c5c2-b22d-41d8-b869-f20e583c4f80</v>
    <v>536870912</v>
    <v>1</v>
    <v>40</v>
    <v>6</v>
    <v>Colorado</v>
    <v>9</v>
    <v>10</v>
    <v>Map</v>
    <v>11</v>
    <v>12</v>
    <v>US-CO</v>
    <v>136</v>
    <v>137</v>
    <v>138</v>
    <v>5</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139</v>
    <v>140</v>
    <v>141</v>
    <v>138</v>
    <v>143</v>
    <v>144</v>
    <v>145</v>
    <v>146</v>
    <v>147</v>
    <v>Colorado</v>
    <v>17</v>
    <v>134</v>
    <v>148</v>
    <v>149</v>
    <v>150</v>
    <v>151</v>
    <v>152</v>
    <v>153</v>
    <v>154</v>
    <v>155</v>
    <v>156</v>
    <v>157</v>
    <v>158</v>
    <v>92</v>
    <v>159</v>
    <v>160</v>
    <v>161</v>
    <v>162</v>
    <v>68</v>
    <v>Colorado</v>
    <v>mdp/vdpid/7636</v>
  </rv>
  <rv s="0">
    <fb>3572665</fb>
    <v>0</v>
  </rv>
  <rv s="1">
    <v>536870912</v>
    <v>Connecticut</v>
    <v>b3ca6523-435e-4a3b-8f78-1ad900a52cf8</v>
    <v>en-US</v>
    <v>Map</v>
  </rv>
  <rv s="0">
    <fb>14357</fb>
    <v>0</v>
  </rv>
  <rv s="0">
    <fb>5504</fb>
    <v>0</v>
  </rv>
  <rv s="1">
    <v>536870912</v>
    <v>Hartford</v>
    <v>b8b8ebf2-e2da-483f-8643-880dd55aad13</v>
    <v>en-US</v>
    <v>Map</v>
  </rv>
  <rv s="0">
    <fb>1352583</fb>
    <v>0</v>
  </rv>
  <rv s="0">
    <fb>1499116</fb>
    <v>0</v>
  </rv>
  <rv s="1">
    <v>536870912</v>
    <v>Bridgeport</v>
    <v>a8869591-489d-40ba-b80b-b6d1e6c19391</v>
    <v>en-US</v>
    <v>Map</v>
  </rv>
  <rv s="1">
    <v>805306368</v>
    <v>Ned Lamont (Governor)</v>
    <v>3685f682-77d1-4823-3b8f-bcb46698ef70</v>
    <v>en-US</v>
    <v>Generic</v>
  </rv>
  <rv s="1">
    <v>805306368</v>
    <v>Susan Bysiewicz (Lieutenant Governor)</v>
    <v>e8219547-8f75-e4f3-3f07-7b5df6eb7c4c</v>
    <v>en-US</v>
    <v>Generic</v>
  </rv>
  <rv s="3">
    <v>8</v>
  </rv>
  <rv s="4">
    <v>https://www.bing.com/search?q=connecticut&amp;form=skydnc</v>
    <v>Learn more on Bing</v>
  </rv>
  <rv s="0">
    <fb>1075</fb>
    <v>14</v>
  </rv>
  <rv s="0">
    <fb>70331</fb>
    <v>14</v>
  </rv>
  <rv s="0">
    <fb>270500</fb>
    <v>14</v>
  </rv>
  <rv s="0">
    <fb>2.57</fb>
    <v>15</v>
  </rv>
  <rv s="0">
    <fb>0.158</fb>
    <v>16</v>
  </rv>
  <rv s="0">
    <fb>5.0000000000000001E-3</fb>
    <v>17</v>
  </rv>
  <rv s="0">
    <fb>4.5999999999999999E-2</fb>
    <v>16</v>
  </rv>
  <rv s="0">
    <fb>0.376</fb>
    <v>16</v>
  </rv>
  <rv s="0">
    <fb>0.11599999999999999</fb>
    <v>16</v>
  </rv>
  <rv s="0">
    <fb>0.13900000000000001</fb>
    <v>16</v>
  </rv>
  <rv s="0">
    <fb>0.89900000000000002</fb>
    <v>16</v>
  </rv>
  <rv s="0">
    <fb>0.154</fb>
    <v>16</v>
  </rv>
  <rv s="0">
    <fb>0.67200000000000004</fb>
    <v>16</v>
  </rv>
  <rv s="0">
    <fb>7.0999999999999994E-2</fb>
    <v>16</v>
  </rv>
  <rv s="0">
    <fb>2.2000000000000002E-2</fb>
    <v>16</v>
  </rv>
  <rv s="0">
    <fb>5.2000000000000005E-2</fb>
    <v>16</v>
  </rv>
  <rv s="0">
    <fb>0.80799999999999994</fb>
    <v>16</v>
  </rv>
  <rv s="3">
    <v>9</v>
  </rv>
  <rv s="6">
    <v>#VALUE!</v>
    <v>en-US</v>
    <v>b3ca6523-435e-4a3b-8f78-1ad900a52cf8</v>
    <v>536870912</v>
    <v>1</v>
    <v>46</v>
    <v>47</v>
    <v>Connecticut</v>
    <v>9</v>
    <v>48</v>
    <v>Map</v>
    <v>11</v>
    <v>12</v>
    <v>US-CT</v>
    <v>166</v>
    <v>167</v>
    <v>168</v>
    <v>5</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169</v>
    <v>170</v>
    <v>171</v>
    <v>174</v>
    <v>175</v>
    <v>176</v>
    <v>177</v>
    <v>178</v>
    <v>Connecticut</v>
    <v>179</v>
    <v>164</v>
    <v>28</v>
    <v>180</v>
    <v>181</v>
    <v>182</v>
    <v>183</v>
    <v>184</v>
    <v>185</v>
    <v>186</v>
    <v>187</v>
    <v>188</v>
    <v>28</v>
    <v>189</v>
    <v>190</v>
    <v>156</v>
    <v>191</v>
    <v>192</v>
    <v>193</v>
    <v>Connecticut</v>
    <v>mdp/vdpid/7798</v>
  </rv>
  <rv s="0">
    <fb>967171</fb>
    <v>0</v>
  </rv>
  <rv s="1">
    <v>536870912</v>
    <v>Delaware</v>
    <v>8ad617cc-3d7a-4b3c-a787-098de959ccc4</v>
    <v>en-US</v>
    <v>Map</v>
  </rv>
  <rv s="0">
    <fb>6452</fb>
    <v>0</v>
  </rv>
  <rv s="0">
    <fb>5804</fb>
    <v>0</v>
  </rv>
  <rv s="1">
    <v>536870912</v>
    <v>Dover</v>
    <v>e2074a3a-aa84-0f74-453a-3167a0a32abc</v>
    <v>en-US</v>
    <v>Map</v>
  </rv>
  <rv s="0">
    <fb>344022</fb>
    <v>0</v>
  </rv>
  <rv s="0">
    <fb>426149</fb>
    <v>0</v>
  </rv>
  <rv s="2">
    <v>5</v>
    <v>11</v>
    <v>54</v>
    <v>6</v>
    <v>0</v>
    <v>Image of Delaware</v>
  </rv>
  <rv s="1">
    <v>536870912</v>
    <v>Wilmington</v>
    <v>77a8f223-fe51-4aa2-8e3d-6c81e5bc270e</v>
    <v>en-US</v>
    <v>Map</v>
  </rv>
  <rv s="1">
    <v>805306368</v>
    <v>John Carney (Governor)</v>
    <v>27d50603-eaaa-4817-8ca0-edafa395697d</v>
    <v>en-US</v>
    <v>Generic</v>
  </rv>
  <rv s="1">
    <v>805306368</v>
    <v>Bethany Hall-Long (Lieutenant Governor)</v>
    <v>ee026ac0-4056-4f6d-e38a-e7f7b78c42f4</v>
    <v>en-US</v>
    <v>Generic</v>
  </rv>
  <rv s="3">
    <v>10</v>
  </rv>
  <rv s="4">
    <v>https://www.bing.com/search?q=delaware&amp;form=skydnc</v>
    <v>Learn more on Bing</v>
  </rv>
  <rv s="0">
    <fb>1018</fb>
    <v>14</v>
  </rv>
  <rv s="0">
    <fb>60509</fb>
    <v>14</v>
  </rv>
  <rv s="0">
    <fb>231500</fb>
    <v>14</v>
  </rv>
  <rv s="0">
    <fb>2.62</fb>
    <v>15</v>
  </rv>
  <rv s="0">
    <fb>0.17</fb>
    <v>16</v>
  </rv>
  <rv s="0">
    <fb>3.9E-2</fb>
    <v>16</v>
  </rv>
  <rv s="0">
    <fb>0.3</fb>
    <v>16</v>
  </rv>
  <rv s="0">
    <fb>0.22399999999999998</fb>
    <v>16</v>
  </rv>
  <rv s="0">
    <fb>8.6999999999999994E-2</fb>
    <v>16</v>
  </rv>
  <rv s="0">
    <fb>0.88400000000000001</fb>
    <v>16</v>
  </rv>
  <rv s="0">
    <fb>0.09</fb>
    <v>16</v>
  </rv>
  <rv s="0">
    <fb>8.5000000000000006E-2</fb>
    <v>16</v>
  </rv>
  <rv s="0">
    <fb>0.21600000000000003</fb>
    <v>16</v>
  </rv>
  <rv s="0">
    <fb>5.9000000000000004E-2</fb>
    <v>16</v>
  </rv>
  <rv s="0">
    <fb>0.70400000000000007</fb>
    <v>16</v>
  </rv>
  <rv s="5">
    <v>#VALUE!</v>
    <v>en-US</v>
    <v>8ad617cc-3d7a-4b3c-a787-098de959ccc4</v>
    <v>536870912</v>
    <v>1</v>
    <v>53</v>
    <v>6</v>
    <v>Delaware</v>
    <v>9</v>
    <v>10</v>
    <v>Map</v>
    <v>11</v>
    <v>12</v>
    <v>US-DE</v>
    <v>197</v>
    <v>198</v>
    <v>199</v>
    <v>5</v>
    <v>Delaware is a state in the Mid-Atlantic region of the United States, bordering Maryland to its south and west; Pennsylvania to its north; and New Jersey and the Atlantic Ocean to its east. The state takes its name from the nearby Delaware River, in turn named after Thomas West, 3rd Baron De La Warr, an English nobleman and Virginia's first colonial governor.</v>
    <v>200</v>
    <v>201</v>
    <v>202</v>
    <v>203</v>
    <v>206</v>
    <v>207</v>
    <v>208</v>
    <v>209</v>
    <v>210</v>
    <v>Delaware</v>
    <v>211</v>
    <v>195</v>
    <v>32</v>
    <v>212</v>
    <v>20</v>
    <v>213</v>
    <v>214</v>
    <v>215</v>
    <v>216</v>
    <v>217</v>
    <v>218</v>
    <v>126</v>
    <v>28</v>
    <v>219</v>
    <v>86</v>
    <v>220</v>
    <v>221</v>
    <v>222</v>
    <v>193</v>
    <v>Delaware</v>
    <v>mdp/vdpid/8831</v>
  </rv>
  <rv s="0">
    <fb>21670000</fb>
    <v>0</v>
  </rv>
  <rv s="1">
    <v>536870912</v>
    <v>Florida</v>
    <v>5fece3f4-e8e8-4159-843e-f725a930ad50</v>
    <v>en-US</v>
    <v>Map</v>
  </rv>
  <rv s="0">
    <fb>170304</fb>
    <v>0</v>
  </rv>
  <rv s="0">
    <fb>116240</fb>
    <v>0</v>
  </rv>
  <rv s="1">
    <v>536870912</v>
    <v>Tallahassee</v>
    <v>fe8036d9-2764-4483-9405-f07a59b69915</v>
    <v>en-US</v>
    <v>Map</v>
  </rv>
  <rv s="0">
    <fb>7300494</fb>
    <v>0</v>
  </rv>
  <rv s="0">
    <fb>9301642</fb>
    <v>0</v>
  </rv>
  <rv s="2">
    <v>6</v>
    <v>11</v>
    <v>62</v>
    <v>6</v>
    <v>0</v>
    <v>Image of Florida</v>
  </rv>
  <rv s="1">
    <v>536870912</v>
    <v>Jacksonville</v>
    <v>8bd6021b-ea7f-4470-a29b-042b1c82e07f</v>
    <v>en-US</v>
    <v>Map</v>
  </rv>
  <rv s="1">
    <v>805306368</v>
    <v>Ron DeSantis (Governor)</v>
    <v>1ed346c3-9ad7-8e78-ae55-5ed54b15749a</v>
    <v>en-US</v>
    <v>Generic</v>
  </rv>
  <rv s="3">
    <v>11</v>
  </rv>
  <rv s="4">
    <v>https://www.bing.com/search?q=florida&amp;form=skydnc</v>
    <v>Learn more on Bing</v>
  </rv>
  <rv s="0">
    <fb>47507</fb>
    <v>14</v>
  </rv>
  <rv s="0">
    <fb>159000</fb>
    <v>14</v>
  </rv>
  <rv s="0">
    <fb>2.63</fb>
    <v>15</v>
  </rv>
  <rv s="0">
    <fb>9.6000000000000002E-2</fb>
    <v>16</v>
  </rv>
  <rv s="0">
    <fb>0.19399999999999998</fb>
    <v>16</v>
  </rv>
  <rv s="0">
    <fb>2.7999999999999997E-2</fb>
    <v>16</v>
  </rv>
  <rv s="0">
    <fb>0.27300000000000002</fb>
    <v>16</v>
  </rv>
  <rv s="0">
    <fb>0.16800000000000001</fb>
    <v>16</v>
  </rv>
  <rv s="0">
    <fb>0.19699999999999998</fb>
    <v>16</v>
  </rv>
  <rv s="0">
    <fb>0.86900000000000011</fb>
    <v>16</v>
  </rv>
  <rv s="0">
    <fb>0.245</fb>
    <v>16</v>
  </rv>
  <rv s="0">
    <fb>0.58799999999999997</fb>
    <v>16</v>
  </rv>
  <rv s="0">
    <fb>0.20300000000000001</fb>
    <v>16</v>
  </rv>
  <rv s="0">
    <fb>0.77700000000000002</fb>
    <v>16</v>
  </rv>
  <rv s="3">
    <v>12</v>
  </rv>
  <rv s="5">
    <v>#VALUE!</v>
    <v>en-US</v>
    <v>5fece3f4-e8e8-4159-843e-f725a930ad50</v>
    <v>536870912</v>
    <v>1</v>
    <v>60</v>
    <v>6</v>
    <v>Florida</v>
    <v>9</v>
    <v>10</v>
    <v>Map</v>
    <v>11</v>
    <v>61</v>
    <v>US-FL</v>
    <v>226</v>
    <v>227</v>
    <v>228</v>
    <v>5</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229</v>
    <v>230</v>
    <v>231</v>
    <v>232</v>
    <v>234</v>
    <v>235</v>
    <v>145</v>
    <v>236</v>
    <v>237</v>
    <v>Florida</v>
    <v>238</v>
    <v>224</v>
    <v>239</v>
    <v>240</v>
    <v>181</v>
    <v>241</v>
    <v>242</v>
    <v>243</v>
    <v>244</v>
    <v>245</v>
    <v>246</v>
    <v>247</v>
    <v>28</v>
    <v>219</v>
    <v>95</v>
    <v>248</v>
    <v>117</v>
    <v>249</v>
    <v>250</v>
    <v>Florida</v>
    <v>mdp/vdpid/11032</v>
  </rv>
  <rv s="0">
    <fb>10519475</fb>
    <v>0</v>
  </rv>
  <rv s="1">
    <v>536870912</v>
    <v>Georgia</v>
    <v>84604bc7-2c47-4f8d-8ea5-b6ac8c018a20</v>
    <v>en-US</v>
    <v>Map</v>
  </rv>
  <rv s="0">
    <fb>153909</fb>
    <v>0</v>
  </rv>
  <rv s="0">
    <fb>51675</fb>
    <v>0</v>
  </rv>
  <rv s="1">
    <v>536870912</v>
    <v>Atlanta</v>
    <v>1a92f3fa-61f9-4e89-b606-40c945cf18d1</v>
    <v>en-US</v>
    <v>Map</v>
  </rv>
  <rv s="0">
    <fb>3574362</fb>
    <v>0</v>
  </rv>
  <rv s="0">
    <fb>4218776</fb>
    <v>0</v>
  </rv>
  <rv s="2">
    <v>7</v>
    <v>11</v>
    <v>68</v>
    <v>6</v>
    <v>0</v>
    <v>Image of Georgia</v>
  </rv>
  <rv s="1">
    <v>805306368</v>
    <v>Brian Kemp (Governor)</v>
    <v>6dd4f848-98dc-60f8-90b2-87c7458743fa</v>
    <v>en-US</v>
    <v>Generic</v>
  </rv>
  <rv s="1">
    <v>805306368</v>
    <v>Geoff Duncan (Lieutenant Governor)</v>
    <v>bb55de63-3f27-e285-22cb-7c20f5dcf879</v>
    <v>en-US</v>
    <v>Generic</v>
  </rv>
  <rv s="3">
    <v>13</v>
  </rv>
  <rv s="4">
    <v>https://www.bing.com/search?q=georgia+u+s+state&amp;form=skydnc</v>
    <v>Learn more on Bing</v>
  </rv>
  <rv s="0">
    <fb>879</fb>
    <v>14</v>
  </rv>
  <rv s="0">
    <fb>49620</fb>
    <v>14</v>
  </rv>
  <rv s="0">
    <fb>148100</fb>
    <v>14</v>
  </rv>
  <rv s="0">
    <fb>2.73</fb>
    <v>15</v>
  </rv>
  <rv s="0">
    <fb>0.128</fb>
    <v>16</v>
  </rv>
  <rv s="0">
    <fb>0.04</fb>
    <v>16</v>
  </rv>
  <rv s="0">
    <fb>0.28800000000000003</fb>
    <v>16</v>
  </rv>
  <rv s="0">
    <fb>0.317</fb>
    <v>16</v>
  </rv>
  <rv s="0">
    <fb>0.85400000000000009</fb>
    <v>16</v>
  </rv>
  <rv s="0">
    <fb>9.4E-2</fb>
    <v>16</v>
  </rv>
  <rv s="0">
    <fb>0.623</fb>
    <v>16</v>
  </rv>
  <rv s="0">
    <fb>8.8000000000000009E-2</fb>
    <v>16</v>
  </rv>
  <rv s="0">
    <fb>0.61599999999999999</fb>
    <v>16</v>
  </rv>
  <rv s="5">
    <v>#VALUE!</v>
    <v>en-US</v>
    <v>84604bc7-2c47-4f8d-8ea5-b6ac8c018a20</v>
    <v>536870912</v>
    <v>1</v>
    <v>67</v>
    <v>6</v>
    <v>Georgia</v>
    <v>9</v>
    <v>10</v>
    <v>Map</v>
    <v>11</v>
    <v>12</v>
    <v>US-GA</v>
    <v>254</v>
    <v>255</v>
    <v>256</v>
    <v>5</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257</v>
    <v>258</v>
    <v>259</v>
    <v>256</v>
    <v>262</v>
    <v>263</v>
    <v>264</v>
    <v>265</v>
    <v>266</v>
    <v>Georgia</v>
    <v>267</v>
    <v>252</v>
    <v>97</v>
    <v>268</v>
    <v>181</v>
    <v>269</v>
    <v>270</v>
    <v>271</v>
    <v>154</v>
    <v>272</v>
    <v>273</v>
    <v>274</v>
    <v>28</v>
    <v>275</v>
    <v>95</v>
    <v>246</v>
    <v>122</v>
    <v>276</v>
    <v>193</v>
    <v>Georgia</v>
    <v>mdp/vdpid/12004</v>
  </rv>
  <rv s="0">
    <fb>1754208</fb>
    <v>0</v>
  </rv>
  <rv s="1">
    <v>536870912</v>
    <v>Idaho</v>
    <v>ecd30387-20fa-4523-9045-e2860154b5e9</v>
    <v>en-US</v>
    <v>Map</v>
  </rv>
  <rv s="0">
    <fb>216632</fb>
    <v>0</v>
  </rv>
  <rv s="0">
    <fb>12165</fb>
    <v>0</v>
  </rv>
  <rv s="1">
    <v>536870912</v>
    <v>Boise</v>
    <v>1054a9b9-ef41-4b77-9953-f1ef16ec8015</v>
    <v>en-US</v>
    <v>Map</v>
  </rv>
  <rv s="0">
    <fb>589320</fb>
    <v>0</v>
  </rv>
  <rv s="0">
    <fb>700825</fb>
    <v>0</v>
  </rv>
  <rv s="2">
    <v>8</v>
    <v>11</v>
    <v>73</v>
    <v>6</v>
    <v>0</v>
    <v>Image of Idaho</v>
  </rv>
  <rv s="1">
    <v>805306368</v>
    <v>Brad Little (Governor)</v>
    <v>135ff875-8d96-6f51-3eae-347573bc2b5e</v>
    <v>en-US</v>
    <v>Generic</v>
  </rv>
  <rv s="1">
    <v>805306368</v>
    <v>Janice McGeachin (Lieutenant Governor)</v>
    <v>638ce975-8193-aae0-be79-78028054dedf</v>
    <v>en-US</v>
    <v>Generic</v>
  </rv>
  <rv s="3">
    <v>14</v>
  </rv>
  <rv s="4">
    <v>https://www.bing.com/search?q=idaho&amp;form=skydnc</v>
    <v>Learn more on Bing</v>
  </rv>
  <rv s="0">
    <fb>743</fb>
    <v>14</v>
  </rv>
  <rv s="0">
    <fb>47583</fb>
    <v>14</v>
  </rv>
  <rv s="0">
    <fb>162900</fb>
    <v>14</v>
  </rv>
  <rv s="0">
    <fb>7.400000000000001E-2</fb>
    <v>16</v>
  </rv>
  <rv s="0">
    <fb>1.4999999999999999E-2</fb>
    <v>16</v>
  </rv>
  <rv s="0">
    <fb>0.25900000000000001</fb>
    <v>16</v>
  </rv>
  <rv s="0">
    <fb>8.0000000000000002E-3</fb>
    <v>16</v>
  </rv>
  <rv s="0">
    <fb>6.0999999999999999E-2</fb>
    <v>16</v>
  </rv>
  <rv s="0">
    <fb>0.89500000000000002</fb>
    <v>16</v>
  </rv>
  <rv s="0">
    <fb>0.122</fb>
    <v>16</v>
  </rv>
  <rv s="0">
    <fb>0.626</fb>
    <v>16</v>
  </rv>
  <rv s="0">
    <fb>2.3E-2</fb>
    <v>16</v>
  </rv>
  <rv s="0">
    <fb>0.26200000000000001</fb>
    <v>16</v>
  </rv>
  <rv s="0">
    <fb>0.93400000000000005</fb>
    <v>16</v>
  </rv>
  <rv s="3">
    <v>15</v>
  </rv>
  <rv s="5">
    <v>#VALUE!</v>
    <v>en-US</v>
    <v>ecd30387-20fa-4523-9045-e2860154b5e9</v>
    <v>536870912</v>
    <v>1</v>
    <v>72</v>
    <v>6</v>
    <v>Idaho</v>
    <v>9</v>
    <v>10</v>
    <v>Map</v>
    <v>11</v>
    <v>12</v>
    <v>US-ID</v>
    <v>280</v>
    <v>281</v>
    <v>282</v>
    <v>5</v>
    <v>Idaho is a state in the Pacific Northwest region of the Western United States. To the north, it shares a small portion of the Canadian border with the province of British Columbia. It borders the state of Montana to the northeast, Wyoming to the east, Nevada and Utah to the south, and Washington and Oregon to the west. The state's capital and largest city is Boise. With an area of 83,570 square miles, Idaho is the 11th largest state by land area, but with a population of approximately 1.8 million, it ranks as the 13th least populous and the 7th least densely populated of the 50 U.S. states.</v>
    <v>283</v>
    <v>284</v>
    <v>285</v>
    <v>282</v>
    <v>288</v>
    <v>289</v>
    <v>290</v>
    <v>291</v>
    <v>292</v>
    <v>Idaho</v>
    <v>51</v>
    <v>278</v>
    <v>293</v>
    <v>120</v>
    <v>119</v>
    <v>294</v>
    <v>295</v>
    <v>296</v>
    <v>297</v>
    <v>298</v>
    <v>299</v>
    <v>300</v>
    <v>158</v>
    <v>218</v>
    <v>301</v>
    <v>302</v>
    <v>128</v>
    <v>303</v>
    <v>304</v>
    <v>Idaho</v>
    <v>mdp/vdpid/14713</v>
  </rv>
  <rv s="0">
    <fb>12741080</fb>
    <v>0</v>
  </rv>
  <rv s="1">
    <v>536870912</v>
    <v>Illinois</v>
    <v>4131acb8-628a-4241-8920-ca79eab9dade</v>
    <v>en-US</v>
    <v>Map</v>
  </rv>
  <rv s="0">
    <fb>149998</fb>
    <v>0</v>
  </rv>
  <rv s="0">
    <fb>22603</fb>
    <v>0</v>
  </rv>
  <rv s="1">
    <v>536870912</v>
    <v>Springfield</v>
    <v>dc562bf8-bf83-4505-8a1b-0bdb5bd605f8</v>
    <v>en-US</v>
    <v>Map</v>
  </rv>
  <rv s="0">
    <fb>4786388</fb>
    <v>0</v>
  </rv>
  <rv s="0">
    <fb>5326970</fb>
    <v>0</v>
  </rv>
  <rv s="2">
    <v>9</v>
    <v>11</v>
    <v>78</v>
    <v>6</v>
    <v>0</v>
    <v>Image of Illinois</v>
  </rv>
  <rv s="1">
    <v>536870912</v>
    <v>Chicago</v>
    <v>28deeb39-ca49-4bd4-913b-929b1de4b25b</v>
    <v>en-US</v>
    <v>Map</v>
  </rv>
  <rv s="1">
    <v>805306368</v>
    <v>J.B. Pritzker (Governor)</v>
    <v>b759cb46-ad88-1a31-2b59-96119b3d5661</v>
    <v>en-US</v>
    <v>Generic</v>
  </rv>
  <rv s="1">
    <v>805306368</v>
    <v>Juliana Stratton (Lieutenant Governor)</v>
    <v>b1e39d21-a189-eb04-4b28-4942fe9dcb39</v>
    <v>en-US</v>
    <v>Generic</v>
  </rv>
  <rv s="3">
    <v>16</v>
  </rv>
  <rv s="4">
    <v>https://www.bing.com/search?q=illinois&amp;form=skydnc</v>
    <v>Learn more on Bing</v>
  </rv>
  <rv s="0">
    <fb>907</fb>
    <v>14</v>
  </rv>
  <rv s="0">
    <fb>57574</fb>
    <v>14</v>
  </rv>
  <rv s="0">
    <fb>173800</fb>
    <v>14</v>
  </rv>
  <rv s="0">
    <fb>-2E-3</fb>
    <v>16</v>
  </rv>
  <rv s="0">
    <fb>0.14199999999999999</fb>
    <v>16</v>
  </rv>
  <rv s="0">
    <fb>6.0000000000000001E-3</fb>
    <v>17</v>
  </rv>
  <rv s="0">
    <fb>5.5E-2</fb>
    <v>16</v>
  </rv>
  <rv s="0">
    <fb>0.32299999999999995</fb>
    <v>16</v>
  </rv>
  <rv s="0">
    <fb>0.14000000000000001</fb>
    <v>16</v>
  </rv>
  <rv s="0">
    <fb>0.879</fb>
    <v>16</v>
  </rv>
  <rv s="0">
    <fb>0.16899999999999998</fb>
    <v>16</v>
  </rv>
  <rv s="0">
    <fb>0.65599999999999992</fb>
    <v>16</v>
  </rv>
  <rv s="0">
    <fb>1.9E-2</fb>
    <v>16</v>
  </rv>
  <rv s="0">
    <fb>0.77300000000000002</fb>
    <v>16</v>
  </rv>
  <rv s="5">
    <v>#VALUE!</v>
    <v>en-US</v>
    <v>4131acb8-628a-4241-8920-ca79eab9dade</v>
    <v>536870912</v>
    <v>1</v>
    <v>77</v>
    <v>6</v>
    <v>Illinois</v>
    <v>9</v>
    <v>10</v>
    <v>Map</v>
    <v>11</v>
    <v>12</v>
    <v>US-IL</v>
    <v>308</v>
    <v>309</v>
    <v>310</v>
    <v>5</v>
    <v>Illinois is a state in the Midwestern United States. Chicago is its largest city, and the state's capital is Springfield; other major metropolitan areas include Metro East, Peoria and Rockford. Of the fifty U.S. states, Illinois has the fifth largest gross domestic product, the sixth largest population, and the 25th largest land area.</v>
    <v>311</v>
    <v>312</v>
    <v>313</v>
    <v>314</v>
    <v>317</v>
    <v>318</v>
    <v>319</v>
    <v>320</v>
    <v>321</v>
    <v>Illinois</v>
    <v>238</v>
    <v>306</v>
    <v>322</v>
    <v>323</v>
    <v>324</v>
    <v>325</v>
    <v>326</v>
    <v>120</v>
    <v>327</v>
    <v>328</v>
    <v>329</v>
    <v>330</v>
    <v>28</v>
    <v>189</v>
    <v>331</v>
    <v>160</v>
    <v>297</v>
    <v>332</v>
    <v>34</v>
    <v>Illinois</v>
    <v>mdp/vdpid/14808</v>
  </rv>
  <rv s="0">
    <fb>6691878</fb>
    <v>0</v>
  </rv>
  <rv s="1">
    <v>536870912</v>
    <v>Indiana</v>
    <v>109f7e5a-efbb-4953-b4b8-cb812ce1ff5d</v>
    <v>en-US</v>
    <v>Map</v>
  </rv>
  <rv s="0">
    <fb>94321</fb>
    <v>0</v>
  </rv>
  <rv s="0">
    <fb>18713</fb>
    <v>0</v>
  </rv>
  <rv s="1">
    <v>536870912</v>
    <v>Indianapolis</v>
    <v>28ad13c5-50fe-aae3-acb8-c5dea28be321</v>
    <v>en-US</v>
    <v>Map</v>
  </rv>
  <rv s="0">
    <fb>2501937</fb>
    <v>0</v>
  </rv>
  <rv s="0">
    <fb>2854546</fb>
    <v>0</v>
  </rv>
  <rv s="2">
    <v>10</v>
    <v>11</v>
    <v>85</v>
    <v>6</v>
    <v>0</v>
    <v>Image of Indiana</v>
  </rv>
  <rv s="1">
    <v>805306368</v>
    <v>Eric Holcomb (Governor)</v>
    <v>cf360ed0-1092-c70e-53bb-3b40013b5ef1</v>
    <v>en-US</v>
    <v>Generic</v>
  </rv>
  <rv s="1">
    <v>805306368</v>
    <v>Suzanne Crouch (Lieutenant Governor)</v>
    <v>6f209ae1-e639-c096-2125-c9b162385d56</v>
    <v>en-US</v>
    <v>Generic</v>
  </rv>
  <rv s="3">
    <v>17</v>
  </rv>
  <rv s="4">
    <v>https://www.bing.com/search?q=indiana&amp;form=skydnc</v>
    <v>Learn more on Bing</v>
  </rv>
  <rv s="0">
    <fb>745</fb>
    <v>14</v>
  </rv>
  <rv s="0">
    <fb>49255</fb>
    <v>14</v>
  </rv>
  <rv s="0">
    <fb>124200</fb>
    <v>14</v>
  </rv>
  <rv s="0">
    <fb>0.14599999999999999</fb>
    <v>16</v>
  </rv>
  <rv s="0">
    <fb>4.0000000000000001E-3</fb>
    <v>17</v>
  </rv>
  <rv s="0">
    <fb>2.1000000000000001E-2</fb>
    <v>16</v>
  </rv>
  <rv s="0">
    <fb>0.24100000000000002</fb>
    <v>16</v>
  </rv>
  <rv s="0">
    <fb>0.878</fb>
    <v>16</v>
  </rv>
  <rv s="0">
    <fb>6.7000000000000004E-2</fb>
    <v>16</v>
  </rv>
  <rv s="0">
    <fb>0.63900000000000001</fb>
    <v>16</v>
  </rv>
  <rv s="0">
    <fb>9.6999999999999989E-2</fb>
    <v>16</v>
  </rv>
  <rv s="0">
    <fb>0.23899999999999999</fb>
    <v>16</v>
  </rv>
  <rv s="0">
    <fb>0.85799999999999998</fb>
    <v>16</v>
  </rv>
  <rv s="5">
    <v>#VALUE!</v>
    <v>en-US</v>
    <v>109f7e5a-efbb-4953-b4b8-cb812ce1ff5d</v>
    <v>536870912</v>
    <v>1</v>
    <v>84</v>
    <v>6</v>
    <v>Indiana</v>
    <v>9</v>
    <v>10</v>
    <v>Map</v>
    <v>11</v>
    <v>12</v>
    <v>US-IN</v>
    <v>336</v>
    <v>337</v>
    <v>338</v>
    <v>5</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339</v>
    <v>340</v>
    <v>341</v>
    <v>338</v>
    <v>344</v>
    <v>345</v>
    <v>346</v>
    <v>347</v>
    <v>348</v>
    <v>Indiana</v>
    <v>17</v>
    <v>334</v>
    <v>301</v>
    <v>349</v>
    <v>350</v>
    <v>351</v>
    <v>352</v>
    <v>239</v>
    <v>57</v>
    <v>353</v>
    <v>354</v>
    <v>355</v>
    <v>28</v>
    <v>356</v>
    <v>331</v>
    <v>357</v>
    <v>66</v>
    <v>358</v>
    <v>250</v>
    <v>Indiana</v>
    <v>mdp/vdpid/14882</v>
  </rv>
  <rv s="0">
    <fb>3156145</fb>
    <v>0</v>
  </rv>
  <rv s="1">
    <v>536870912</v>
    <v>Iowa</v>
    <v>77850824-b07a-487a-af58-37f9949afc27</v>
    <v>en-US</v>
    <v>Map</v>
  </rv>
  <rv s="0">
    <fb>145743</fb>
    <v>0</v>
  </rv>
  <rv s="0">
    <fb>14317</fb>
    <v>0</v>
  </rv>
  <rv s="1">
    <v>536870912</v>
    <v>Des Moines</v>
    <v>a4592975-b658-4874-8c06-906edcde2841</v>
    <v>en-US</v>
    <v>Map</v>
  </rv>
  <rv s="0">
    <fb>1236409</fb>
    <v>0</v>
  </rv>
  <rv s="0">
    <fb>1380162</fb>
    <v>0</v>
  </rv>
  <rv s="2">
    <v>11</v>
    <v>11</v>
    <v>92</v>
    <v>6</v>
    <v>0</v>
    <v>Image of Iowa</v>
  </rv>
  <rv s="1">
    <v>805306368</v>
    <v>Kim Reynolds (Governor)</v>
    <v>5a53cf17-9d69-0115-9fad-e65c96b79e58</v>
    <v>en-US</v>
    <v>Generic</v>
  </rv>
  <rv s="1">
    <v>805306368</v>
    <v>Adam Gregg (Lieutenant Governor)</v>
    <v>924356c3-3ace-7a82-6cd1-f6bdf7c0b1aa</v>
    <v>en-US</v>
    <v>Generic</v>
  </rv>
  <rv s="3">
    <v>18</v>
  </rv>
  <rv s="4">
    <v>https://www.bing.com/search?q=iowa&amp;form=skydnc</v>
    <v>Learn more on Bing</v>
  </rv>
  <rv s="0">
    <fb>697</fb>
    <v>14</v>
  </rv>
  <rv s="0">
    <fb>53183</fb>
    <v>14</v>
  </rv>
  <rv s="0">
    <fb>129200</fb>
    <v>14</v>
  </rv>
  <rv s="0">
    <fb>2.42</fb>
    <v>15</v>
  </rv>
  <rv s="0">
    <fb>0.161</fb>
    <v>16</v>
  </rv>
  <rv s="0">
    <fb>2.4E-2</fb>
    <v>16</v>
  </rv>
  <rv s="0">
    <fb>0.26700000000000002</fb>
    <v>16</v>
  </rv>
  <rv s="0">
    <fb>0.91500000000000004</fb>
    <v>16</v>
  </rv>
  <rv s="0">
    <fb>5.7000000000000002E-2</fb>
    <v>16</v>
  </rv>
  <rv s="0">
    <fb>7.9000000000000001E-2</fb>
    <v>16</v>
  </rv>
  <rv s="0">
    <fb>1.8000000000000002E-2</fb>
    <v>16</v>
  </rv>
  <rv s="0">
    <fb>0.91799999999999993</fb>
    <v>16</v>
  </rv>
  <rv s="5">
    <v>#VALUE!</v>
    <v>en-US</v>
    <v>77850824-b07a-487a-af58-37f9949afc27</v>
    <v>536870912</v>
    <v>1</v>
    <v>91</v>
    <v>6</v>
    <v>Iowa</v>
    <v>9</v>
    <v>10</v>
    <v>Map</v>
    <v>11</v>
    <v>12</v>
    <v>US-IA</v>
    <v>362</v>
    <v>363</v>
    <v>364</v>
    <v>5</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365</v>
    <v>366</v>
    <v>367</v>
    <v>364</v>
    <v>370</v>
    <v>371</v>
    <v>372</v>
    <v>373</v>
    <v>374</v>
    <v>Iowa</v>
    <v>375</v>
    <v>360</v>
    <v>159</v>
    <v>376</v>
    <v>181</v>
    <v>377</v>
    <v>378</v>
    <v>24</v>
    <v>90</v>
    <v>379</v>
    <v>380</v>
    <v>157</v>
    <v>28</v>
    <v>381</v>
    <v>382</v>
    <v>130</v>
    <v>66</v>
    <v>383</v>
    <v>34</v>
    <v>Iowa</v>
    <v>mdp/vdpid/14987</v>
  </rv>
  <rv s="0">
    <fb>2911505</fb>
    <v>0</v>
  </rv>
  <rv s="1">
    <v>536870912</v>
    <v>Kansas</v>
    <v>6e527b71-bd3e-4bc1-b1c0-59d288b4fd5e</v>
    <v>en-US</v>
    <v>Map</v>
  </rv>
  <rv s="0">
    <fb>213096</fb>
    <v>0</v>
  </rv>
  <rv s="0">
    <fb>9807</fb>
    <v>0</v>
  </rv>
  <rv s="1">
    <v>536870912</v>
    <v>Topeka</v>
    <v>98f8ec52-b318-4d58-b2b4-598ff64e4cfe</v>
    <v>en-US</v>
    <v>Map</v>
  </rv>
  <rv s="0">
    <fb>1113472</fb>
    <v>0</v>
  </rv>
  <rv s="0">
    <fb>1259864</fb>
    <v>0</v>
  </rv>
  <rv s="2">
    <v>12</v>
    <v>11</v>
    <v>97</v>
    <v>6</v>
    <v>0</v>
    <v>Image of Kansas</v>
  </rv>
  <rv s="1">
    <v>536870912</v>
    <v>Wichita</v>
    <v>bdf955f3-7da2-4896-9ea3-01394e083cf2</v>
    <v>en-US</v>
    <v>Map</v>
  </rv>
  <rv s="1">
    <v>805306368</v>
    <v>Laura Kelly (Governor)</v>
    <v>d58f1816-72cc-3140-0980-ec882a090f87</v>
    <v>en-US</v>
    <v>Generic</v>
  </rv>
  <rv s="3">
    <v>19</v>
  </rv>
  <rv s="4">
    <v>https://www.bing.com/search?q=kansas&amp;form=skydnc</v>
    <v>Learn more on Bing</v>
  </rv>
  <rv s="0">
    <fb>757</fb>
    <v>14</v>
  </rv>
  <rv s="0">
    <fb>52205</fb>
    <v>14</v>
  </rv>
  <rv s="0">
    <fb>132000</fb>
    <v>14</v>
  </rv>
  <rv s="0">
    <fb>1.2E-2</fb>
    <v>17</v>
  </rv>
  <rv s="0">
    <fb>0.31</fb>
    <v>16</v>
  </rv>
  <rv s="0">
    <fb>6.9000000000000006E-2</fb>
    <v>16</v>
  </rv>
  <rv s="0">
    <fb>0.90200000000000002</fb>
    <v>16</v>
  </rv>
  <rv s="0">
    <fb>0.66299999999999992</fb>
    <v>16</v>
  </rv>
  <rv s="0">
    <fb>8.5999999999999993E-2</fb>
    <v>16</v>
  </rv>
  <rv s="0">
    <fb>0.247</fb>
    <v>16</v>
  </rv>
  <rv s="0">
    <fb>0.86699999999999999</fb>
    <v>16</v>
  </rv>
  <rv s="3">
    <v>20</v>
  </rv>
  <rv s="5">
    <v>#VALUE!</v>
    <v>en-US</v>
    <v>6e527b71-bd3e-4bc1-b1c0-59d288b4fd5e</v>
    <v>536870912</v>
    <v>1</v>
    <v>96</v>
    <v>6</v>
    <v>Kansas</v>
    <v>9</v>
    <v>10</v>
    <v>Map</v>
    <v>11</v>
    <v>12</v>
    <v>US-KS</v>
    <v>387</v>
    <v>388</v>
    <v>389</v>
    <v>5</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390</v>
    <v>391</v>
    <v>392</v>
    <v>393</v>
    <v>395</v>
    <v>396</v>
    <v>397</v>
    <v>398</v>
    <v>399</v>
    <v>Kansas</v>
    <v>85</v>
    <v>385</v>
    <v>331</v>
    <v>349</v>
    <v>400</v>
    <v>159</v>
    <v>401</v>
    <v>66</v>
    <v>402</v>
    <v>403</v>
    <v>184</v>
    <v>404</v>
    <v>28</v>
    <v>405</v>
    <v>159</v>
    <v>406</v>
    <v>128</v>
    <v>407</v>
    <v>408</v>
    <v>Kansas</v>
    <v>mdp/vdpid/16121</v>
  </rv>
  <rv s="0">
    <fb>4468402</fb>
    <v>0</v>
  </rv>
  <rv s="1">
    <v>536870912</v>
    <v>Kentucky</v>
    <v>108dfd18-4626-481a-8dfa-18f64e6eac84</v>
    <v>en-US</v>
    <v>Map</v>
  </rv>
  <rv s="0">
    <fb>104659</fb>
    <v>0</v>
  </rv>
  <rv s="0">
    <fb>12714</fb>
    <v>0</v>
  </rv>
  <rv s="1">
    <v>536870912</v>
    <v>Frankfort</v>
    <v>77808127-2585-ed16-992f-4dbf7cb32377</v>
    <v>en-US</v>
    <v>Map</v>
  </rv>
  <rv s="0">
    <fb>1708499</fb>
    <v>0</v>
  </rv>
  <rv s="0">
    <fb>1965556</fb>
    <v>0</v>
  </rv>
  <rv s="2">
    <v>13</v>
    <v>11</v>
    <v>102</v>
    <v>6</v>
    <v>0</v>
    <v>Image of Kentucky</v>
  </rv>
  <rv s="1">
    <v>536870912</v>
    <v>Louisville</v>
    <v>1bc669d8-9310-926f-25b9-880f75cd4247</v>
    <v>en-US</v>
    <v>Map</v>
  </rv>
  <rv s="1">
    <v>805306368</v>
    <v>Andy Beshear (Governor)</v>
    <v>b3d019c3-d02d-e300-b685-dad592322a24</v>
    <v>en-US</v>
    <v>Generic</v>
  </rv>
  <rv s="3">
    <v>21</v>
  </rv>
  <rv s="4">
    <v>https://www.bing.com/search?q=kentucky&amp;form=skydnc</v>
    <v>Learn more on Bing</v>
  </rv>
  <rv s="0">
    <fb>675</fb>
    <v>14</v>
  </rv>
  <rv s="0">
    <fb>43740</fb>
    <v>14</v>
  </rv>
  <rv s="0">
    <fb>123200</fb>
    <v>14</v>
  </rv>
  <rv s="0">
    <fb>2.5</fb>
    <v>15</v>
  </rv>
  <rv s="0">
    <fb>0.152</fb>
    <v>16</v>
  </rv>
  <rv s="0">
    <fb>3.0000000000000001E-3</fb>
    <v>17</v>
  </rv>
  <rv s="0">
    <fb>0.223</fb>
    <v>16</v>
  </rv>
  <rv s="0">
    <fb>8.3000000000000004E-2</fb>
    <v>16</v>
  </rv>
  <rv s="0">
    <fb>0.84200000000000008</fb>
    <v>16</v>
  </rv>
  <rv s="0">
    <fb>0.59099999999999997</fb>
    <v>16</v>
  </rv>
  <rv s="0">
    <fb>0.129</fb>
    <v>16</v>
  </rv>
  <rv s="0">
    <fb>0.22899999999999998</fb>
    <v>16</v>
  </rv>
  <rv s="0">
    <fb>0.88099999999999989</fb>
    <v>16</v>
  </rv>
  <rv s="5">
    <v>#VALUE!</v>
    <v>en-US</v>
    <v>108dfd18-4626-481a-8dfa-18f64e6eac84</v>
    <v>536870912</v>
    <v>1</v>
    <v>101</v>
    <v>6</v>
    <v>Kentucky</v>
    <v>9</v>
    <v>10</v>
    <v>Map</v>
    <v>11</v>
    <v>12</v>
    <v>US-KY</v>
    <v>412</v>
    <v>413</v>
    <v>414</v>
    <v>5</v>
    <v>Kentucky, officially the Commonwealth of Kentucky, is a state in the Southeastern region of the United States and one of the states of the Upper South. Kentucky borders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415</v>
    <v>416</v>
    <v>417</v>
    <v>418</v>
    <v>420</v>
    <v>421</v>
    <v>422</v>
    <v>423</v>
    <v>424</v>
    <v>Kentucky</v>
    <v>425</v>
    <v>410</v>
    <v>190</v>
    <v>426</v>
    <v>427</v>
    <v>21</v>
    <v>428</v>
    <v>429</v>
    <v>55</v>
    <v>430</v>
    <v>55</v>
    <v>431</v>
    <v>28</v>
    <v>432</v>
    <v>382</v>
    <v>433</v>
    <v>66</v>
    <v>434</v>
    <v>250</v>
    <v>Kentucky</v>
    <v>mdp/vdpid/16480</v>
  </rv>
  <rv s="0">
    <fb>4659978</fb>
    <v>0</v>
  </rv>
  <rv s="1">
    <v>536870912</v>
    <v>Louisiana</v>
    <v>0ca1e87f-e2f6-43fb-8deb-d22bd09a9cae</v>
    <v>en-US</v>
    <v>Map</v>
  </rv>
  <rv s="0">
    <fb>135382</fb>
    <v>0</v>
  </rv>
  <rv s="0">
    <fb>14503</fb>
    <v>0</v>
  </rv>
  <rv s="1">
    <v>536870912</v>
    <v>Baton Rouge</v>
    <v>dc17dbc5-08e4-4782-8f58-e5ce764122b6</v>
    <v>en-US</v>
    <v>Map</v>
  </rv>
  <rv s="0">
    <fb>1727919</fb>
    <v>0</v>
  </rv>
  <rv s="0">
    <fb>2036975</fb>
    <v>0</v>
  </rv>
  <rv s="2">
    <v>14</v>
    <v>11</v>
    <v>108</v>
    <v>6</v>
    <v>0</v>
    <v>Image of Louisiana</v>
  </rv>
  <rv s="1">
    <v>536870912</v>
    <v>Lafayette</v>
    <v>d29b4ba5-3741-4b6a-9a84-ed632fa88f1b</v>
    <v>en-US</v>
    <v>Map</v>
  </rv>
  <rv s="1">
    <v>805306368</v>
    <v>John Bel Edwards (Governor)</v>
    <v>9c6fb294-df9b-7d01-52df-918fbc1580d0</v>
    <v>en-US</v>
    <v>Generic</v>
  </rv>
  <rv s="1">
    <v>805306368</v>
    <v>Billy Nungesser (Lieutenant Governor)</v>
    <v>edba98a9-8f96-5d5f-2a33-d387284d930d</v>
    <v>en-US</v>
    <v>Generic</v>
  </rv>
  <rv s="3">
    <v>22</v>
  </rv>
  <rv s="4">
    <v>https://www.bing.com/search?q=louisiana&amp;form=skydnc</v>
    <v>Learn more on Bing</v>
  </rv>
  <rv s="0">
    <fb>788</fb>
    <v>14</v>
  </rv>
  <rv s="0">
    <fb>45047</fb>
    <v>14</v>
  </rv>
  <rv s="0">
    <fb>144100</fb>
    <v>14</v>
  </rv>
  <rv s="0">
    <fb>2.6</fb>
    <v>15</v>
  </rv>
  <rv s="0">
    <fb>3.3000000000000002E-2</fb>
    <v>16</v>
  </rv>
  <rv s="0">
    <fb>8.0000000000000002E-3</fb>
    <v>17</v>
  </rv>
  <rv s="0">
    <fb>0.22500000000000001</fb>
    <v>16</v>
  </rv>
  <rv s="0">
    <fb>0.32500000000000001</fb>
    <v>16</v>
  </rv>
  <rv s="0">
    <fb>0.83400000000000007</fb>
    <v>16</v>
  </rv>
  <rv s="0">
    <fb>0.05</fb>
    <v>16</v>
  </rv>
  <rv s="0">
    <fb>0.60399999999999998</fb>
    <v>16</v>
  </rv>
  <rv s="0">
    <fb>0.11</fb>
    <v>16</v>
  </rv>
  <rv s="0">
    <fb>0.63200000000000001</fb>
    <v>16</v>
  </rv>
  <rv s="5">
    <v>#VALUE!</v>
    <v>en-US</v>
    <v>0ca1e87f-e2f6-43fb-8deb-d22bd09a9cae</v>
    <v>536870912</v>
    <v>1</v>
    <v>107</v>
    <v>6</v>
    <v>Louisiana</v>
    <v>9</v>
    <v>10</v>
    <v>Map</v>
    <v>11</v>
    <v>12</v>
    <v>US-LA</v>
    <v>438</v>
    <v>439</v>
    <v>440</v>
    <v>5</v>
    <v>Louisiana is a state in the Deep South and South Central regions of the United States. It is the 20th-smallest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441</v>
    <v>442</v>
    <v>443</v>
    <v>444</v>
    <v>447</v>
    <v>448</v>
    <v>449</v>
    <v>450</v>
    <v>451</v>
    <v>Louisiana</v>
    <v>452</v>
    <v>436</v>
    <v>453</v>
    <v>327</v>
    <v>454</v>
    <v>382</v>
    <v>455</v>
    <v>456</v>
    <v>269</v>
    <v>457</v>
    <v>458</v>
    <v>459</v>
    <v>28</v>
    <v>460</v>
    <v>30</v>
    <v>357</v>
    <v>354</v>
    <v>461</v>
    <v>34</v>
    <v>Louisiana</v>
    <v>mdp/vdpid/19283</v>
  </rv>
  <rv s="0">
    <fb>1338404</fb>
    <v>0</v>
  </rv>
  <rv s="1">
    <v>536870912</v>
    <v>Maine</v>
    <v>d62dd683-9cf9-4db9-a497-d810d529592b</v>
    <v>en-US</v>
    <v>Map</v>
  </rv>
  <rv s="0">
    <fb>91646</fb>
    <v>0</v>
  </rv>
  <rv s="0">
    <fb>4010</fb>
    <v>0</v>
  </rv>
  <rv s="1">
    <v>536870912</v>
    <v>Augusta</v>
    <v>a6f13dc8-92ac-2fb1-cb14-adfd42dc32be</v>
    <v>en-US</v>
    <v>Map</v>
  </rv>
  <rv s="0">
    <fb>553284</fb>
    <v>0</v>
  </rv>
  <rv s="0">
    <fb>730705</fb>
    <v>0</v>
  </rv>
  <rv s="2">
    <v>15</v>
    <v>11</v>
    <v>115</v>
    <v>6</v>
    <v>0</v>
    <v>Image of Maine</v>
  </rv>
  <rv s="1">
    <v>536870912</v>
    <v>Portland</v>
    <v>faa79e83-dad6-af0a-6f59-a774a9a659a6</v>
    <v>en-US</v>
    <v>Map</v>
  </rv>
  <rv s="1">
    <v>805306368</v>
    <v>Janet Mills (Governor)</v>
    <v>a46a0212-e842-c48d-8bde-90ee5acba105</v>
    <v>en-US</v>
    <v>Generic</v>
  </rv>
  <rv s="3">
    <v>23</v>
  </rv>
  <rv s="4">
    <v>https://www.bing.com/search?q=maine&amp;form=skydnc</v>
    <v>Learn more on Bing</v>
  </rv>
  <rv s="0">
    <fb>777</fb>
    <v>14</v>
  </rv>
  <rv s="0">
    <fb>49331</fb>
    <v>14</v>
  </rv>
  <rv s="0">
    <fb>2.34</fb>
    <v>15</v>
  </rv>
  <rv s="0">
    <fb>0.188</fb>
    <v>16</v>
  </rv>
  <rv s="0">
    <fb>1.2E-2</fb>
    <v>16</v>
  </rv>
  <rv s="0">
    <fb>0.28999999999999998</fb>
    <v>16</v>
  </rv>
  <rv s="0">
    <fb>0.91599999999999993</fb>
    <v>16</v>
  </rv>
  <rv s="0">
    <fb>0.63400000000000001</fb>
    <v>16</v>
  </rv>
  <rv s="0">
    <fb>0.11900000000000001</fb>
    <v>16</v>
  </rv>
  <rv s="0">
    <fb>0.193</fb>
    <v>16</v>
  </rv>
  <rv s="0">
    <fb>4.9000000000000002E-2</fb>
    <v>16</v>
  </rv>
  <rv s="0">
    <fb>0.94900000000000007</fb>
    <v>16</v>
  </rv>
  <rv s="7">
    <v>#VALUE!</v>
    <v>en-US</v>
    <v>d62dd683-9cf9-4db9-a497-d810d529592b</v>
    <v>536870912</v>
    <v>1</v>
    <v>112</v>
    <v>113</v>
    <v>Maine</v>
    <v>9</v>
    <v>10</v>
    <v>Map</v>
    <v>11</v>
    <v>114</v>
    <v>US-ME</v>
    <v>465</v>
    <v>466</v>
    <v>467</v>
    <v>5</v>
    <v>Maine is a state in the New England region of the United States, bordered by New Hampshire to the west; the Gulf of Maine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The most populous city in Maine is Portland, while its capital is Augusta.</v>
    <v>468</v>
    <v>469</v>
    <v>470</v>
    <v>471</v>
    <v>473</v>
    <v>474</v>
    <v>475</v>
    <v>476</v>
    <v>321</v>
    <v>Maine</v>
    <v>477</v>
    <v>463</v>
    <v>158</v>
    <v>478</v>
    <v>20</v>
    <v>479</v>
    <v>480</v>
    <v>21</v>
    <v>24</v>
    <v>481</v>
    <v>30</v>
    <v>482</v>
    <v>483</v>
    <v>18</v>
    <v>484</v>
    <v>485</v>
    <v>486</v>
    <v>193</v>
    <v>Maine</v>
    <v>mdp/vdpid/19840</v>
  </rv>
  <rv s="0">
    <fb>6042718</fb>
    <v>0</v>
  </rv>
  <rv s="1">
    <v>536870912</v>
    <v>Maryland</v>
    <v>4c472f4d-06a8-4d90-8bb8-da4d168c73fe</v>
    <v>en-US</v>
    <v>Map</v>
  </rv>
  <rv s="0">
    <fb>32133</fb>
    <v>0</v>
  </rv>
  <rv s="0">
    <fb>17044</fb>
    <v>0</v>
  </rv>
  <rv s="1">
    <v>536870912</v>
    <v>Annapolis</v>
    <v>5c1c2452-fad3-09a7-1bd5-bafdf1acf665</v>
    <v>en-US</v>
    <v>Map</v>
  </rv>
  <rv s="0">
    <fb>2166389</fb>
    <v>0</v>
  </rv>
  <rv s="0">
    <fb>2447127</fb>
    <v>0</v>
  </rv>
  <rv s="2">
    <v>16</v>
    <v>11</v>
    <v>122</v>
    <v>6</v>
    <v>0</v>
    <v>Image of Maryland</v>
  </rv>
  <rv s="1">
    <v>536870912</v>
    <v>Baltimore</v>
    <v>ee720710-86f4-43c1-914a-9e12af6cb368</v>
    <v>en-US</v>
    <v>Map</v>
  </rv>
  <rv s="1">
    <v>805306368</v>
    <v>Larry Hogan (Governor)</v>
    <v>36ee4cb5-a20b-fb76-837c-243baa3ccab9</v>
    <v>en-US</v>
    <v>Generic</v>
  </rv>
  <rv s="3">
    <v>24</v>
  </rv>
  <rv s="4">
    <v>https://www.bing.com/search?q=maryland&amp;form=skydnc</v>
    <v>Learn more on Bing</v>
  </rv>
  <rv s="0">
    <fb>1230</fb>
    <v>14</v>
  </rv>
  <rv s="0">
    <fb>74551</fb>
    <v>14</v>
  </rv>
  <rv s="0">
    <fb>286900</fb>
    <v>14</v>
  </rv>
  <rv s="0">
    <fb>2.67</fb>
    <v>15</v>
  </rv>
  <rv s="0">
    <fb>0.14099999999999999</fb>
    <v>16</v>
  </rv>
  <rv s="0">
    <fb>0.379</fb>
    <v>16</v>
  </rv>
  <rv s="0">
    <fb>0.30499999999999999</fb>
    <v>16</v>
  </rv>
  <rv s="0">
    <fb>0.14499999999999999</fb>
    <v>16</v>
  </rv>
  <rv s="0">
    <fb>0.89400000000000002</fb>
    <v>16</v>
  </rv>
  <rv s="0">
    <fb>9.5000000000000001E-2</fb>
    <v>16</v>
  </rv>
  <rv s="0">
    <fb>0.67900000000000005</fb>
    <v>16</v>
  </rv>
  <rv s="0">
    <fb>0.59599999999999997</fb>
    <v>16</v>
  </rv>
  <rv s="5">
    <v>#VALUE!</v>
    <v>en-US</v>
    <v>4c472f4d-06a8-4d90-8bb8-da4d168c73fe</v>
    <v>536870912</v>
    <v>1</v>
    <v>121</v>
    <v>6</v>
    <v>Maryland</v>
    <v>9</v>
    <v>10</v>
    <v>Map</v>
    <v>11</v>
    <v>12</v>
    <v>US-MD</v>
    <v>490</v>
    <v>491</v>
    <v>492</v>
    <v>5</v>
    <v>Maryland is a state in the Mid-Atlantic region of the United States. It shares borders with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Henrietta Maria, the French-born Queen of England, Scotland, and Ireland, who was known then in England as Mary.</v>
    <v>493</v>
    <v>494</v>
    <v>495</v>
    <v>496</v>
    <v>498</v>
    <v>499</v>
    <v>500</v>
    <v>501</v>
    <v>502</v>
    <v>Maryland</v>
    <v>503</v>
    <v>488</v>
    <v>26</v>
    <v>504</v>
    <v>324</v>
    <v>122</v>
    <v>505</v>
    <v>506</v>
    <v>507</v>
    <v>508</v>
    <v>509</v>
    <v>510</v>
    <v>28</v>
    <v>189</v>
    <v>64</v>
    <v>215</v>
    <v>297</v>
    <v>511</v>
    <v>193</v>
    <v>Maryland</v>
    <v>mdp/vdpid/20487</v>
  </rv>
  <rv s="0">
    <fb>6902149</fb>
    <v>0</v>
  </rv>
  <rv s="1">
    <v>536870912</v>
    <v>Massachusetts</v>
    <v>845219d5-3650-4199-b926-964ca27c863c</v>
    <v>en-US</v>
    <v>Map</v>
  </rv>
  <rv s="0">
    <fb>27336</fb>
    <v>0</v>
  </rv>
  <rv s="0">
    <fb>16288</fb>
    <v>0</v>
  </rv>
  <rv s="1">
    <v>536870912</v>
    <v>Boston</v>
    <v>f0f5899a-361f-4fe4-89d1-11130aa2c653</v>
    <v>en-US</v>
    <v>Map</v>
  </rv>
  <rv s="0">
    <fb>2549721</fb>
    <v>0</v>
  </rv>
  <rv s="0">
    <fb>2858026</fb>
    <v>0</v>
  </rv>
  <rv s="2">
    <v>17</v>
    <v>11</v>
    <v>128</v>
    <v>6</v>
    <v>0</v>
    <v>Image of Massachusetts</v>
  </rv>
  <rv s="1">
    <v>805306368</v>
    <v>Charlie Baker (Governor)</v>
    <v>f4fd833b-f4ef-9dc7-c0ad-38a72ce351ce</v>
    <v>en-US</v>
    <v>Generic</v>
  </rv>
  <rv s="1">
    <v>805306368</v>
    <v>Karyn Polito (Lieutenant Governor)</v>
    <v>8b27c946-0945-5832-34df-881c522b403a</v>
    <v>en-US</v>
    <v>Generic</v>
  </rv>
  <rv s="3">
    <v>25</v>
  </rv>
  <rv s="4">
    <v>https://www.bing.com/search?q=massachusetts&amp;form=skydnc</v>
    <v>Learn more on Bing</v>
  </rv>
  <rv s="0">
    <fb>1102</fb>
    <v>14</v>
  </rv>
  <rv s="0">
    <fb>68563</fb>
    <v>14</v>
  </rv>
  <rv s="0">
    <fb>333100</fb>
    <v>14</v>
  </rv>
  <rv s="0">
    <fb>6.6000000000000003E-2</fb>
    <v>16</v>
  </rv>
  <rv s="0">
    <fb>0.40500000000000003</fb>
    <v>16</v>
  </rv>
  <rv s="0">
    <fb>0.155</fb>
    <v>16</v>
  </rv>
  <rv s="0">
    <fb>0.89800000000000002</fb>
    <v>16</v>
  </rv>
  <rv s="0">
    <fb>0.11199999999999999</fb>
    <v>16</v>
  </rv>
  <rv s="0">
    <fb>0.67500000000000004</fb>
    <v>16</v>
  </rv>
  <rv s="0">
    <fb>0.20399999999999999</fb>
    <v>16</v>
  </rv>
  <rv s="0">
    <fb>0.82099999999999995</fb>
    <v>16</v>
  </rv>
  <rv s="5">
    <v>#VALUE!</v>
    <v>en-US</v>
    <v>845219d5-3650-4199-b926-964ca27c863c</v>
    <v>536870912</v>
    <v>1</v>
    <v>127</v>
    <v>6</v>
    <v>Massachusetts</v>
    <v>9</v>
    <v>10</v>
    <v>Map</v>
    <v>11</v>
    <v>12</v>
    <v>US-MA</v>
    <v>515</v>
    <v>516</v>
    <v>517</v>
    <v>5</v>
    <v>Massachusetts, officially the Commonwealth of Massachusetts, is the most populous state in the New England region of the United States. It borders on the Atlantic Ocean and Gulf of Maine to the east,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518</v>
    <v>519</v>
    <v>520</v>
    <v>517</v>
    <v>523</v>
    <v>524</v>
    <v>525</v>
    <v>526</v>
    <v>527</v>
    <v>Massachusetts</v>
    <v>85</v>
    <v>513</v>
    <v>269</v>
    <v>187</v>
    <v>181</v>
    <v>528</v>
    <v>529</v>
    <v>52</v>
    <v>530</v>
    <v>531</v>
    <v>532</v>
    <v>533</v>
    <v>28</v>
    <v>381</v>
    <v>301</v>
    <v>534</v>
    <v>117</v>
    <v>535</v>
    <v>193</v>
    <v>Massachusetts</v>
    <v>mdp/vdpid/20543</v>
  </rv>
  <rv s="0">
    <fb>9995915</fb>
    <v>0</v>
  </rv>
  <rv s="1">
    <v>536870912</v>
    <v>Michigan</v>
    <v>162411c2-b757-495d-aa81-93942fae2f7e</v>
    <v>en-US</v>
    <v>Map</v>
  </rv>
  <rv s="0">
    <fb>250493</fb>
    <v>0</v>
  </rv>
  <rv s="0">
    <fb>20408</fb>
    <v>0</v>
  </rv>
  <rv s="1">
    <v>536870912</v>
    <v>Lansing</v>
    <v>f72f32c4-1da0-4657-9366-ff9fa67191cd</v>
    <v>en-US</v>
    <v>Map</v>
  </rv>
  <rv s="0">
    <fb>3841148</fb>
    <v>0</v>
  </rv>
  <rv s="0">
    <fb>4560055</fb>
    <v>0</v>
  </rv>
  <rv s="1">
    <v>536870912</v>
    <v>Detroit</v>
    <v>85910f05-3dc5-436a-85db-fe5802c27206</v>
    <v>en-US</v>
    <v>Map</v>
  </rv>
  <rv s="1">
    <v>805306368</v>
    <v>Gretchen Whitmer (Governor)</v>
    <v>f6d1e9db-75f6-c594-7272-dd636d3f4ad3</v>
    <v>en-US</v>
    <v>Generic</v>
  </rv>
  <rv s="3">
    <v>26</v>
  </rv>
  <rv s="4">
    <v>https://www.bing.com/search?q=michigan&amp;form=skydnc</v>
    <v>Learn more on Bing</v>
  </rv>
  <rv s="0">
    <fb>783</fb>
    <v>14</v>
  </rv>
  <rv s="0">
    <fb>49576</fb>
    <v>14</v>
  </rv>
  <rv s="0">
    <fb>122400</fb>
    <v>14</v>
  </rv>
  <rv s="0">
    <fb>2.52</fb>
    <v>15</v>
  </rv>
  <rv s="0">
    <fb>4.0000000000000001E-3</fb>
    <v>16</v>
  </rv>
  <rv s="0">
    <fb>0.03</fb>
    <v>16</v>
  </rv>
  <rv s="0">
    <fb>0.26899999999999996</fb>
    <v>16</v>
  </rv>
  <rv s="0">
    <fb>0.89599999999999991</fb>
    <v>16</v>
  </rv>
  <rv s="0">
    <fb>0.61199999999999999</fb>
    <v>16</v>
  </rv>
  <rv s="0">
    <fb>0.10300000000000001</fb>
    <v>16</v>
  </rv>
  <rv s="0">
    <fb>0.222</fb>
    <v>16</v>
  </rv>
  <rv s="0">
    <fb>5.7999999999999996E-2</fb>
    <v>16</v>
  </rv>
  <rv s="0">
    <fb>0.79700000000000004</fb>
    <v>16</v>
  </rv>
  <rv s="8">
    <v>#VALUE!</v>
    <v>en-US</v>
    <v>162411c2-b757-495d-aa81-93942fae2f7e</v>
    <v>536870912</v>
    <v>1</v>
    <v>134</v>
    <v>135</v>
    <v>Michigan</v>
    <v>9</v>
    <v>48</v>
    <v>Map</v>
    <v>11</v>
    <v>114</v>
    <v>US-MI</v>
    <v>539</v>
    <v>540</v>
    <v>541</v>
    <v>5</v>
    <v>Michigan is a state in the Great Lakes region of the upper Midwestern United States. Its name derives from a gallicized variant of the original Ojibwe word ᒥᓯᑲᒥ, meaning 'large water' or 'large lake'. With a population of nearly 10.12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542</v>
    <v>543</v>
    <v>544</v>
    <v>546</v>
    <v>547</v>
    <v>548</v>
    <v>549</v>
    <v>550</v>
    <v>Michigan</v>
    <v>551</v>
    <v>537</v>
    <v>552</v>
    <v>180</v>
    <v>20</v>
    <v>553</v>
    <v>554</v>
    <v>323</v>
    <v>66</v>
    <v>555</v>
    <v>485</v>
    <v>556</v>
    <v>557</v>
    <v>301</v>
    <v>558</v>
    <v>559</v>
    <v>560</v>
    <v>250</v>
    <v>Michigan</v>
    <v>mdp/vdpid/21196</v>
  </rv>
  <rv s="0">
    <fb>5611179</fb>
    <v>0</v>
  </rv>
  <rv s="1">
    <v>536870912</v>
    <v>Minnesota</v>
    <v>77f97f6f-7e93-46e5-b486-6198effe8dea</v>
    <v>en-US</v>
    <v>Map</v>
  </rv>
  <rv s="0">
    <fb>225181</fb>
    <v>0</v>
  </rv>
  <rv s="0">
    <fb>21449</fb>
    <v>0</v>
  </rv>
  <rv s="1">
    <v>536870912</v>
    <v>Saint Paul</v>
    <v>1cc78952-7fdf-3532-7f33-51048c23af61</v>
    <v>en-US</v>
    <v>Map</v>
  </rv>
  <rv s="0">
    <fb>2124745</fb>
    <v>0</v>
  </rv>
  <rv s="0">
    <fb>2409935</fb>
    <v>0</v>
  </rv>
  <rv s="2">
    <v>18</v>
    <v>11</v>
    <v>142</v>
    <v>6</v>
    <v>0</v>
    <v>Image of Minnesota</v>
  </rv>
  <rv s="1">
    <v>536870912</v>
    <v>Minneapolis</v>
    <v>def03125-42ba-47cd-8061-ee55f5c63e67</v>
    <v>en-US</v>
    <v>Map</v>
  </rv>
  <rv s="4">
    <v>https://www.bing.com/search?q=minnesota&amp;form=skydnc</v>
    <v>Learn more on Bing</v>
  </rv>
  <rv s="0">
    <fb>848</fb>
    <v>14</v>
  </rv>
  <rv s="0">
    <fb>61492</fb>
    <v>14</v>
  </rv>
  <rv s="0">
    <fb>186200</fb>
    <v>14</v>
  </rv>
  <rv s="0">
    <fb>2.4900000000000002</fb>
    <v>15</v>
  </rv>
  <rv s="0">
    <fb>4.0999999999999995E-2</fb>
    <v>16</v>
  </rv>
  <rv s="0">
    <fb>1.3000000000000001E-2</fb>
    <v>17</v>
  </rv>
  <rv s="0">
    <fb>0.33700000000000002</fb>
    <v>16</v>
  </rv>
  <rv s="0">
    <fb>7.6999999999999999E-2</fb>
    <v>16</v>
  </rv>
  <rv s="0">
    <fb>0.92400000000000004</fb>
    <v>16</v>
  </rv>
  <rv s="0">
    <fb>0.7</fb>
    <v>16</v>
  </rv>
  <rv s="0">
    <fb>0.23399999999999999</fb>
    <v>16</v>
  </rv>
  <rv s="9">
    <v>#VALUE!</v>
    <v>en-US</v>
    <v>77f97f6f-7e93-46e5-b486-6198effe8dea</v>
    <v>536870912</v>
    <v>1</v>
    <v>140</v>
    <v>141</v>
    <v>Minnesota</v>
    <v>9</v>
    <v>10</v>
    <v>Map</v>
    <v>11</v>
    <v>12</v>
    <v>US-MN</v>
    <v>564</v>
    <v>565</v>
    <v>566</v>
    <v>5</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567</v>
    <v>568</v>
    <v>569</v>
    <v>570</v>
    <v>571</v>
    <v>572</v>
    <v>573</v>
    <v>574</v>
    <v>Minnesota</v>
    <v>575</v>
    <v>562</v>
    <v>576</v>
    <v>120</v>
    <v>577</v>
    <v>485</v>
    <v>578</v>
    <v>32</v>
    <v>579</v>
    <v>580</v>
    <v>191</v>
    <v>581</v>
    <v>28</v>
    <v>189</v>
    <v>377</v>
    <v>582</v>
    <v>97</v>
    <v>272</v>
    <v>34</v>
    <v>Minnesota</v>
    <v>mdp/vdpid/21412</v>
  </rv>
  <rv s="0">
    <fb>2963914</fb>
    <v>0</v>
  </rv>
  <rv s="1">
    <v>536870912</v>
    <v>Mississippi</v>
    <v>6af619ca-217d-49c0-9a86-153fc7fbcd78</v>
    <v>en-US</v>
    <v>Map</v>
  </rv>
  <rv s="0">
    <fb>125443</fb>
    <v>0</v>
  </rv>
  <rv s="0">
    <fb>6886</fb>
    <v>0</v>
  </rv>
  <rv s="1">
    <v>536870912</v>
    <v>Jackson</v>
    <v>ed40f72a-f28d-48a5-887c-e021839859d4</v>
    <v>en-US</v>
    <v>Map</v>
  </rv>
  <rv s="0">
    <fb>1096593</fb>
    <v>0</v>
  </rv>
  <rv s="0">
    <fb>1307441</fb>
    <v>0</v>
  </rv>
  <rv s="1">
    <v>805306368</v>
    <v>Tate Reeves (Governor)</v>
    <v>1213e585-32e8-e04c-eea2-e80c2d44dde8</v>
    <v>en-US</v>
    <v>Generic</v>
  </rv>
  <rv s="3">
    <v>27</v>
  </rv>
  <rv s="4">
    <v>https://www.bing.com/search?q=mississippi&amp;form=skydnc</v>
    <v>Learn more on Bing</v>
  </rv>
  <rv s="0">
    <fb>39665</fb>
    <v>14</v>
  </rv>
  <rv s="0">
    <fb>103100</fb>
    <v>14</v>
  </rv>
  <rv s="0">
    <fb>2.64</fb>
    <v>15</v>
  </rv>
  <rv s="0">
    <fb>6.9999999999999993E-3</fb>
    <v>16</v>
  </rv>
  <rv s="0">
    <fb>1.1000000000000001E-2</fb>
    <v>16</v>
  </rv>
  <rv s="0">
    <fb>0.20699999999999999</fb>
    <v>16</v>
  </rv>
  <rv s="0">
    <fb>0.82299999999999995</fb>
    <v>16</v>
  </rv>
  <rv s="0">
    <fb>3.1E-2</fb>
    <v>16</v>
  </rv>
  <rv s="0">
    <fb>0.57499999999999996</fb>
    <v>16</v>
  </rv>
  <rv s="0">
    <fb>0.24299999999999999</fb>
    <v>16</v>
  </rv>
  <rv s="0">
    <fb>0.59499999999999997</fb>
    <v>16</v>
  </rv>
  <rv s="6">
    <v>#VALUE!</v>
    <v>en-US</v>
    <v>6af619ca-217d-49c0-9a86-153fc7fbcd78</v>
    <v>536870912</v>
    <v>1</v>
    <v>148</v>
    <v>47</v>
    <v>Mississippi</v>
    <v>9</v>
    <v>48</v>
    <v>Map</v>
    <v>11</v>
    <v>149</v>
    <v>US-MS</v>
    <v>586</v>
    <v>587</v>
    <v>588</v>
    <v>5</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35th-most populous of the 50 U.S. states and has the lowest per-capita income in the United States. Jackson is both the state's capital and largest city. Greater Jackson is the state's most populous metropolitan area, with a population of 591,978 in 2020.</v>
    <v>589</v>
    <v>590</v>
    <v>588</v>
    <v>592</v>
    <v>593</v>
    <v>14</v>
    <v>594</v>
    <v>595</v>
    <v>Mississippi</v>
    <v>596</v>
    <v>584</v>
    <v>597</v>
    <v>120</v>
    <v>324</v>
    <v>598</v>
    <v>599</v>
    <v>183</v>
    <v>301</v>
    <v>600</v>
    <v>601</v>
    <v>602</v>
    <v>28</v>
    <v>483</v>
    <v>479</v>
    <v>603</v>
    <v>97</v>
    <v>604</v>
    <v>34</v>
    <v>Mississippi</v>
    <v>mdp/vdpid/21502</v>
  </rv>
  <rv s="0">
    <fb>6126452</fb>
    <v>0</v>
  </rv>
  <rv s="1">
    <v>536870912</v>
    <v>Missouri</v>
    <v>6185f8cb-44e1-4da6-9bf0-b75286aeb591</v>
    <v>en-US</v>
    <v>Map</v>
  </rv>
  <rv s="0">
    <fb>180533</fb>
    <v>0</v>
  </rv>
  <rv s="0">
    <fb>18997</fb>
    <v>0</v>
  </rv>
  <rv s="1">
    <v>536870912</v>
    <v>Jefferson City</v>
    <v>81535f0b-c6a8-d0ca-9542-f43e51dc1f18</v>
    <v>en-US</v>
    <v>Map</v>
  </rv>
  <rv s="0">
    <fb>2364688</fb>
    <v>0</v>
  </rv>
  <rv s="0">
    <fb>2760084</fb>
    <v>0</v>
  </rv>
  <rv s="2">
    <v>19</v>
    <v>11</v>
    <v>156</v>
    <v>6</v>
    <v>0</v>
    <v>Image of Missouri</v>
  </rv>
  <rv s="1">
    <v>536870912</v>
    <v>Kansas City</v>
    <v>5b93ac88-7242-4198-8c11-93854400c8d7</v>
    <v>en-US</v>
    <v>Map</v>
  </rv>
  <rv s="1">
    <v>805306368</v>
    <v>Mike Parson (Governor)</v>
    <v>62bf026b-d9a9-58d5-78da-bc64c6183f46</v>
    <v>en-US</v>
    <v>Generic</v>
  </rv>
  <rv s="1">
    <v>805306368</v>
    <v>Tommie Pierson Sr. (Mayor)</v>
    <v>11d6b87c-8bbb-c6d4-fad1-420eb48c5158</v>
    <v>en-US</v>
    <v>Generic</v>
  </rv>
  <rv s="1">
    <v>805306368</v>
    <v>Mike Kehoe (Lieutenant Governor)</v>
    <v>b2f50b37-ce14-c873-e2df-fd5943b7c015</v>
    <v>en-US</v>
    <v>Generic</v>
  </rv>
  <rv s="3">
    <v>28</v>
  </rv>
  <rv s="4">
    <v>https://www.bing.com/search?q=missouri&amp;form=skydnc</v>
    <v>Learn more on Bing</v>
  </rv>
  <rv s="0">
    <fb>746</fb>
    <v>14</v>
  </rv>
  <rv s="0">
    <fb>48173</fb>
    <v>14</v>
  </rv>
  <rv s="0">
    <fb>138400</fb>
    <v>14</v>
  </rv>
  <rv s="0">
    <fb>2.48</fb>
    <v>15</v>
  </rv>
  <rv s="0">
    <fb>0.27100000000000002</fb>
    <v>16</v>
  </rv>
  <rv s="0">
    <fb>0.10400000000000001</fb>
    <v>16</v>
  </rv>
  <rv s="0">
    <fb>0.83299999999999996</fb>
    <v>16</v>
  </rv>
  <rv s="5">
    <v>#VALUE!</v>
    <v>en-US</v>
    <v>6185f8cb-44e1-4da6-9bf0-b75286aeb591</v>
    <v>536870912</v>
    <v>1</v>
    <v>155</v>
    <v>6</v>
    <v>Missouri</v>
    <v>9</v>
    <v>10</v>
    <v>Map</v>
    <v>11</v>
    <v>12</v>
    <v>US-MO</v>
    <v>608</v>
    <v>609</v>
    <v>610</v>
    <v>5</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611</v>
    <v>612</v>
    <v>613</v>
    <v>614</v>
    <v>618</v>
    <v>619</v>
    <v>620</v>
    <v>621</v>
    <v>622</v>
    <v>Missouri</v>
    <v>623</v>
    <v>606</v>
    <v>18</v>
    <v>19</v>
    <v>324</v>
    <v>95</v>
    <v>624</v>
    <v>29</v>
    <v>213</v>
    <v>217</v>
    <v>576</v>
    <v>461</v>
    <v>28</v>
    <v>625</v>
    <v>190</v>
    <v>433</v>
    <v>161</v>
    <v>626</v>
    <v>34</v>
    <v>Missouri</v>
    <v>mdp/vdpid/21512</v>
  </rv>
  <rv s="0">
    <fb>1062305</fb>
    <v>0</v>
  </rv>
  <rv s="1">
    <v>536870912</v>
    <v>Montana</v>
    <v>447d6cd5-53f6-4c8f-bf6c-9ff228415c3b</v>
    <v>en-US</v>
    <v>Map</v>
  </rv>
  <rv s="0">
    <fb>381154</fb>
    <v>0</v>
  </rv>
  <rv s="0">
    <fb>4781</fb>
    <v>0</v>
  </rv>
  <rv s="1">
    <v>536870912</v>
    <v>Helena</v>
    <v>097df9b7-6962-dbe8-2072-661fa4996ede</v>
    <v>en-US</v>
    <v>Map</v>
  </rv>
  <rv s="0">
    <fb>409394</fb>
    <v>0</v>
  </rv>
  <rv s="0">
    <fb>497756</fb>
    <v>0</v>
  </rv>
  <rv s="2">
    <v>20</v>
    <v>11</v>
    <v>163</v>
    <v>6</v>
    <v>0</v>
    <v>Image of Montana</v>
  </rv>
  <rv s="1">
    <v>536870912</v>
    <v>Billings</v>
    <v>c0f552c6-eaaf-4d0b-806d-6017c2034bbb</v>
    <v>en-US</v>
    <v>Map</v>
  </rv>
  <rv s="1">
    <v>805306368</v>
    <v>Greg Gianforte (Governor)</v>
    <v>d6243525-cd8a-23f1-fe91-bca377dc4fe8</v>
    <v>en-US</v>
    <v>Generic</v>
  </rv>
  <rv s="3">
    <v>29</v>
  </rv>
  <rv s="4">
    <v>https://www.bing.com/search?q=montana&amp;form=skydnc</v>
    <v>Learn more on Bing</v>
  </rv>
  <rv s="0">
    <fb>711</fb>
    <v>14</v>
  </rv>
  <rv s="0">
    <fb>47169</fb>
    <v>14</v>
  </rv>
  <rv s="0">
    <fb>193500</fb>
    <v>14</v>
  </rv>
  <rv s="0">
    <fb>2.41</fb>
    <v>15</v>
  </rv>
  <rv s="0">
    <fb>0.17199999999999999</fb>
    <v>16</v>
  </rv>
  <rv s="0">
    <fb>6.6000000000000003E-2</fb>
    <v>17</v>
  </rv>
  <rv s="0">
    <fb>0.29499999999999998</fb>
    <v>16</v>
  </rv>
  <rv s="0">
    <fb>6.0000000000000001E-3</fb>
    <v>16</v>
  </rv>
  <rv s="0">
    <fb>0.92799999999999994</fb>
    <v>16</v>
  </rv>
  <rv s="0">
    <fb>3.6000000000000004E-2</fb>
    <v>16</v>
  </rv>
  <rv s="0">
    <fb>0.63600000000000001</fb>
    <v>16</v>
  </rv>
  <rv s="0">
    <fb>9.0999999999999998E-2</fb>
    <v>16</v>
  </rv>
  <rv s="0">
    <fb>0.21899999999999997</fb>
    <v>16</v>
  </rv>
  <rv s="0">
    <fb>0.89200000000000002</fb>
    <v>16</v>
  </rv>
  <rv s="5">
    <v>#VALUE!</v>
    <v>en-US</v>
    <v>447d6cd5-53f6-4c8f-bf6c-9ff228415c3b</v>
    <v>536870912</v>
    <v>1</v>
    <v>162</v>
    <v>6</v>
    <v>Montana</v>
    <v>9</v>
    <v>10</v>
    <v>Map</v>
    <v>11</v>
    <v>12</v>
    <v>US-MT</v>
    <v>630</v>
    <v>631</v>
    <v>632</v>
    <v>5</v>
    <v>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Its state capital is Helena. The western half of Montana contains numerous mountain ranges, while the eastern half is characterized by western prairie terrain and badlands, with smaller mountain ranges found throughout the state. In all, 77 named ranges are part of the Rocky Mountains.</v>
    <v>633</v>
    <v>634</v>
    <v>635</v>
    <v>636</v>
    <v>638</v>
    <v>639</v>
    <v>640</v>
    <v>641</v>
    <v>642</v>
    <v>Montana</v>
    <v>643</v>
    <v>628</v>
    <v>117</v>
    <v>644</v>
    <v>645</v>
    <v>296</v>
    <v>646</v>
    <v>647</v>
    <v>351</v>
    <v>648</v>
    <v>649</v>
    <v>650</v>
    <v>28</v>
    <v>651</v>
    <v>64</v>
    <v>652</v>
    <v>32</v>
    <v>653</v>
    <v>68</v>
    <v>Montana</v>
    <v>mdp/vdpid/21789</v>
  </rv>
  <rv s="0">
    <fb>1929268</fb>
    <v>0</v>
  </rv>
  <rv s="1">
    <v>536870912</v>
    <v>Nebraska</v>
    <v>3e64ff5d-6b40-4dbe-91b1-0e554e892496</v>
    <v>en-US</v>
    <v>Map</v>
  </rv>
  <rv s="0">
    <fb>200520</fb>
    <v>0</v>
  </rv>
  <rv s="0">
    <fb>8078</fb>
    <v>0</v>
  </rv>
  <rv s="1">
    <v>536870912</v>
    <v>Lincoln</v>
    <v>38974d3e-7769-4d06-b772-31a57932a126</v>
    <v>en-US</v>
    <v>Map</v>
  </rv>
  <rv s="0">
    <fb>736613</fb>
    <v>0</v>
  </rv>
  <rv s="0">
    <fb>827156</fb>
    <v>0</v>
  </rv>
  <rv s="2">
    <v>21</v>
    <v>11</v>
    <v>169</v>
    <v>6</v>
    <v>0</v>
    <v>Image of Nebraska</v>
  </rv>
  <rv s="1">
    <v>536870912</v>
    <v>Omaha</v>
    <v>3e9b5a28-f96c-420a-8065-6b1bd5aba459</v>
    <v>en-US</v>
    <v>Map</v>
  </rv>
  <rv s="1">
    <v>805306368</v>
    <v>Pete Ricketts (Governor)</v>
    <v>97fb5bd9-8ab3-b066-54d6-344dc18b656e</v>
    <v>en-US</v>
    <v>Generic</v>
  </rv>
  <rv s="1">
    <v>805306368</v>
    <v>Mike Foley (Lieutenant Governor)</v>
    <v>3d6fab7c-17a9-d35a-fa7f-adbc033ec2af</v>
    <v>en-US</v>
    <v>Generic</v>
  </rv>
  <rv s="3">
    <v>30</v>
  </rv>
  <rv s="4">
    <v>https://www.bing.com/search?q=nebraska&amp;form=skydnc</v>
    <v>Learn more on Bing</v>
  </rv>
  <rv s="0">
    <fb>726</fb>
    <v>14</v>
  </rv>
  <rv s="0">
    <fb>52997</fb>
    <v>14</v>
  </rv>
  <rv s="0">
    <fb>133200</fb>
    <v>14</v>
  </rv>
  <rv s="0">
    <fb>2.4700000000000002</fb>
    <v>15</v>
  </rv>
  <rv s="0">
    <fb>4.4000000000000004E-2</fb>
    <v>16</v>
  </rv>
  <rv s="0">
    <fb>1.3999999999999999E-2</fb>
    <v>17</v>
  </rv>
  <rv s="0">
    <fb>0.29299999999999998</fb>
    <v>16</v>
  </rv>
  <rv s="0">
    <fb>0.69900000000000007</fb>
    <v>16</v>
  </rv>
  <rv s="0">
    <fb>7.2999999999999995E-2</fb>
    <v>16</v>
  </rv>
  <rv s="0">
    <fb>0.248</fb>
    <v>16</v>
  </rv>
  <rv s="0">
    <fb>0.8909999999999999</fb>
    <v>16</v>
  </rv>
  <rv s="5">
    <v>#VALUE!</v>
    <v>en-US</v>
    <v>3e64ff5d-6b40-4dbe-91b1-0e554e892496</v>
    <v>536870912</v>
    <v>1</v>
    <v>168</v>
    <v>6</v>
    <v>Nebraska</v>
    <v>9</v>
    <v>10</v>
    <v>Map</v>
    <v>11</v>
    <v>12</v>
    <v>US-NE</v>
    <v>657</v>
    <v>658</v>
    <v>659</v>
    <v>5</v>
    <v>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v>
    <v>660</v>
    <v>661</v>
    <v>662</v>
    <v>663</v>
    <v>666</v>
    <v>667</v>
    <v>668</v>
    <v>669</v>
    <v>670</v>
    <v>Nebraska</v>
    <v>671</v>
    <v>655</v>
    <v>672</v>
    <v>120</v>
    <v>673</v>
    <v>301</v>
    <v>674</v>
    <v>458</v>
    <v>528</v>
    <v>155</v>
    <v>625</v>
    <v>675</v>
    <v>28</v>
    <v>676</v>
    <v>351</v>
    <v>677</v>
    <v>402</v>
    <v>678</v>
    <v>408</v>
    <v>Nebraska</v>
    <v>mdp/vdpid/22869</v>
  </rv>
  <rv s="0">
    <fb>3034392</fb>
    <v>0</v>
  </rv>
  <rv s="1">
    <v>536870912</v>
    <v>Nevada</v>
    <v>c2157d7e-617e-4517-80f8-1b08113afc14</v>
    <v>en-US</v>
    <v>Map</v>
  </rv>
  <rv s="0">
    <fb>286367</fb>
    <v>0</v>
  </rv>
  <rv s="0">
    <fb>17952</fb>
    <v>0</v>
  </rv>
  <rv s="1">
    <v>536870912</v>
    <v>Carson City</v>
    <v>f0c7f70e-d0c0-8645-b649-8550dc083057</v>
    <v>en-US</v>
    <v>Map</v>
  </rv>
  <rv s="0">
    <fb>1016709</fb>
    <v>0</v>
  </rv>
  <rv s="0">
    <fb>1221698</fb>
    <v>0</v>
  </rv>
  <rv s="1">
    <v>536870912</v>
    <v>Las Vegas</v>
    <v>26dfb75a-3573-4ff8-bbb3-b8cadaea23a8</v>
    <v>en-US</v>
    <v>Map</v>
  </rv>
  <rv s="1">
    <v>805306368</v>
    <v>Kate Marshall (Lieutenant Governor)</v>
    <v>9cff9177-2c78-fbb2-bfca-d327f612fe70</v>
    <v>en-US</v>
    <v>Generic</v>
  </rv>
  <rv s="1">
    <v>805306368</v>
    <v>Steve Sisolak (Governor)</v>
    <v>b6c5dde0-ce82-4007-b657-d6822eef5779</v>
    <v>en-US</v>
    <v>Generic</v>
  </rv>
  <rv s="3">
    <v>31</v>
  </rv>
  <rv s="4">
    <v>https://www.bing.com/search?q=nevada&amp;form=skydnc</v>
    <v>Learn more on Bing</v>
  </rv>
  <rv s="0">
    <fb>973</fb>
    <v>14</v>
  </rv>
  <rv s="0">
    <fb>51847</fb>
    <v>14</v>
  </rv>
  <rv s="0">
    <fb>173700</fb>
    <v>14</v>
  </rv>
  <rv s="0">
    <fb>2.72</fb>
    <v>15</v>
  </rv>
  <rv s="0">
    <fb>8.900000000000001E-2</fb>
    <v>16</v>
  </rv>
  <rv s="0">
    <fb>9.3000000000000013E-2</fb>
    <v>16</v>
  </rv>
  <rv s="0">
    <fb>0.192</fb>
    <v>16</v>
  </rv>
  <rv s="0">
    <fb>0.85099999999999998</fb>
    <v>16</v>
  </rv>
  <rv s="0">
    <fb>0.28100000000000003</fb>
    <v>16</v>
  </rv>
  <rv s="0">
    <fb>0.64</fb>
    <v>16</v>
  </rv>
  <rv s="0">
    <fb>0.23100000000000001</fb>
    <v>16</v>
  </rv>
  <rv s="0">
    <fb>0.75700000000000001</fb>
    <v>16</v>
  </rv>
  <rv s="6">
    <v>#VALUE!</v>
    <v>en-US</v>
    <v>c2157d7e-617e-4517-80f8-1b08113afc14</v>
    <v>536870912</v>
    <v>1</v>
    <v>175</v>
    <v>47</v>
    <v>Nevada</v>
    <v>9</v>
    <v>48</v>
    <v>Map</v>
    <v>11</v>
    <v>12</v>
    <v>US-NV</v>
    <v>682</v>
    <v>683</v>
    <v>684</v>
    <v>5</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685</v>
    <v>686</v>
    <v>687</v>
    <v>690</v>
    <v>691</v>
    <v>692</v>
    <v>693</v>
    <v>694</v>
    <v>Nevada</v>
    <v>695</v>
    <v>680</v>
    <v>696</v>
    <v>349</v>
    <v>150</v>
    <v>219</v>
    <v>160</v>
    <v>697</v>
    <v>698</v>
    <v>699</v>
    <v>700</v>
    <v>701</v>
    <v>296</v>
    <v>218</v>
    <v>576</v>
    <v>702</v>
    <v>297</v>
    <v>703</v>
    <v>304</v>
    <v>Nevada</v>
    <v>mdp/vdpid/23035</v>
  </rv>
  <rv s="0">
    <fb>1356458</fb>
    <v>0</v>
  </rv>
  <rv s="1">
    <v>536870912</v>
    <v>New Hampshire</v>
    <v>9ca71997-cc97-46eb-8911-fac32f80b0b1</v>
    <v>en-US</v>
    <v>Map</v>
  </rv>
  <rv s="0">
    <fb>24217</fb>
    <v>0</v>
  </rv>
  <rv s="0">
    <fb>3796</fb>
    <v>0</v>
  </rv>
  <rv s="1">
    <v>536870912</v>
    <v>Concord</v>
    <v>d65980fb-3dad-44a3-6f66-92662eca6d4f</v>
    <v>en-US</v>
    <v>Map</v>
  </rv>
  <rv s="0">
    <fb>520251</fb>
    <v>0</v>
  </rv>
  <rv s="0">
    <fb>625307</fb>
    <v>0</v>
  </rv>
  <rv s="2">
    <v>22</v>
    <v>11</v>
    <v>181</v>
    <v>6</v>
    <v>0</v>
    <v>Image of New Hampshire</v>
  </rv>
  <rv s="1">
    <v>536870912</v>
    <v>Manchester</v>
    <v>f86d8a4e-96a6-418e-8b73-417f59efae56</v>
    <v>en-US</v>
    <v>Map</v>
  </rv>
  <rv s="1">
    <v>805306368</v>
    <v>Chris Sununu (Governor)</v>
    <v>acb323f4-1dc1-7ced-e197-253cb6df1495</v>
    <v>en-US</v>
    <v>Generic</v>
  </rv>
  <rv s="3">
    <v>32</v>
  </rv>
  <rv s="4">
    <v>https://www.bing.com/search?q=new+hampshire&amp;form=skydnc</v>
    <v>Learn more on Bing</v>
  </rv>
  <rv s="0">
    <fb>1000</fb>
    <v>14</v>
  </rv>
  <rv s="0">
    <fb>66779</fb>
    <v>14</v>
  </rv>
  <rv s="0">
    <fb>237300</fb>
    <v>14</v>
  </rv>
  <rv s="0">
    <fb>0.16500000000000001</fb>
    <v>16</v>
  </rv>
  <rv s="0">
    <fb>2.6000000000000002E-2</fb>
    <v>16</v>
  </rv>
  <rv s="0">
    <fb>0.34899999999999998</fb>
    <v>16</v>
  </rv>
  <rv s="0">
    <fb>0.92299999999999993</fb>
    <v>16</v>
  </rv>
  <rv s="0">
    <fb>0.68200000000000005</fb>
    <v>16</v>
  </rv>
  <rv s="0">
    <fb>0.19800000000000001</fb>
    <v>16</v>
  </rv>
  <rv s="0">
    <fb>0.93900000000000006</fb>
    <v>16</v>
  </rv>
  <rv s="7">
    <v>#VALUE!</v>
    <v>en-US</v>
    <v>9ca71997-cc97-46eb-8911-fac32f80b0b1</v>
    <v>536870912</v>
    <v>1</v>
    <v>180</v>
    <v>113</v>
    <v>New Hampshire</v>
    <v>9</v>
    <v>10</v>
    <v>Map</v>
    <v>11</v>
    <v>114</v>
    <v>US-NH</v>
    <v>707</v>
    <v>708</v>
    <v>709</v>
    <v>5</v>
    <v>New Hampshire is a state in the New England region of the United States. It is bordered by Massachusetts to the south, Vermont to the west, Maine and the Gulf of Maine to the east, and the Canadian province of Quebec to the north. Of the 50 U.S. states, New Hampshire is the fifth smallest by area and the tenth least populous, with slightly more than 1.3 million residents. Concord is the state capital, while Manchester is the largest city. New Hampshire's motto, "Live Free or Die", reflects its role in the American Revolutionary War; its nickname, "The Granite State", refers to its extensive granite formations and quarries. It is best known nationwide for holding the first primary in the U.S. presidential election cycle.</v>
    <v>710</v>
    <v>711</v>
    <v>712</v>
    <v>713</v>
    <v>715</v>
    <v>716</v>
    <v>717</v>
    <v>718</v>
    <v>719</v>
    <v>New Hampshire</v>
    <v>671</v>
    <v>705</v>
    <v>21</v>
    <v>720</v>
    <v>427</v>
    <v>721</v>
    <v>722</v>
    <v>294</v>
    <v>380</v>
    <v>723</v>
    <v>55</v>
    <v>724</v>
    <v>219</v>
    <v>30</v>
    <v>725</v>
    <v>485</v>
    <v>726</v>
    <v>193</v>
    <v>New Hampshire</v>
    <v>mdp/vdpid/23097</v>
  </rv>
  <rv s="0">
    <fb>8908520</fb>
    <v>0</v>
  </rv>
  <rv s="1">
    <v>536870912</v>
    <v>New Jersey</v>
    <v>05277898-b62b-4878-8632-09d29756a2ff</v>
    <v>en-US</v>
    <v>Map</v>
  </rv>
  <rv s="0">
    <fb>22608</fb>
    <v>0</v>
  </rv>
  <rv s="0">
    <fb>26793</fb>
    <v>0</v>
  </rv>
  <rv s="1">
    <v>536870912</v>
    <v>Trenton</v>
    <v>6fa8f821-25c7-45dc-ab44-318e7657779c</v>
    <v>en-US</v>
    <v>Map</v>
  </rv>
  <rv s="0">
    <fb>3189486</fb>
    <v>0</v>
  </rv>
  <rv s="0">
    <fb>3604409</fb>
    <v>0</v>
  </rv>
  <rv s="2">
    <v>23</v>
    <v>11</v>
    <v>187</v>
    <v>6</v>
    <v>0</v>
    <v>Image of New Jersey</v>
  </rv>
  <rv s="1">
    <v>536870912</v>
    <v>Newark</v>
    <v>12526fe6-792c-45e6-8124-54fec8a5d9e0</v>
    <v>en-US</v>
    <v>Map</v>
  </rv>
  <rv s="1">
    <v>805306368</v>
    <v>Phil Murphy (Governor)</v>
    <v>5f2e6941-5a52-30bf-801e-af03a8a1c6f8</v>
    <v>en-US</v>
    <v>Generic</v>
  </rv>
  <rv s="1">
    <v>805306368</v>
    <v>Sheila Oliver (Lieutenant Governor)</v>
    <v>ee1a5b81-ba12-daa3-baa0-c78936a988e8</v>
    <v>en-US</v>
    <v>Generic</v>
  </rv>
  <rv s="3">
    <v>33</v>
  </rv>
  <rv s="4">
    <v>https://www.bing.com/search?q=new+jersey&amp;form=skydnc</v>
    <v>Learn more on Bing</v>
  </rv>
  <rv s="0">
    <fb>1192</fb>
    <v>14</v>
  </rv>
  <rv s="0">
    <fb>72093</fb>
    <v>14</v>
  </rv>
  <rv s="0">
    <fb>315900</fb>
    <v>14</v>
  </rv>
  <rv s="0">
    <fb>0.15</fb>
    <v>16</v>
  </rv>
  <rv s="0">
    <fb>0.36799999999999999</fb>
    <v>16</v>
  </rv>
  <rv s="0">
    <fb>0.14800000000000002</fb>
    <v>16</v>
  </rv>
  <rv s="0">
    <fb>0.217</fb>
    <v>16</v>
  </rv>
  <rv s="0">
    <fb>0.8859999999999999</fb>
    <v>16</v>
  </rv>
  <rv s="0">
    <fb>0.65900000000000003</fb>
    <v>16</v>
  </rv>
  <rv s="0">
    <fb>0.72599999999999998</fb>
    <v>16</v>
  </rv>
  <rv s="5">
    <v>#VALUE!</v>
    <v>en-US</v>
    <v>05277898-b62b-4878-8632-09d29756a2ff</v>
    <v>536870912</v>
    <v>1</v>
    <v>186</v>
    <v>6</v>
    <v>New Jersey</v>
    <v>9</v>
    <v>10</v>
    <v>Map</v>
    <v>11</v>
    <v>12</v>
    <v>US-NJ</v>
    <v>730</v>
    <v>731</v>
    <v>732</v>
    <v>5</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733</v>
    <v>734</v>
    <v>735</v>
    <v>736</v>
    <v>739</v>
    <v>740</v>
    <v>741</v>
    <v>742</v>
    <v>743</v>
    <v>New Jersey</v>
    <v>267</v>
    <v>728</v>
    <v>18</v>
    <v>744</v>
    <v>324</v>
    <v>356</v>
    <v>745</v>
    <v>746</v>
    <v>747</v>
    <v>748</v>
    <v>244</v>
    <v>749</v>
    <v>28</v>
    <v>528</v>
    <v>351</v>
    <v>428</v>
    <v>221</v>
    <v>750</v>
    <v>193</v>
    <v>New Jersey</v>
    <v>mdp/vdpid/23117</v>
  </rv>
  <rv s="0">
    <fb>2095428</fb>
    <v>0</v>
  </rv>
  <rv s="1">
    <v>536870912</v>
    <v>New Mexico</v>
    <v>a16d3636-4349-41c7-a77e-89e34b26a8ad</v>
    <v>en-US</v>
    <v>Map</v>
  </rv>
  <rv s="0">
    <fb>315194</fb>
    <v>0</v>
  </rv>
  <rv s="0">
    <fb>4863</fb>
    <v>0</v>
  </rv>
  <rv s="1">
    <v>536870912</v>
    <v>Santa Fe</v>
    <v>4b18f381-d510-4934-8a88-4507135c578d</v>
    <v>en-US</v>
    <v>Map</v>
  </rv>
  <rv s="0">
    <fb>763603</fb>
    <v>0</v>
  </rv>
  <rv s="0">
    <fb>917568</fb>
    <v>0</v>
  </rv>
  <rv s="2">
    <v>24</v>
    <v>11</v>
    <v>193</v>
    <v>6</v>
    <v>0</v>
    <v>Image of New Mexico</v>
  </rv>
  <rv s="1">
    <v>536870912</v>
    <v>Albuquerque</v>
    <v>7fffaaf6-e694-4095-be90-f6492cadbd58</v>
    <v>en-US</v>
    <v>Map</v>
  </rv>
  <rv s="1">
    <v>805306368</v>
    <v>Michelle Lujan Grisham (Governor)</v>
    <v>fe49b454-a2aa-4dfe-a1ba-763d379a487f</v>
    <v>en-US</v>
    <v>Generic</v>
  </rv>
  <rv s="1">
    <v>805306368</v>
    <v>Howie Morales (Lieutenant Governor)</v>
    <v>d94f2150-c331-242b-1da6-e02f93039204</v>
    <v>en-US</v>
    <v>Generic</v>
  </rv>
  <rv s="3">
    <v>34</v>
  </rv>
  <rv s="4">
    <v>https://www.bing.com/search?q=new+mexico&amp;form=skydnc</v>
    <v>Learn more on Bing</v>
  </rv>
  <rv s="0">
    <fb>44963</fb>
    <v>14</v>
  </rv>
  <rv s="0">
    <fb>160300</fb>
    <v>14</v>
  </rv>
  <rv s="0">
    <fb>0.105</fb>
    <v>17</v>
  </rv>
  <rv s="0">
    <fb>0.26300000000000001</fb>
    <v>16</v>
  </rv>
  <rv s="0">
    <fb>0.48</fb>
    <v>16</v>
  </rv>
  <rv s="0">
    <fb>0.10099999999999999</fb>
    <v>16</v>
  </rv>
  <rv s="0">
    <fb>0.82499999999999996</fb>
    <v>16</v>
  </rv>
  <rv s="5">
    <v>#VALUE!</v>
    <v>en-US</v>
    <v>a16d3636-4349-41c7-a77e-89e34b26a8ad</v>
    <v>536870912</v>
    <v>1</v>
    <v>192</v>
    <v>6</v>
    <v>New Mexico</v>
    <v>9</v>
    <v>10</v>
    <v>Map</v>
    <v>11</v>
    <v>12</v>
    <v>US-NM</v>
    <v>754</v>
    <v>755</v>
    <v>756</v>
    <v>5</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v>
    <v>757</v>
    <v>758</v>
    <v>759</v>
    <v>760</v>
    <v>763</v>
    <v>764</v>
    <v>475</v>
    <v>765</v>
    <v>766</v>
    <v>New Mexico</v>
    <v>503</v>
    <v>752</v>
    <v>598</v>
    <v>180</v>
    <v>767</v>
    <v>18</v>
    <v>768</v>
    <v>721</v>
    <v>154</v>
    <v>430</v>
    <v>769</v>
    <v>431</v>
    <v>158</v>
    <v>770</v>
    <v>86</v>
    <v>65</v>
    <v>122</v>
    <v>771</v>
    <v>68</v>
    <v>New Mexico</v>
    <v>mdp/vdpid/23132</v>
  </rv>
  <rv s="0">
    <fb>19542209</fb>
    <v>0</v>
  </rv>
  <rv s="1">
    <v>536870912</v>
    <v>New York</v>
    <v>caeb7b9a-f5d7-4686-8fb5-cf7628296b13</v>
    <v>en-US</v>
    <v>Map</v>
  </rv>
  <rv s="0">
    <fb>141300</fb>
    <v>0</v>
  </rv>
  <rv s="0">
    <fb>33711</fb>
    <v>0</v>
  </rv>
  <rv s="1">
    <v>536870912</v>
    <v>Albany</v>
    <v>62ca8245-972e-448d-af38-345d4a958798</v>
    <v>en-US</v>
    <v>Map</v>
  </rv>
  <rv s="0">
    <fb>7262279</fb>
    <v>0</v>
  </rv>
  <rv s="0">
    <fb>8231687</fb>
    <v>0</v>
  </rv>
  <rv s="1">
    <v>536870912</v>
    <v>New York</v>
    <v>60d5dc2b-c915-460b-b722-c9e3485499ca</v>
    <v>en-US</v>
    <v>Map</v>
  </rv>
  <rv s="1">
    <v>805306368</v>
    <v>Kathy Hochul (Governor)</v>
    <v>df92839d-3205-3454-b70c-aeefc37041a6</v>
    <v>en-US</v>
    <v>Generic</v>
  </rv>
  <rv s="1">
    <v>805306368</v>
    <v>Eric Adams (Mayor)</v>
    <v>d104f492-36f0-3246-f9f7-c35dae370b2c</v>
    <v>en-US</v>
    <v>Generic</v>
  </rv>
  <rv s="3">
    <v>35</v>
  </rv>
  <rv s="4">
    <v>https://www.bing.com/search?q=new+york+state&amp;form=skydnc</v>
    <v>Learn more on Bing</v>
  </rv>
  <rv s="0">
    <fb>1132</fb>
    <v>14</v>
  </rv>
  <rv s="0">
    <fb>59269</fb>
    <v>14</v>
  </rv>
  <rv s="0">
    <fb>283400</fb>
    <v>14</v>
  </rv>
  <rv s="0">
    <fb>0.34200000000000003</fb>
    <v>16</v>
  </rv>
  <rv s="0">
    <fb>0.17600000000000002</fb>
    <v>16</v>
  </rv>
  <rv s="0">
    <fb>0.85599999999999998</fb>
    <v>16</v>
  </rv>
  <rv s="0">
    <fb>0.63300000000000001</fb>
    <v>16</v>
  </rv>
  <rv s="0">
    <fb>0.70099999999999996</fb>
    <v>16</v>
  </rv>
  <rv s="6">
    <v>#VALUE!</v>
    <v>en-US</v>
    <v>caeb7b9a-f5d7-4686-8fb5-cf7628296b13</v>
    <v>536870912</v>
    <v>1</v>
    <v>199</v>
    <v>47</v>
    <v>New York</v>
    <v>9</v>
    <v>48</v>
    <v>Map</v>
    <v>11</v>
    <v>12</v>
    <v>US-NY</v>
    <v>775</v>
    <v>776</v>
    <v>777</v>
    <v>5</v>
    <v>New York, officially known as the State of New York, is a state in the Northeastern United States. It is sometimes called New York State to distinguish it from its largest city, New York City. With a total area of 54,556 square miles, New York is the 27th largest U.S. state geographically. With 20.2 million residents, it is the fourth most populous state in the United States as of 2021, with approximately 44% living in New York City, including 25% of the state’s population within Brooklyn and Queens, and another 15% on the remainder of Long Island. The State of New York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778</v>
    <v>779</v>
    <v>780</v>
    <v>783</v>
    <v>784</v>
    <v>785</v>
    <v>786</v>
    <v>787</v>
    <v>New York</v>
    <v>238</v>
    <v>773</v>
    <v>331</v>
    <v>744</v>
    <v>88</v>
    <v>275</v>
    <v>788</v>
    <v>789</v>
    <v>455</v>
    <v>790</v>
    <v>478</v>
    <v>791</v>
    <v>28</v>
    <v>293</v>
    <v>377</v>
    <v>156</v>
    <v>32</v>
    <v>792</v>
    <v>193</v>
    <v>New York</v>
    <v>mdp/vdpid/23161</v>
  </rv>
  <rv s="0">
    <fb>10383620</fb>
    <v>0</v>
  </rv>
  <rv s="1">
    <v>536870912</v>
    <v>North Carolina</v>
    <v>9e2bf053-dd80-4646-8f26-65075e7085c0</v>
    <v>en-US</v>
    <v>Map</v>
  </rv>
  <rv s="0">
    <fb>139390</fb>
    <v>0</v>
  </rv>
  <rv s="0">
    <fb>60550</fb>
    <v>0</v>
  </rv>
  <rv s="1">
    <v>536870912</v>
    <v>Raleigh</v>
    <v>7b706445-83c5-46a4-bb70-cff23cd555d3</v>
    <v>en-US</v>
    <v>Map</v>
  </rv>
  <rv s="0">
    <fb>3775581</fb>
    <v>0</v>
  </rv>
  <rv s="0">
    <fb>4540498</fb>
    <v>0</v>
  </rv>
  <rv s="2">
    <v>25</v>
    <v>11</v>
    <v>204</v>
    <v>6</v>
    <v>0</v>
    <v>Image of North Carolina</v>
  </rv>
  <rv s="1">
    <v>536870912</v>
    <v>Charlotte</v>
    <v>e6558399-4151-4390-ad12-f2a72b268ce7</v>
    <v>en-US</v>
    <v>Map</v>
  </rv>
  <rv s="1">
    <v>805306368</v>
    <v>Roy Cooper (Governor)</v>
    <v>820bd6b0-5fb7-750e-f669-ed2a8611d0dd</v>
    <v>en-US</v>
    <v>Generic</v>
  </rv>
  <rv s="3">
    <v>36</v>
  </rv>
  <rv s="4">
    <v>https://www.bing.com/search?q=north+carolina&amp;form=skydnc</v>
    <v>Learn more on Bing</v>
  </rv>
  <rv s="0">
    <fb>797</fb>
    <v>14</v>
  </rv>
  <rv s="0">
    <fb>46868</fb>
    <v>14</v>
  </rv>
  <rv s="0">
    <fb>154900</fb>
    <v>14</v>
  </rv>
  <rv s="0">
    <fb>2.54</fb>
    <v>15</v>
  </rv>
  <rv s="0">
    <fb>0.151</fb>
    <v>16</v>
  </rv>
  <rv s="0">
    <fb>0.28399999999999997</fb>
    <v>16</v>
  </rv>
  <rv s="0">
    <fb>0.221</fb>
    <v>16</v>
  </rv>
  <rv s="0">
    <fb>0.61799999999999999</fb>
    <v>16</v>
  </rv>
  <rv s="0">
    <fb>0.22800000000000001</fb>
    <v>16</v>
  </rv>
  <rv s="0">
    <fb>0.71200000000000008</fb>
    <v>16</v>
  </rv>
  <rv s="5">
    <v>#VALUE!</v>
    <v>en-US</v>
    <v>9e2bf053-dd80-4646-8f26-65075e7085c0</v>
    <v>536870912</v>
    <v>1</v>
    <v>203</v>
    <v>6</v>
    <v>North Carolina</v>
    <v>9</v>
    <v>10</v>
    <v>Map</v>
    <v>11</v>
    <v>12</v>
    <v>US-NC</v>
    <v>796</v>
    <v>797</v>
    <v>798</v>
    <v>5</v>
    <v>North Carolina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799</v>
    <v>800</v>
    <v>801</v>
    <v>802</v>
    <v>804</v>
    <v>805</v>
    <v>806</v>
    <v>807</v>
    <v>808</v>
    <v>North Carolina</v>
    <v>809</v>
    <v>794</v>
    <v>97</v>
    <v>810</v>
    <v>150</v>
    <v>241</v>
    <v>811</v>
    <v>812</v>
    <v>579</v>
    <v>358</v>
    <v>651</v>
    <v>813</v>
    <v>28</v>
    <v>239</v>
    <v>351</v>
    <v>814</v>
    <v>32</v>
    <v>815</v>
    <v>193</v>
    <v>North Carolina</v>
    <v>mdp/vdpid/23611</v>
  </rv>
  <rv s="0">
    <fb>760077</fb>
    <v>0</v>
  </rv>
  <rv s="1">
    <v>536870912</v>
    <v>North Dakota</v>
    <v>77fbc744-3efe-4aa9-9e8e-f8034f06b941</v>
    <v>en-US</v>
    <v>Map</v>
  </rv>
  <rv s="0">
    <fb>183272</fb>
    <v>0</v>
  </rv>
  <rv s="0">
    <fb>3981</fb>
    <v>0</v>
  </rv>
  <rv s="1">
    <v>536870912</v>
    <v>Bismarck</v>
    <v>9fa1be97-4895-ee5c-303c-a38472229e49</v>
    <v>en-US</v>
    <v>Map</v>
  </rv>
  <rv s="0">
    <fb>299638</fb>
    <v>0</v>
  </rv>
  <rv s="0">
    <fb>368624</fb>
    <v>0</v>
  </rv>
  <rv s="2">
    <v>26</v>
    <v>11</v>
    <v>210</v>
    <v>6</v>
    <v>0</v>
    <v>Image of North Dakota</v>
  </rv>
  <rv s="1">
    <v>536870912</v>
    <v>Fargo</v>
    <v>4886dae3-b8ea-4b19-b601-d775aa06fa2d</v>
    <v>en-US</v>
    <v>Map</v>
  </rv>
  <rv s="1">
    <v>805306368</v>
    <v>Doug Burgum (Governor)</v>
    <v>bb103f6f-7e47-352a-494f-2d7f17bb6a39</v>
    <v>en-US</v>
    <v>Generic</v>
  </rv>
  <rv s="1">
    <v>805306368</v>
    <v>Brent Sanford (Lieutenant Governor)</v>
    <v>2c948007-4638-5ac4-8fdc-8f0ce5cb9c42</v>
    <v>en-US</v>
    <v>Generic</v>
  </rv>
  <rv s="3">
    <v>37</v>
  </rv>
  <rv s="4">
    <v>https://www.bing.com/search?q=north+dakota&amp;form=skydnc</v>
    <v>Learn more on Bing</v>
  </rv>
  <rv s="0">
    <fb>709</fb>
    <v>14</v>
  </rv>
  <rv s="0">
    <fb>57181</fb>
    <v>14</v>
  </rv>
  <rv s="0">
    <fb>153800</fb>
    <v>14</v>
  </rv>
  <rv s="0">
    <fb>2.3199999999999998</fb>
    <v>15</v>
  </rv>
  <rv s="0">
    <fb>0.127</fb>
    <v>16</v>
  </rv>
  <rv s="0">
    <fb>5.5E-2</fb>
    <v>17</v>
  </rv>
  <rv s="0">
    <fb>0.27699999999999997</fb>
    <v>16</v>
  </rv>
  <rv s="0">
    <fb>0.91700000000000004</fb>
    <v>16</v>
  </rv>
  <rv s="0">
    <fb>0.69299999999999995</fb>
    <v>16</v>
  </rv>
  <rv s="0">
    <fb>7.0000000000000007E-2</fb>
    <v>16</v>
  </rv>
  <rv s="5">
    <v>#VALUE!</v>
    <v>en-US</v>
    <v>77fbc744-3efe-4aa9-9e8e-f8034f06b941</v>
    <v>536870912</v>
    <v>1</v>
    <v>209</v>
    <v>6</v>
    <v>North Dakota</v>
    <v>9</v>
    <v>10</v>
    <v>Map</v>
    <v>11</v>
    <v>12</v>
    <v>US-ND</v>
    <v>819</v>
    <v>820</v>
    <v>821</v>
    <v>5</v>
    <v>North Dakota is a U.S. state in the Upper Midwest, named after the indigenous Dakota Sioux. North Dakota is bordered by the Canadian provinces of Saskatchewan and Manitoba to the north and by the U.S. states of Minnesota to the east, South Dakota to the south, and Montana to the west. It is believed to host the geographic center of North America, Rugby, and is home to the tallest man-made structure in the Western Hemisphere, the KVLY-TV mast.</v>
    <v>822</v>
    <v>823</v>
    <v>824</v>
    <v>825</v>
    <v>828</v>
    <v>829</v>
    <v>830</v>
    <v>831</v>
    <v>832</v>
    <v>North Dakota</v>
    <v>833</v>
    <v>817</v>
    <v>834</v>
    <v>323</v>
    <v>835</v>
    <v>21</v>
    <v>836</v>
    <v>377</v>
    <v>151</v>
    <v>837</v>
    <v>24</v>
    <v>838</v>
    <v>28</v>
    <v>128</v>
    <v>351</v>
    <v>160</v>
    <v>839</v>
    <v>748</v>
    <v>408</v>
    <v>North Dakota</v>
    <v>mdp/vdpid/23624</v>
  </rv>
  <rv s="0">
    <fb>11689442</fb>
    <v>0</v>
  </rv>
  <rv s="1">
    <v>536870912</v>
    <v>Ohio</v>
    <v>6f3df7da-1ef6-48e3-b2b3-b5b5fce3e846</v>
    <v>en-US</v>
    <v>Map</v>
  </rv>
  <rv s="0">
    <fb>116096</fb>
    <v>0</v>
  </rv>
  <rv s="0">
    <fb>22816</fb>
    <v>0</v>
  </rv>
  <rv s="1">
    <v>536870912</v>
    <v>Columbus</v>
    <v>5b78da0b-6447-4f71-92b2-f1fafe94ba51</v>
    <v>en-US</v>
    <v>Map</v>
  </rv>
  <rv s="0">
    <fb>4585084</fb>
    <v>0</v>
  </rv>
  <rv s="0">
    <fb>5164361</fb>
    <v>0</v>
  </rv>
  <rv s="2">
    <v>27</v>
    <v>11</v>
    <v>216</v>
    <v>6</v>
    <v>0</v>
    <v>Image of Ohio</v>
  </rv>
  <rv s="1">
    <v>805306368</v>
    <v>Mike DeWine (Governor)</v>
    <v>ba3cf2bc-483c-6746-4369-a5b07e33c8ea</v>
    <v>en-US</v>
    <v>Generic</v>
  </rv>
  <rv s="3">
    <v>38</v>
  </rv>
  <rv s="4">
    <v>https://www.bing.com/search?q=ohio&amp;form=skydnc</v>
    <v>Learn more on Bing</v>
  </rv>
  <rv s="0">
    <fb>730</fb>
    <v>14</v>
  </rv>
  <rv s="0">
    <fb>49429</fb>
    <v>14</v>
  </rv>
  <rv s="0">
    <fb>129900</fb>
    <v>14</v>
  </rv>
  <rv s="0">
    <fb>2.46</fb>
    <v>15</v>
  </rv>
  <rv s="0">
    <fb>0.159</fb>
    <v>16</v>
  </rv>
  <rv s="0">
    <fb>0.26100000000000001</fb>
    <v>16</v>
  </rv>
  <rv s="0">
    <fb>9.9000000000000005E-2</fb>
    <v>16</v>
  </rv>
  <rv s="0">
    <fb>0.22600000000000001</fb>
    <v>16</v>
  </rv>
  <rv s="0">
    <fb>0.82700000000000007</fb>
    <v>16</v>
  </rv>
  <rv s="5">
    <v>#VALUE!</v>
    <v>en-US</v>
    <v>6f3df7da-1ef6-48e3-b2b3-b5b5fce3e846</v>
    <v>536870912</v>
    <v>1</v>
    <v>215</v>
    <v>6</v>
    <v>Ohio</v>
    <v>9</v>
    <v>10</v>
    <v>Map</v>
    <v>11</v>
    <v>12</v>
    <v>US-OH</v>
    <v>843</v>
    <v>844</v>
    <v>845</v>
    <v>5</v>
    <v>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846</v>
    <v>847</v>
    <v>848</v>
    <v>845</v>
    <v>850</v>
    <v>851</v>
    <v>852</v>
    <v>853</v>
    <v>854</v>
    <v>Ohio</v>
    <v>855</v>
    <v>841</v>
    <v>597</v>
    <v>856</v>
    <v>427</v>
    <v>351</v>
    <v>857</v>
    <v>834</v>
    <v>576</v>
    <v>678</v>
    <v>649</v>
    <v>791</v>
    <v>28</v>
    <v>858</v>
    <v>351</v>
    <v>859</v>
    <v>32</v>
    <v>860</v>
    <v>193</v>
    <v>Ohio</v>
    <v>mdp/vdpid/24230</v>
  </rv>
  <rv s="0">
    <fb>3943079</fb>
    <v>0</v>
  </rv>
  <rv s="1">
    <v>536870912</v>
    <v>Oklahoma</v>
    <v>cbcf556f-952a-4665-bb95-0500b27f9976</v>
    <v>en-US</v>
    <v>Map</v>
  </rv>
  <rv s="0">
    <fb>181195</fb>
    <v>0</v>
  </rv>
  <rv s="0">
    <fb>12092</fb>
    <v>0</v>
  </rv>
  <rv s="1">
    <v>536870912</v>
    <v>Oklahoma City</v>
    <v>59d212a0-2f5f-4681-a7a0-a8a6e25853e1</v>
    <v>en-US</v>
    <v>Map</v>
  </rv>
  <rv s="0">
    <fb>1455321</fb>
    <v>0</v>
  </rv>
  <rv s="0">
    <fb>1721045</fb>
    <v>0</v>
  </rv>
  <rv s="2">
    <v>28</v>
    <v>11</v>
    <v>223</v>
    <v>6</v>
    <v>0</v>
    <v>Image of Oklahoma</v>
  </rv>
  <rv s="1">
    <v>805306368</v>
    <v>Kevin Stitt (Governor)</v>
    <v>50460cc8-b10e-ddcd-8554-9a0e8a8aa526</v>
    <v>en-US</v>
    <v>Generic</v>
  </rv>
  <rv s="3">
    <v>39</v>
  </rv>
  <rv s="4">
    <v>https://www.bing.com/search?q=oklahoma&amp;form=skydnc</v>
    <v>Learn more on Bing</v>
  </rv>
  <rv s="0">
    <fb>727</fb>
    <v>14</v>
  </rv>
  <rv s="0">
    <fb>46879</fb>
    <v>14</v>
  </rv>
  <rv s="0">
    <fb>117900</fb>
    <v>14</v>
  </rv>
  <rv s="0">
    <fb>9.0999999999999998E-2</fb>
    <v>17</v>
  </rv>
  <rv s="0">
    <fb>7.8E-2</fb>
    <v>16</v>
  </rv>
  <rv s="0">
    <fb>0.61099999999999999</fb>
    <v>16</v>
  </rv>
  <rv s="0">
    <fb>0.113</fb>
    <v>16</v>
  </rv>
  <rv s="0">
    <fb>0.24600000000000002</fb>
    <v>16</v>
  </rv>
  <rv s="0">
    <fb>0.748</fb>
    <v>16</v>
  </rv>
  <rv s="5">
    <v>#VALUE!</v>
    <v>en-US</v>
    <v>cbcf556f-952a-4665-bb95-0500b27f9976</v>
    <v>536870912</v>
    <v>1</v>
    <v>222</v>
    <v>6</v>
    <v>Oklahoma</v>
    <v>9</v>
    <v>10</v>
    <v>Map</v>
    <v>11</v>
    <v>12</v>
    <v>US-OK</v>
    <v>864</v>
    <v>865</v>
    <v>866</v>
    <v>5</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867</v>
    <v>868</v>
    <v>869</v>
    <v>866</v>
    <v>871</v>
    <v>872</v>
    <v>873</v>
    <v>874</v>
    <v>875</v>
    <v>Oklahoma</v>
    <v>179</v>
    <v>862</v>
    <v>182</v>
    <v>120</v>
    <v>876</v>
    <v>190</v>
    <v>352</v>
    <v>877</v>
    <v>559</v>
    <v>245</v>
    <v>770</v>
    <v>878</v>
    <v>158</v>
    <v>879</v>
    <v>32</v>
    <v>880</v>
    <v>402</v>
    <v>881</v>
    <v>34</v>
    <v>Oklahoma</v>
    <v>mdp/vdpid/24293</v>
  </rv>
  <rv s="0">
    <fb>4190713</fb>
    <v>0</v>
  </rv>
  <rv s="1">
    <v>536870912</v>
    <v>Oregon</v>
    <v>cacd36fd-7c62-43e2-a632-64a2a1811933</v>
    <v>en-US</v>
    <v>Map</v>
  </rv>
  <rv s="0">
    <fb>255026</fb>
    <v>0</v>
  </rv>
  <rv s="0">
    <fb>19586</fb>
    <v>0</v>
  </rv>
  <rv s="1">
    <v>536870912</v>
    <v>Salem</v>
    <v>181e3c46-a4b5-41c5-a74f-486f15e8dc58</v>
    <v>en-US</v>
    <v>Map</v>
  </rv>
  <rv s="0">
    <fb>1533430</fb>
    <v>0</v>
  </rv>
  <rv s="0">
    <fb>1732786</fb>
    <v>0</v>
  </rv>
  <rv s="2">
    <v>29</v>
    <v>11</v>
    <v>229</v>
    <v>6</v>
    <v>0</v>
    <v>Image of Oregon</v>
  </rv>
  <rv s="1">
    <v>536870912</v>
    <v>Portland</v>
    <v>5658ef8a-9267-4851-b335-72bc82329a4e</v>
    <v>en-US</v>
    <v>Map</v>
  </rv>
  <rv s="1">
    <v>805306368</v>
    <v>Kate Brown (Governor)</v>
    <v>1bd51559-9143-a241-c142-af6270dab75e</v>
    <v>en-US</v>
    <v>Generic</v>
  </rv>
  <rv s="3">
    <v>40</v>
  </rv>
  <rv s="4">
    <v>https://www.bing.com/search?q=oregon&amp;form=skydnc</v>
    <v>Learn more on Bing</v>
  </rv>
  <rv s="0">
    <fb>51243</fb>
    <v>14</v>
  </rv>
  <rv s="0">
    <fb>2.5099999999999998</fb>
    <v>15</v>
  </rv>
  <rv s="0">
    <fb>1.8000000000000002E-2</fb>
    <v>17</v>
  </rv>
  <rv s="0">
    <fb>0.308</fb>
    <v>16</v>
  </rv>
  <rv s="0">
    <fb>0.621</fb>
    <v>16</v>
  </rv>
  <rv s="0">
    <fb>3.7000000000000005E-2</fb>
    <v>16</v>
  </rv>
  <rv s="0">
    <fb>0.214</fb>
    <v>16</v>
  </rv>
  <rv s="0">
    <fb>0.87599999999999989</fb>
    <v>16</v>
  </rv>
  <rv s="5">
    <v>#VALUE!</v>
    <v>en-US</v>
    <v>cacd36fd-7c62-43e2-a632-64a2a1811933</v>
    <v>536870912</v>
    <v>1</v>
    <v>228</v>
    <v>6</v>
    <v>Oregon</v>
    <v>9</v>
    <v>10</v>
    <v>Map</v>
    <v>11</v>
    <v>12</v>
    <v>US-OR</v>
    <v>885</v>
    <v>886</v>
    <v>887</v>
    <v>5</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888</v>
    <v>889</v>
    <v>890</v>
    <v>891</v>
    <v>893</v>
    <v>894</v>
    <v>319</v>
    <v>895</v>
    <v>719</v>
    <v>Oregon</v>
    <v>896</v>
    <v>883</v>
    <v>128</v>
    <v>53</v>
    <v>897</v>
    <v>672</v>
    <v>898</v>
    <v>351</v>
    <v>858</v>
    <v>531</v>
    <v>834</v>
    <v>899</v>
    <v>552</v>
    <v>148</v>
    <v>900</v>
    <v>901</v>
    <v>380</v>
    <v>902</v>
    <v>304</v>
    <v>Oregon</v>
    <v>mdp/vdpid/24561</v>
  </rv>
  <rv s="0">
    <fb>12807060</fb>
    <v>0</v>
  </rv>
  <rv s="1">
    <v>536870912</v>
    <v>Pennsylvania</v>
    <v>6304580e-c803-4266-818a-971619176547</v>
    <v>en-US</v>
    <v>Map</v>
  </rv>
  <rv s="0">
    <fb>119283</fb>
    <v>0</v>
  </rv>
  <rv s="0">
    <fb>23303</fb>
    <v>0</v>
  </rv>
  <rv s="1">
    <v>536870912</v>
    <v>Harrisburg</v>
    <v>c0411c8e-89cf-5f47-d2f3-d5e52d320fff</v>
    <v>en-US</v>
    <v>Map</v>
  </rv>
  <rv s="0">
    <fb>4958859</fb>
    <v>0</v>
  </rv>
  <rv s="0">
    <fb>5612002</fb>
    <v>0</v>
  </rv>
  <rv s="2">
    <v>30</v>
    <v>11</v>
    <v>236</v>
    <v>6</v>
    <v>0</v>
    <v>Image of Pennsylvania</v>
  </rv>
  <rv s="1">
    <v>536870912</v>
    <v>Philadelphia</v>
    <v>020d4bbf-2971-4236-b87d-c3ec1d7f851c</v>
    <v>en-US</v>
    <v>Map</v>
  </rv>
  <rv s="1">
    <v>805306368</v>
    <v>Tom Wolf (Governor)</v>
    <v>b46d9f59-c331-2cf2-2bac-7921cb7a6501</v>
    <v>en-US</v>
    <v>Generic</v>
  </rv>
  <rv s="3">
    <v>41</v>
  </rv>
  <rv s="4">
    <v>https://www.bing.com/search?q=pennsylvania&amp;form=skydnc</v>
    <v>Learn more on Bing</v>
  </rv>
  <rv s="0">
    <fb>840</fb>
    <v>14</v>
  </rv>
  <rv s="0">
    <fb>53599</fb>
    <v>14</v>
  </rv>
  <rv s="0">
    <fb>166000</fb>
    <v>14</v>
  </rv>
  <rv s="0">
    <fb>0.28600000000000003</fb>
    <v>16</v>
  </rv>
  <rv s="0">
    <fb>0.11699999999999999</fb>
    <v>16</v>
  </rv>
  <rv s="0">
    <fb>0.628</fb>
    <v>16</v>
  </rv>
  <rv s="0">
    <fb>0.21</fb>
    <v>16</v>
  </rv>
  <rv s="0">
    <fb>5.5999999999999994E-2</fb>
    <v>16</v>
  </rv>
  <rv s="0">
    <fb>0.82599999999999996</fb>
    <v>16</v>
  </rv>
  <rv s="5">
    <v>#VALUE!</v>
    <v>en-US</v>
    <v>6304580e-c803-4266-818a-971619176547</v>
    <v>536870912</v>
    <v>1</v>
    <v>235</v>
    <v>6</v>
    <v>Pennsylvania</v>
    <v>9</v>
    <v>10</v>
    <v>Map</v>
    <v>11</v>
    <v>12</v>
    <v>US-PA</v>
    <v>906</v>
    <v>907</v>
    <v>908</v>
    <v>5</v>
    <v>Pennsylvania,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909</v>
    <v>910</v>
    <v>911</v>
    <v>912</v>
    <v>914</v>
    <v>915</v>
    <v>916</v>
    <v>917</v>
    <v>918</v>
    <v>Pennsylvania</v>
    <v>575</v>
    <v>904</v>
    <v>647</v>
    <v>212</v>
    <v>350</v>
    <v>55</v>
    <v>919</v>
    <v>920</v>
    <v>66</v>
    <v>653</v>
    <v>128</v>
    <v>921</v>
    <v>28</v>
    <v>509</v>
    <v>331</v>
    <v>922</v>
    <v>923</v>
    <v>924</v>
    <v>193</v>
    <v>Pennsylvania</v>
    <v>mdp/vdpid/25623</v>
  </rv>
  <rv s="0">
    <fb>1057315</fb>
    <v>0</v>
  </rv>
  <rv s="1">
    <v>536870912</v>
    <v>Rhode Island</v>
    <v>65a08f52-b469-4f7c-8353-9b3c0b2a5752</v>
    <v>en-US</v>
    <v>Map</v>
  </rv>
  <rv s="0">
    <fb>3140</fb>
    <v>0</v>
  </rv>
  <rv s="0">
    <fb>1226</fb>
    <v>0</v>
  </rv>
  <rv s="1">
    <v>536870912</v>
    <v>Providence</v>
    <v>956379de-1782-455c-b2d8-1ba81c8965f1</v>
    <v>en-US</v>
    <v>Map</v>
  </rv>
  <rv s="0">
    <fb>410602</fb>
    <v>0</v>
  </rv>
  <rv s="0">
    <fb>462589</fb>
    <v>0</v>
  </rv>
  <rv s="2">
    <v>31</v>
    <v>11</v>
    <v>242</v>
    <v>6</v>
    <v>0</v>
    <v>Image of Rhode Island</v>
  </rv>
  <rv s="1">
    <v>805306368</v>
    <v>Gina Raimondo (Governor)</v>
    <v>0afc16bd-006a-4aeb-ea8c-c33f3ca0a495</v>
    <v>en-US</v>
    <v>Generic</v>
  </rv>
  <rv s="3">
    <v>42</v>
  </rv>
  <rv s="4">
    <v>https://www.bing.com/search?q=rhode+island&amp;form=skydnc</v>
    <v>Learn more on Bing</v>
  </rv>
  <rv s="0">
    <fb>925</fb>
    <v>14</v>
  </rv>
  <rv s="0">
    <fb>56852</fb>
    <v>14</v>
  </rv>
  <rv s="0">
    <fb>238000</fb>
    <v>14</v>
  </rv>
  <rv s="0">
    <fb>0.31900000000000001</fb>
    <v>16</v>
  </rv>
  <rv s="0">
    <fb>0.86199999999999999</fb>
    <v>16</v>
  </rv>
  <rv s="0">
    <fb>0.14400000000000002</fb>
    <v>16</v>
  </rv>
  <rv s="0">
    <fb>0.65500000000000003</fb>
    <v>16</v>
  </rv>
  <rv s="0">
    <fb>0.2</fb>
    <v>16</v>
  </rv>
  <rv s="5">
    <v>#VALUE!</v>
    <v>en-US</v>
    <v>65a08f52-b469-4f7c-8353-9b3c0b2a5752</v>
    <v>536870912</v>
    <v>1</v>
    <v>241</v>
    <v>6</v>
    <v>Rhode Island</v>
    <v>9</v>
    <v>10</v>
    <v>Map</v>
    <v>11</v>
    <v>12</v>
    <v>US-RI</v>
    <v>928</v>
    <v>929</v>
    <v>930</v>
    <v>5</v>
    <v>Rhode Island,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v>
    <v>931</v>
    <v>932</v>
    <v>933</v>
    <v>930</v>
    <v>935</v>
    <v>936</v>
    <v>937</v>
    <v>938</v>
    <v>939</v>
    <v>Rhode Island</v>
    <v>855</v>
    <v>926</v>
    <v>62</v>
    <v>376</v>
    <v>88</v>
    <v>649</v>
    <v>940</v>
    <v>381</v>
    <v>118</v>
    <v>941</v>
    <v>942</v>
    <v>943</v>
    <v>158</v>
    <v>696</v>
    <v>721</v>
    <v>944</v>
    <v>191</v>
    <v>91</v>
    <v>193</v>
    <v>Rhode Island</v>
    <v>mdp/vdpid/27664</v>
  </rv>
  <rv s="0">
    <fb>5084127</fb>
    <v>0</v>
  </rv>
  <rv s="1">
    <v>536870912</v>
    <v>South Carolina</v>
    <v>810015e8-b10b-4232-9e2c-de87a67bd26e</v>
    <v>en-US</v>
    <v>Map</v>
  </rv>
  <rv s="0">
    <fb>82931</fb>
    <v>0</v>
  </rv>
  <rv s="0">
    <fb>32165</fb>
    <v>0</v>
  </rv>
  <rv s="1">
    <v>536870912</v>
    <v>Columbia</v>
    <v>0c8f6663-0a97-4263-b3e1-3cfe0b623552</v>
    <v>en-US</v>
    <v>Map</v>
  </rv>
  <rv s="0">
    <fb>1815094</fb>
    <v>0</v>
  </rv>
  <rv s="0">
    <fb>2236153</fb>
    <v>0</v>
  </rv>
  <rv s="2">
    <v>32</v>
    <v>11</v>
    <v>249</v>
    <v>6</v>
    <v>0</v>
    <v>Image of South Carolina</v>
  </rv>
  <rv s="1">
    <v>536870912</v>
    <v>Pee Dee</v>
    <v>584165ff-cc05-3d3e-cd23-8a19521192f0</v>
    <v>en-US</v>
    <v>Map</v>
  </rv>
  <rv s="1">
    <v>805306368</v>
    <v>Henry McMaster (Governor)</v>
    <v>1ee8a17e-7bdf-e76f-f39e-5653239f88dd</v>
    <v>en-US</v>
    <v>Generic</v>
  </rv>
  <rv s="3">
    <v>43</v>
  </rv>
  <rv s="4">
    <v>https://www.bing.com/search?q=south+carolina&amp;form=skydnc</v>
    <v>Learn more on Bing</v>
  </rv>
  <rv s="0">
    <fb>790</fb>
    <v>14</v>
  </rv>
  <rv s="0">
    <fb>45483</fb>
    <v>14</v>
  </rv>
  <rv s="0">
    <fb>139900</fb>
    <v>14</v>
  </rv>
  <rv s="0">
    <fb>2.56</fb>
    <v>15</v>
  </rv>
  <rv s="0">
    <fb>0.16200000000000001</fb>
    <v>16</v>
  </rv>
  <rv s="0">
    <fb>0.25800000000000001</fb>
    <v>16</v>
  </rv>
  <rv s="0">
    <fb>0.27600000000000002</fb>
    <v>16</v>
  </rv>
  <rv s="0">
    <fb>0.60099999999999998</fb>
    <v>16</v>
  </rv>
  <rv s="0">
    <fb>0.68400000000000005</fb>
    <v>16</v>
  </rv>
  <rv s="5">
    <v>#VALUE!</v>
    <v>en-US</v>
    <v>810015e8-b10b-4232-9e2c-de87a67bd26e</v>
    <v>536870912</v>
    <v>1</v>
    <v>248</v>
    <v>6</v>
    <v>South Carolina</v>
    <v>9</v>
    <v>10</v>
    <v>Map</v>
    <v>11</v>
    <v>12</v>
    <v>US-SC</v>
    <v>948</v>
    <v>949</v>
    <v>950</v>
    <v>5</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951</v>
    <v>952</v>
    <v>953</v>
    <v>954</v>
    <v>956</v>
    <v>957</v>
    <v>958</v>
    <v>959</v>
    <v>960</v>
    <v>South Carolina</v>
    <v>961</v>
    <v>946</v>
    <v>676</v>
    <v>962</v>
    <v>181</v>
    <v>30</v>
    <v>963</v>
    <v>964</v>
    <v>57</v>
    <v>790</v>
    <v>325</v>
    <v>965</v>
    <v>28</v>
    <v>557</v>
    <v>382</v>
    <v>428</v>
    <v>221</v>
    <v>966</v>
    <v>193</v>
    <v>South Carolina</v>
    <v>mdp/vdpid/31410</v>
  </rv>
  <rv s="0">
    <fb>882235</fb>
    <v>0</v>
  </rv>
  <rv s="1">
    <v>536870912</v>
    <v>South Dakota</v>
    <v>9cee0b65-d357-479e-a066-31c634648f47</v>
    <v>en-US</v>
    <v>Map</v>
  </rv>
  <rv s="0">
    <fb>199905</fb>
    <v>0</v>
  </rv>
  <rv s="0">
    <fb>5686</fb>
    <v>0</v>
  </rv>
  <rv s="1">
    <v>536870912</v>
    <v>Pierre</v>
    <v>20a86e52-87b3-4ee4-3068-41c956ee1f18</v>
    <v>en-US</v>
    <v>Map</v>
  </rv>
  <rv s="0">
    <fb>330858</fb>
    <v>0</v>
  </rv>
  <rv s="0">
    <fb>383838</fb>
    <v>0</v>
  </rv>
  <rv s="2">
    <v>33</v>
    <v>11</v>
    <v>254</v>
    <v>6</v>
    <v>0</v>
    <v>Image of South Dakota</v>
  </rv>
  <rv s="1">
    <v>536870912</v>
    <v>Sioux Falls</v>
    <v>d9fcdc7f-1917-4bcf-9998-253d9b343f3e</v>
    <v>en-US</v>
    <v>Map</v>
  </rv>
  <rv s="1">
    <v>805306368</v>
    <v>Kristi Noem (Governor)</v>
    <v>56bda37d-10af-7f67-23d6-ee1f15972a67</v>
    <v>en-US</v>
    <v>Generic</v>
  </rv>
  <rv s="1">
    <v>805306368</v>
    <v>Larry Rhoden (Lieutenant Governor)</v>
    <v>3b700e60-1a5b-4b28-86a6-ec5c548d05d5</v>
    <v>en-US</v>
    <v>Generic</v>
  </rv>
  <rv s="3">
    <v>44</v>
  </rv>
  <rv s="4">
    <v>https://www.bing.com/search?q=south+dakota&amp;form=skydnc</v>
    <v>Learn more on Bing</v>
  </rv>
  <rv s="0">
    <fb>655</fb>
    <v>14</v>
  </rv>
  <rv s="0">
    <fb>50957</fb>
    <v>14</v>
  </rv>
  <rv s="0">
    <fb>140500</fb>
    <v>14</v>
  </rv>
  <rv s="0">
    <fb>2.4500000000000002</fb>
    <v>15</v>
  </rv>
  <rv s="0">
    <fb>8.900000000000001E-2</fb>
    <v>17</v>
  </rv>
  <rv s="0">
    <fb>0.90900000000000003</fb>
    <v>16</v>
  </rv>
  <rv s="0">
    <fb>0.68599999999999994</fb>
    <v>16</v>
  </rv>
  <rv s="0">
    <fb>0.85499999999999998</fb>
    <v>16</v>
  </rv>
  <rv s="5">
    <v>#VALUE!</v>
    <v>en-US</v>
    <v>9cee0b65-d357-479e-a066-31c634648f47</v>
    <v>536870912</v>
    <v>1</v>
    <v>253</v>
    <v>6</v>
    <v>South Dakota</v>
    <v>9</v>
    <v>10</v>
    <v>Map</v>
    <v>11</v>
    <v>12</v>
    <v>US-SD</v>
    <v>970</v>
    <v>971</v>
    <v>972</v>
    <v>5</v>
    <v>South Dakota is a U.S. state in the North Central region of the United States. It is also part of the Great Plains. South Dakota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v>
    <v>973</v>
    <v>974</v>
    <v>975</v>
    <v>976</v>
    <v>979</v>
    <v>980</v>
    <v>981</v>
    <v>982</v>
    <v>983</v>
    <v>South Dakota</v>
    <v>984</v>
    <v>968</v>
    <v>66</v>
    <v>19</v>
    <v>985</v>
    <v>21</v>
    <v>123</v>
    <v>382</v>
    <v>553</v>
    <v>986</v>
    <v>649</v>
    <v>987</v>
    <v>28</v>
    <v>52</v>
    <v>190</v>
    <v>880</v>
    <v>189</v>
    <v>988</v>
    <v>408</v>
    <v>South Dakota</v>
    <v>mdp/vdpid/31418</v>
  </rv>
  <rv s="0">
    <fb>6770010</fb>
    <v>0</v>
  </rv>
  <rv s="1">
    <v>536870912</v>
    <v>Tennessee</v>
    <v>9bbc9c72-1bf1-4ef6-b66d-a6cdef70f4f3</v>
    <v>en-US</v>
    <v>Map</v>
  </rv>
  <rv s="0">
    <fb>109247</fb>
    <v>0</v>
  </rv>
  <rv s="0">
    <fb>36157</fb>
    <v>0</v>
  </rv>
  <rv s="1">
    <v>536870912</v>
    <v>Nashville</v>
    <v>e2accb9d-ccea-5b7c-7bbc-0db831476d61</v>
    <v>en-US</v>
    <v>Map</v>
  </rv>
  <rv s="0">
    <fb>2504556</fb>
    <v>0</v>
  </rv>
  <rv s="0">
    <fb>2919671</fb>
    <v>0</v>
  </rv>
  <rv s="2">
    <v>34</v>
    <v>11</v>
    <v>260</v>
    <v>6</v>
    <v>0</v>
    <v>Image of Tennessee</v>
  </rv>
  <rv s="1">
    <v>805306368</v>
    <v>Randy McNally (Lieutenant Governor)</v>
    <v>eec243e8-886e-f143-44f8-d1a613dc6e71</v>
    <v>en-US</v>
    <v>Generic</v>
  </rv>
  <rv s="3">
    <v>45</v>
  </rv>
  <rv s="4">
    <v>https://www.bing.com/search?q=tennessee&amp;form=skydnc</v>
    <v>Learn more on Bing</v>
  </rv>
  <rv s="0">
    <fb>764</fb>
    <v>14</v>
  </rv>
  <rv s="0">
    <fb>45219</fb>
    <v>14</v>
  </rv>
  <rv s="0">
    <fb>142100</fb>
    <v>14</v>
  </rv>
  <rv s="0">
    <fb>0.249</fb>
    <v>16</v>
  </rv>
  <rv s="0">
    <fb>0.17100000000000001</fb>
    <v>16</v>
  </rv>
  <rv s="0">
    <fb>0.61</fb>
    <v>16</v>
  </rv>
  <rv s="0">
    <fb>0.78799999999999992</fb>
    <v>16</v>
  </rv>
  <rv s="5">
    <v>#VALUE!</v>
    <v>en-US</v>
    <v>9bbc9c72-1bf1-4ef6-b66d-a6cdef70f4f3</v>
    <v>536870912</v>
    <v>1</v>
    <v>259</v>
    <v>6</v>
    <v>Tennessee</v>
    <v>9</v>
    <v>10</v>
    <v>Map</v>
    <v>11</v>
    <v>12</v>
    <v>US-TN</v>
    <v>992</v>
    <v>993</v>
    <v>994</v>
    <v>5</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995</v>
    <v>996</v>
    <v>997</v>
    <v>994</v>
    <v>999</v>
    <v>1000</v>
    <v>1001</v>
    <v>1002</v>
    <v>1003</v>
    <v>Tennessee</v>
    <v>85</v>
    <v>990</v>
    <v>57</v>
    <v>187</v>
    <v>350</v>
    <v>382</v>
    <v>1004</v>
    <v>1005</v>
    <v>57</v>
    <v>988</v>
    <v>191</v>
    <v>1006</v>
    <v>28</v>
    <v>532</v>
    <v>382</v>
    <v>31</v>
    <v>297</v>
    <v>1007</v>
    <v>250</v>
    <v>Tennessee</v>
    <v>mdp/vdpid/33025</v>
  </rv>
  <rv s="0">
    <fb>29145505</fb>
    <v>0</v>
  </rv>
  <rv s="1">
    <v>536870912</v>
    <v>Texas</v>
    <v>00a23ccd-3344-461c-8b9f-c2bb55be5815</v>
    <v>en-US</v>
    <v>Map</v>
  </rv>
  <rv s="0">
    <fb>696241</fb>
    <v>0</v>
  </rv>
  <rv s="0">
    <fb>165853</fb>
    <v>0</v>
  </rv>
  <rv s="1">
    <v>536870912</v>
    <v>Austin</v>
    <v>afd7d7f6-01a2-401c-bb4d-59f7e34d585c</v>
    <v>en-US</v>
    <v>Map</v>
  </rv>
  <rv s="0">
    <fb>9149196</fb>
    <v>0</v>
  </rv>
  <rv s="0">
    <fb>10753629</fb>
    <v>0</v>
  </rv>
  <rv s="2">
    <v>35</v>
    <v>11</v>
    <v>268</v>
    <v>6</v>
    <v>0</v>
    <v>Image of Texas</v>
  </rv>
  <rv s="1">
    <v>536870912</v>
    <v>Houston</v>
    <v>ad99c262-d92e-4e88-87f7-5c66752fec36</v>
    <v>en-US</v>
    <v>Map</v>
  </rv>
  <rv s="1">
    <v>805306368</v>
    <v>Greg Abbott (Governor)</v>
    <v>3ecc1598-f192-4041-68bd-7ee531040fb8</v>
    <v>en-US</v>
    <v>Generic</v>
  </rv>
  <rv s="1">
    <v>805306368</v>
    <v>Dan Patrick (Lieutenant Governor)</v>
    <v>81fa6492-e02a-5fd9-98ea-c00f95546796</v>
    <v>en-US</v>
    <v>Generic</v>
  </rv>
  <rv s="3">
    <v>46</v>
  </rv>
  <rv s="4">
    <v>https://www.bing.com/search?q=texas&amp;form=skydnc</v>
    <v>Learn more on Bing</v>
  </rv>
  <rv s="0">
    <fb>882</fb>
    <v>14</v>
  </rv>
  <rv s="0">
    <fb>53207</fb>
    <v>14</v>
  </rv>
  <rv s="0">
    <fb>136000</fb>
    <v>14</v>
  </rv>
  <rv s="0">
    <fb>2.84</fb>
    <v>15</v>
  </rv>
  <rv s="0">
    <fb>0.10800000000000001</fb>
    <v>16</v>
  </rv>
  <rv s="0">
    <fb>0.125</fb>
    <v>16</v>
  </rv>
  <rv s="0">
    <fb>0.16600000000000001</fb>
    <v>16</v>
  </rv>
  <rv s="0">
    <fb>0.81900000000000006</fb>
    <v>16</v>
  </rv>
  <rv s="0">
    <fb>0.64300000000000002</fb>
    <v>16</v>
  </rv>
  <rv s="0">
    <fb>8.1000000000000003E-2</fb>
    <v>16</v>
  </rv>
  <rv s="5">
    <v>#VALUE!</v>
    <v>en-US</v>
    <v>00a23ccd-3344-461c-8b9f-c2bb55be5815</v>
    <v>536870912</v>
    <v>1</v>
    <v>267</v>
    <v>6</v>
    <v>Texas</v>
    <v>9</v>
    <v>10</v>
    <v>Map</v>
    <v>11</v>
    <v>149</v>
    <v>US-TX</v>
    <v>1011</v>
    <v>1012</v>
    <v>1013</v>
    <v>5</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1014</v>
    <v>1015</v>
    <v>1016</v>
    <v>1017</v>
    <v>1020</v>
    <v>1021</v>
    <v>1022</v>
    <v>1023</v>
    <v>1024</v>
    <v>Texas</v>
    <v>1025</v>
    <v>1009</v>
    <v>1026</v>
    <v>920</v>
    <v>88</v>
    <v>90</v>
    <v>964</v>
    <v>1027</v>
    <v>1028</v>
    <v>1029</v>
    <v>125</v>
    <v>1030</v>
    <v>28</v>
    <v>1031</v>
    <v>331</v>
    <v>768</v>
    <v>92</v>
    <v>560</v>
    <v>408</v>
    <v>Texas</v>
    <v>mdp/vdpid/33145</v>
  </rv>
  <rv s="0">
    <fb>3161105</fb>
    <v>0</v>
  </rv>
  <rv s="1">
    <v>536870912</v>
    <v>Utah</v>
    <v>c6705e44-d27f-4240-95a2-54e802e3b524</v>
    <v>en-US</v>
    <v>Map</v>
  </rv>
  <rv s="0">
    <fb>219887</fb>
    <v>0</v>
  </rv>
  <rv s="0">
    <fb>22662</fb>
    <v>0</v>
  </rv>
  <rv s="1">
    <v>536870912</v>
    <v>Salt Lake City</v>
    <v>520b8048-39fe-4c55-8cbf-a52f9d8756fd</v>
    <v>en-US</v>
    <v>Map</v>
  </rv>
  <rv s="0">
    <fb>906292</fb>
    <v>0</v>
  </rv>
  <rv s="0">
    <fb>1054164</fb>
    <v>0</v>
  </rv>
  <rv s="2">
    <v>36</v>
    <v>11</v>
    <v>273</v>
    <v>6</v>
    <v>0</v>
    <v>Image of Utah</v>
  </rv>
  <rv s="1">
    <v>805306368</v>
    <v>Gary Herbert (Governor)</v>
    <v>cbff6cf4-44af-83f0-1597-4f36c1e395b3</v>
    <v>en-US</v>
    <v>Generic</v>
  </rv>
  <rv s="1">
    <v>805306368</v>
    <v>Spencer Cox (Governor)</v>
    <v>b8df5066-fb62-3092-d3d5-fa1d766c0409</v>
    <v>en-US</v>
    <v>Generic</v>
  </rv>
  <rv s="1">
    <v>805306368</v>
    <v>Deidre Henderson (Lieutenant Governor)</v>
    <v>644c1a0f-9cad-8cd7-ecd2-aa31b63f12c0</v>
    <v>en-US</v>
    <v>Generic</v>
  </rv>
  <rv s="3">
    <v>47</v>
  </rv>
  <rv s="4">
    <v>https://www.bing.com/search?q=utah&amp;form=skydnc</v>
    <v>Learn more on Bing</v>
  </rv>
  <rv s="0">
    <fb>887</fb>
    <v>14</v>
  </rv>
  <rv s="0">
    <fb>60727</fb>
    <v>14</v>
  </rv>
  <rv s="0">
    <fb>215900</fb>
    <v>14</v>
  </rv>
  <rv s="0">
    <fb>3.15</fb>
    <v>15</v>
  </rv>
  <rv s="0">
    <fb>1.4999999999999999E-2</fb>
    <v>17</v>
  </rv>
  <rv s="0">
    <fb>0.311</fb>
    <v>16</v>
  </rv>
  <rv s="0">
    <fb>1.3000000000000001E-2</fb>
    <v>16</v>
  </rv>
  <rv s="0">
    <fb>0.91200000000000003</fb>
    <v>16</v>
  </rv>
  <rv s="0">
    <fb>0.13699999999999998</fb>
    <v>16</v>
  </rv>
  <rv s="0">
    <fb>0.67700000000000005</fb>
    <v>16</v>
  </rv>
  <rv s="0">
    <fb>0.01</fb>
    <v>16</v>
  </rv>
  <rv s="5">
    <v>#VALUE!</v>
    <v>en-US</v>
    <v>c6705e44-d27f-4240-95a2-54e802e3b524</v>
    <v>536870912</v>
    <v>1</v>
    <v>272</v>
    <v>6</v>
    <v>Utah</v>
    <v>9</v>
    <v>10</v>
    <v>Map</v>
    <v>11</v>
    <v>12</v>
    <v>US-UT</v>
    <v>1035</v>
    <v>1036</v>
    <v>1037</v>
    <v>5</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1038</v>
    <v>1039</v>
    <v>1040</v>
    <v>1037</v>
    <v>1044</v>
    <v>1045</v>
    <v>1046</v>
    <v>1047</v>
    <v>1048</v>
    <v>Utah</v>
    <v>1049</v>
    <v>1033</v>
    <v>625</v>
    <v>557</v>
    <v>1050</v>
    <v>86</v>
    <v>1051</v>
    <v>1052</v>
    <v>52</v>
    <v>1053</v>
    <v>1054</v>
    <v>1055</v>
    <v>1056</v>
    <v>528</v>
    <v>377</v>
    <v>506</v>
    <v>52</v>
    <v>1053</v>
    <v>68</v>
    <v>Utah</v>
    <v>mdp/vdpid/34626</v>
  </rv>
  <rv s="0">
    <fb>626299</fb>
    <v>0</v>
  </rv>
  <rv s="1">
    <v>536870912</v>
    <v>Vermont</v>
    <v>221864cc-447e-4e78-847c-59e485d73bff</v>
    <v>en-US</v>
    <v>Map</v>
  </rv>
  <rv s="0">
    <fb>24923</fb>
    <v>0</v>
  </rv>
  <rv s="0">
    <fb>1771</fb>
    <v>0</v>
  </rv>
  <rv s="1">
    <v>536870912</v>
    <v>Montpelier</v>
    <v>6a01399d-d09a-4bda-4500-012bb3271e9d</v>
    <v>en-US</v>
    <v>Map</v>
  </rv>
  <rv s="0">
    <fb>257167</fb>
    <v>0</v>
  </rv>
  <rv s="0">
    <fb>329525</fb>
    <v>0</v>
  </rv>
  <rv s="2">
    <v>37</v>
    <v>11</v>
    <v>278</v>
    <v>6</v>
    <v>0</v>
    <v>Image of Vermont</v>
  </rv>
  <rv s="1">
    <v>536870912</v>
    <v>Burlington</v>
    <v>eebf9ffb-0254-aae7-1bdd-23d4e654a053</v>
    <v>en-US</v>
    <v>Map</v>
  </rv>
  <rv s="1">
    <v>805306368</v>
    <v>Phil Scott (Governor)</v>
    <v>f903a590-d3d7-9d9c-6429-b38ae1a17c71</v>
    <v>en-US</v>
    <v>Generic</v>
  </rv>
  <rv s="3">
    <v>48</v>
  </rv>
  <rv s="4">
    <v>https://www.bing.com/search?q=vermont&amp;form=skydnc</v>
    <v>Learn more on Bing</v>
  </rv>
  <rv s="0">
    <fb>895</fb>
    <v>14</v>
  </rv>
  <rv s="0">
    <fb>55176</fb>
    <v>14</v>
  </rv>
  <rv s="0">
    <fb>217500</fb>
    <v>14</v>
  </rv>
  <rv s="0">
    <fb>0.36</fb>
    <v>16</v>
  </rv>
  <rv s="0">
    <fb>4.2999999999999997E-2</fb>
    <v>16</v>
  </rv>
  <rv s="0">
    <fb>0.66599999999999993</fb>
    <v>16</v>
  </rv>
  <rv s="0">
    <fb>0.1</fb>
    <v>16</v>
  </rv>
  <rv s="0">
    <fb>0.94799999999999995</fb>
    <v>16</v>
  </rv>
  <rv s="7">
    <v>#VALUE!</v>
    <v>en-US</v>
    <v>221864cc-447e-4e78-847c-59e485d73bff</v>
    <v>536870912</v>
    <v>1</v>
    <v>277</v>
    <v>113</v>
    <v>Vermont</v>
    <v>9</v>
    <v>10</v>
    <v>Map</v>
    <v>11</v>
    <v>114</v>
    <v>US-VT</v>
    <v>1060</v>
    <v>1061</v>
    <v>1062</v>
    <v>5</v>
    <v>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v>
    <v>1063</v>
    <v>1064</v>
    <v>1065</v>
    <v>1066</v>
    <v>1068</v>
    <v>1069</v>
    <v>1070</v>
    <v>1071</v>
    <v>1072</v>
    <v>Vermont</v>
    <v>477</v>
    <v>1058</v>
    <v>322</v>
    <v>789</v>
    <v>350</v>
    <v>30</v>
    <v>1073</v>
    <v>1052</v>
    <v>1074</v>
    <v>383</v>
    <v>382</v>
    <v>1075</v>
    <v>1076</v>
    <v>331</v>
    <v>698</v>
    <v>485</v>
    <v>1077</v>
    <v>193</v>
    <v>Vermont</v>
    <v>mdp/vdpid/35022</v>
  </rv>
  <rv s="0">
    <fb>8517685</fb>
    <v>0</v>
  </rv>
  <rv s="1">
    <v>536870912</v>
    <v>Virginia</v>
    <v>7eee9976-e8a7-472c-ada1-007208abd678</v>
    <v>en-US</v>
    <v>Map</v>
  </rv>
  <rv s="0">
    <fb>110785.67</fb>
    <v>0</v>
  </rv>
  <rv s="0">
    <fb>31132</fb>
    <v>0</v>
  </rv>
  <rv s="1">
    <v>536870912</v>
    <v>Richmond</v>
    <v>59263810-6a82-4930-943c-1fa0693b17b0</v>
    <v>en-US</v>
    <v>Map</v>
  </rv>
  <rv s="0">
    <fb>3062783</fb>
    <v>0</v>
  </rv>
  <rv s="0">
    <fb>3491054</fb>
    <v>0</v>
  </rv>
  <rv s="2">
    <v>38</v>
    <v>11</v>
    <v>283</v>
    <v>6</v>
    <v>0</v>
    <v>Image of Virginia</v>
  </rv>
  <rv s="1">
    <v>536870912</v>
    <v>Virginia Beach</v>
    <v>6f1fd4dd-40ef-4ec3-989c-108c9b444996</v>
    <v>en-US</v>
    <v>Map</v>
  </rv>
  <rv s="1">
    <v>805306368</v>
    <v>Winsome Sears (Lieutenant Governor)</v>
    <v>a590d049-99df-2c4d-8b48-583d259e49b9</v>
    <v>en-US</v>
    <v>Generic</v>
  </rv>
  <rv s="3">
    <v>49</v>
  </rv>
  <rv s="4">
    <v>https://www.bing.com/search?q=virginia&amp;form=skydnc</v>
    <v>Learn more on Bing</v>
  </rv>
  <rv s="0">
    <fb>1116</fb>
    <v>14</v>
  </rv>
  <rv s="0">
    <fb>65015</fb>
    <v>14</v>
  </rv>
  <rv s="0">
    <fb>245000</fb>
    <v>14</v>
  </rv>
  <rv s="0">
    <fb>5.0999999999999997E-2</fb>
    <v>16</v>
  </rv>
  <rv s="0">
    <fb>0.36299999999999999</fb>
    <v>16</v>
  </rv>
  <rv s="0">
    <fb>0.88300000000000001</fb>
    <v>16</v>
  </rv>
  <rv s="0">
    <fb>0.64700000000000002</fb>
    <v>16</v>
  </rv>
  <rv s="0">
    <fb>0.70200000000000007</fb>
    <v>16</v>
  </rv>
  <rv s="5">
    <v>#VALUE!</v>
    <v>en-US</v>
    <v>7eee9976-e8a7-472c-ada1-007208abd678</v>
    <v>536870912</v>
    <v>1</v>
    <v>282</v>
    <v>6</v>
    <v>Virginia</v>
    <v>9</v>
    <v>10</v>
    <v>Map</v>
    <v>11</v>
    <v>12</v>
    <v>US-VA</v>
    <v>1081</v>
    <v>1082</v>
    <v>1083</v>
    <v>5</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1084</v>
    <v>1085</v>
    <v>1086</v>
    <v>1087</v>
    <v>1089</v>
    <v>1090</v>
    <v>1091</v>
    <v>1092</v>
    <v>1093</v>
    <v>Virginia</v>
    <v>211</v>
    <v>1079</v>
    <v>1094</v>
    <v>323</v>
    <v>181</v>
    <v>122</v>
    <v>1095</v>
    <v>244</v>
    <v>920</v>
    <v>1096</v>
    <v>218</v>
    <v>1097</v>
    <v>28</v>
    <v>579</v>
    <v>159</v>
    <v>428</v>
    <v>297</v>
    <v>1098</v>
    <v>193</v>
    <v>Virginia</v>
    <v>mdp/vdpid/35364</v>
  </rv>
  <rv s="0">
    <fb>7614893</fb>
    <v>0</v>
  </rv>
  <rv s="1">
    <v>536870912</v>
    <v>Washington</v>
    <v>982ad551-fd5d-45df-bd70-bf704dd576e4</v>
    <v>en-US</v>
    <v>Map</v>
  </rv>
  <rv s="0">
    <fb>184827</fb>
    <v>0</v>
  </rv>
  <rv s="0">
    <fb>44077</fb>
    <v>0</v>
  </rv>
  <rv s="1">
    <v>536870912</v>
    <v>Olympia</v>
    <v>25db44e7-f2cd-390a-3d28-310cf208511a</v>
    <v>en-US</v>
    <v>Map</v>
  </rv>
  <rv s="0">
    <fb>2668912</fb>
    <v>0</v>
  </rv>
  <rv s="0">
    <fb>3025685</fb>
    <v>0</v>
  </rv>
  <rv s="2">
    <v>39</v>
    <v>11</v>
    <v>288</v>
    <v>6</v>
    <v>0</v>
    <v>Image of Washington</v>
  </rv>
  <rv s="1">
    <v>536870912</v>
    <v>Seattle</v>
    <v>5fbba6b8-85e1-4d41-9444-d9055436e473</v>
    <v>en-US</v>
    <v>Map</v>
  </rv>
  <rv s="1">
    <v>805306368</v>
    <v>Jay Inslee (Governor)</v>
    <v>5e694b9e-05cf-64fc-d3b6-fb4e84e5137f</v>
    <v>en-US</v>
    <v>Generic</v>
  </rv>
  <rv s="1">
    <v>805306368</v>
    <v>Denny Heck (Lieutenant Governor)</v>
    <v>6546aa9c-5751-8959-d6c9-87392e9c5388</v>
    <v>en-US</v>
    <v>Generic</v>
  </rv>
  <rv s="3">
    <v>50</v>
  </rv>
  <rv s="4">
    <v>https://www.bing.com/search?q=washington+state&amp;form=skydnc</v>
    <v>Learn more on Bing</v>
  </rv>
  <rv s="0">
    <fb>1014</fb>
    <v>14</v>
  </rv>
  <rv s="0">
    <fb>61062</fb>
    <v>14</v>
  </rv>
  <rv s="0">
    <fb>259500</fb>
    <v>14</v>
  </rv>
  <rv s="0">
    <fb>1.9E-2</fb>
    <v>17</v>
  </rv>
  <rv s="0">
    <fb>0.32899999999999996</fb>
    <v>16</v>
  </rv>
  <rv s="0">
    <fb>0.13400000000000001</fb>
    <v>16</v>
  </rv>
  <rv s="0">
    <fb>0.90400000000000003</fb>
    <v>16</v>
  </rv>
  <rv s="0">
    <fb>0.124</fb>
    <v>16</v>
  </rv>
  <rv s="0">
    <fb>0.63500000000000001</fb>
    <v>16</v>
  </rv>
  <rv s="0">
    <fb>0.80299999999999994</fb>
    <v>16</v>
  </rv>
  <rv s="5">
    <v>#VALUE!</v>
    <v>en-US</v>
    <v>982ad551-fd5d-45df-bd70-bf704dd576e4</v>
    <v>536870912</v>
    <v>1</v>
    <v>287</v>
    <v>6</v>
    <v>Washington</v>
    <v>9</v>
    <v>10</v>
    <v>Map</v>
    <v>11</v>
    <v>61</v>
    <v>US-WA</v>
    <v>1102</v>
    <v>1103</v>
    <v>1104</v>
    <v>5</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1105</v>
    <v>1106</v>
    <v>1107</v>
    <v>1108</v>
    <v>1111</v>
    <v>1112</v>
    <v>1113</v>
    <v>1114</v>
    <v>1115</v>
    <v>Washington</v>
    <v>961</v>
    <v>1100</v>
    <v>52</v>
    <v>942</v>
    <v>1116</v>
    <v>52</v>
    <v>1117</v>
    <v>576</v>
    <v>1118</v>
    <v>1119</v>
    <v>1120</v>
    <v>1121</v>
    <v>597</v>
    <v>696</v>
    <v>182</v>
    <v>455</v>
    <v>161</v>
    <v>1122</v>
    <v>132</v>
    <v>Washington</v>
    <v>mdp/vdpid/35841</v>
  </rv>
  <rv s="0">
    <fb>1805832</fb>
    <v>0</v>
  </rv>
  <rv s="1">
    <v>536870912</v>
    <v>West Virginia</v>
    <v>8a47255a-fae3-4faa-aa32-c6f384cb6c1d</v>
    <v>en-US</v>
    <v>Map</v>
  </rv>
  <rv s="0">
    <fb>62755</fb>
    <v>0</v>
  </rv>
  <rv s="0">
    <fb>2544</fb>
    <v>0</v>
  </rv>
  <rv s="1">
    <v>536870912</v>
    <v>Charleston</v>
    <v>e9487e3f-6b62-88d0-8aff-0d14079dbb05</v>
    <v>en-US</v>
    <v>Map</v>
  </rv>
  <rv s="0">
    <fb>740890</fb>
    <v>0</v>
  </rv>
  <rv s="0">
    <fb>886640</fb>
    <v>0</v>
  </rv>
  <rv s="2">
    <v>40</v>
    <v>11</v>
    <v>294</v>
    <v>6</v>
    <v>0</v>
    <v>Image of West Virginia</v>
  </rv>
  <rv s="1">
    <v>805306368</v>
    <v>Jim Justice (Governor)</v>
    <v>2e8ffe6c-9001-f6f2-0d5c-92e758adb7f5</v>
    <v>en-US</v>
    <v>Generic</v>
  </rv>
  <rv s="3">
    <v>51</v>
  </rv>
  <rv s="4">
    <v>https://www.bing.com/search?q=west+virginia&amp;form=skydnc</v>
    <v>Learn more on Bing</v>
  </rv>
  <rv s="0">
    <fb>643</fb>
    <v>14</v>
  </rv>
  <rv s="0">
    <fb>41751</fb>
    <v>14</v>
  </rv>
  <rv s="0">
    <fb>103800</fb>
    <v>14</v>
  </rv>
  <rv s="0">
    <fb>2.4300000000000002</fb>
    <v>15</v>
  </rv>
  <rv s="0">
    <fb>-1.2E-2</fb>
    <v>16</v>
  </rv>
  <rv s="0">
    <fb>0.182</fb>
    <v>16</v>
  </rv>
  <rv s="0">
    <fb>2E-3</fb>
    <v>17</v>
  </rv>
  <rv s="0">
    <fb>0.85</fb>
    <v>16</v>
  </rv>
  <rv s="0">
    <fb>0.53900000000000003</fb>
    <v>16</v>
  </rv>
  <rv s="0">
    <fb>0.20600000000000002</fb>
    <v>16</v>
  </rv>
  <rv s="0">
    <fb>0.93599999999999994</fb>
    <v>16</v>
  </rv>
  <rv s="7">
    <v>#VALUE!</v>
    <v>en-US</v>
    <v>8a47255a-fae3-4faa-aa32-c6f384cb6c1d</v>
    <v>536870912</v>
    <v>1</v>
    <v>293</v>
    <v>113</v>
    <v>West Virginia</v>
    <v>9</v>
    <v>10</v>
    <v>Map</v>
    <v>11</v>
    <v>114</v>
    <v>US-WV</v>
    <v>1126</v>
    <v>1127</v>
    <v>1128</v>
    <v>5</v>
    <v>West Virginia is a state in the Appalachian, Mid-Atlantic and Southeastern regions of the United States. It is bordered by Pennsylvania to the north and east, Maryland to the east and northeast, Virginia to the southeast, Kentucky to the southwest, and Ohio to the northwest. West Virginia is the 10th-smallest state by area and ranks as the 12th-least populous state, with a population of 1,793,716 residents. The capital and largest city is Charleston.</v>
    <v>1129</v>
    <v>1130</v>
    <v>1131</v>
    <v>1128</v>
    <v>1133</v>
    <v>1134</v>
    <v>1135</v>
    <v>1136</v>
    <v>1137</v>
    <v>West Virginia</v>
    <v>1138</v>
    <v>1124</v>
    <v>1139</v>
    <v>1140</v>
    <v>1141</v>
    <v>296</v>
    <v>698</v>
    <v>649</v>
    <v>294</v>
    <v>1142</v>
    <v>294</v>
    <v>1143</v>
    <v>942</v>
    <v>30</v>
    <v>1144</v>
    <v>923</v>
    <v>1145</v>
    <v>193</v>
    <v>West Virginia</v>
    <v>mdp/vdpid/36208</v>
  </rv>
  <rv s="0">
    <fb>5813568</fb>
    <v>0</v>
  </rv>
  <rv s="1">
    <v>536870912</v>
    <v>Wisconsin</v>
    <v>cb4d2853-06f4-4467-8e7c-4e31cbb35cb2</v>
    <v>en-US</v>
    <v>Map</v>
  </rv>
  <rv s="0">
    <fb>169790</fb>
    <v>0</v>
  </rv>
  <rv s="0">
    <fb>19274</fb>
    <v>0</v>
  </rv>
  <rv s="1">
    <v>536870912</v>
    <v>Madison</v>
    <v>65426cc9-93eb-4569-8c2e-3b7c1b070278</v>
    <v>en-US</v>
    <v>Map</v>
  </rv>
  <rv s="0">
    <fb>2299107</fb>
    <v>0</v>
  </rv>
  <rv s="0">
    <fb>2668444</fb>
    <v>0</v>
  </rv>
  <rv s="2">
    <v>41</v>
    <v>11</v>
    <v>299</v>
    <v>6</v>
    <v>0</v>
    <v>Image of Wisconsin</v>
  </rv>
  <rv s="1">
    <v>536870912</v>
    <v>Milwaukee</v>
    <v>9fdb4bdb-6dd4-4dd1-9159-1e8abc73ab65</v>
    <v>en-US</v>
    <v>Map</v>
  </rv>
  <rv s="1">
    <v>805306368</v>
    <v>Tony Evers (Governor)</v>
    <v>a4d4fdcd-e9ac-4b23-8636-43a292c35b66</v>
    <v>en-US</v>
    <v>Generic</v>
  </rv>
  <rv s="1">
    <v>805306368</v>
    <v>Mandela Barnes (Lieutenant Governor)</v>
    <v>9c3b6814-71ba-61ec-edab-7dbb9314305a</v>
    <v>en-US</v>
    <v>Generic</v>
  </rv>
  <rv s="3">
    <v>52</v>
  </rv>
  <rv s="4">
    <v>https://www.bing.com/search?q=wisconsin&amp;form=skydnc</v>
    <v>Learn more on Bing</v>
  </rv>
  <rv s="0">
    <fb>776</fb>
    <v>14</v>
  </rv>
  <rv s="0">
    <fb>53357</fb>
    <v>14</v>
  </rv>
  <rv s="0">
    <fb>165800</fb>
    <v>14</v>
  </rv>
  <rv s="0">
    <fb>0.156</fb>
    <v>16</v>
  </rv>
  <rv s="0">
    <fb>1.1000000000000001E-2</fb>
    <v>17</v>
  </rv>
  <rv s="0">
    <fb>0.27800000000000002</fb>
    <v>16</v>
  </rv>
  <rv s="0">
    <fb>0.91</fb>
    <v>16</v>
  </rv>
  <rv s="0">
    <fb>0.67099999999999993</fb>
    <v>16</v>
  </rv>
  <rv s="5">
    <v>#VALUE!</v>
    <v>en-US</v>
    <v>cb4d2853-06f4-4467-8e7c-4e31cbb35cb2</v>
    <v>536870912</v>
    <v>1</v>
    <v>298</v>
    <v>6</v>
    <v>Wisconsin</v>
    <v>9</v>
    <v>10</v>
    <v>Map</v>
    <v>11</v>
    <v>12</v>
    <v>US-WI</v>
    <v>1149</v>
    <v>1150</v>
    <v>1151</v>
    <v>5</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1152</v>
    <v>1153</v>
    <v>1154</v>
    <v>1155</v>
    <v>1158</v>
    <v>1159</v>
    <v>1160</v>
    <v>1161</v>
    <v>1162</v>
    <v>Wisconsin</v>
    <v>1138</v>
    <v>1147</v>
    <v>30</v>
    <v>1163</v>
    <v>1164</v>
    <v>241</v>
    <v>1165</v>
    <v>528</v>
    <v>57</v>
    <v>1166</v>
    <v>528</v>
    <v>1167</v>
    <v>28</v>
    <v>63</v>
    <v>382</v>
    <v>215</v>
    <v>221</v>
    <v>902</v>
    <v>34</v>
    <v>Wisconsin</v>
    <v>mdp/vdpid/36684</v>
  </rv>
  <rv s="0">
    <fb>577737</fb>
    <v>0</v>
  </rv>
  <rv s="1">
    <v>536870912</v>
    <v>Wyoming</v>
    <v>bff03ad6-2b7f-400b-a76e-eb9fc4a93961</v>
    <v>en-US</v>
    <v>Map</v>
  </rv>
  <rv s="0">
    <fb>253348</fb>
    <v>0</v>
  </rv>
  <rv s="0">
    <fb>1727</fb>
    <v>0</v>
  </rv>
  <rv s="1">
    <v>536870912</v>
    <v>Cheyenne</v>
    <v>a690e71a-6bc8-a8dc-34d2-c7f6e8026d21</v>
    <v>en-US</v>
    <v>Map</v>
  </rv>
  <rv s="0">
    <fb>226865</fb>
    <v>0</v>
  </rv>
  <rv s="0">
    <fb>270600</fb>
    <v>0</v>
  </rv>
  <rv s="2">
    <v>42</v>
    <v>11</v>
    <v>305</v>
    <v>6</v>
    <v>0</v>
    <v>Image of Wyoming</v>
  </rv>
  <rv s="1">
    <v>805306368</v>
    <v>Mark Gordon (Governor)</v>
    <v>608fad8b-da2e-4675-9119-fd8812a3b598</v>
    <v>en-US</v>
    <v>Generic</v>
  </rv>
  <rv s="3">
    <v>53</v>
  </rv>
  <rv s="4">
    <v>https://www.bing.com/search?q=Wyoming+state&amp;form=skydnc</v>
    <v>Learn more on Bing</v>
  </rv>
  <rv s="0">
    <fb>789</fb>
    <v>14</v>
  </rv>
  <rv s="0">
    <fb>58840</fb>
    <v>14</v>
  </rv>
  <rv s="0">
    <fb>194800</fb>
    <v>14</v>
  </rv>
  <rv s="0">
    <fb>2.7000000000000003E-2</fb>
    <v>17</v>
  </rv>
  <rv s="0">
    <fb>0.25700000000000001</fb>
    <v>16</v>
  </rv>
  <rv s="0">
    <fb>0.92700000000000005</fb>
    <v>16</v>
  </rv>
  <rv s="5">
    <v>#VALUE!</v>
    <v>en-US</v>
    <v>bff03ad6-2b7f-400b-a76e-eb9fc4a93961</v>
    <v>536870912</v>
    <v>1</v>
    <v>304</v>
    <v>6</v>
    <v>Wyoming</v>
    <v>9</v>
    <v>10</v>
    <v>Map</v>
    <v>11</v>
    <v>12</v>
    <v>US-WY</v>
    <v>1171</v>
    <v>1172</v>
    <v>1173</v>
    <v>5</v>
    <v>Wyomingite is a type of volcanic rock. Specifically, it is a diopside-leucite phlogopite lamproite. It is a potassium enriched, alkaline, basic, phonolite first found in the Leucite Hills of Sweetwater County, Wyoming. Wyomingites are between foidite and tephri-phonolite in composition and contain leucite, augite, phlogopite, apatite, calcite, magnetite and small amounts of olivine. Silica content is between 48.9% and 51.7%. Common groundmass includes potassium-richterite. Wyomingite has also been found at two locations in Australia: West Kimberley, and near Ballina, New South Wales.</v>
    <v>1174</v>
    <v>1175</v>
    <v>1176</v>
    <v>1173</v>
    <v>1178</v>
    <v>1179</v>
    <v>1180</v>
    <v>1181</v>
    <v>1182</v>
    <v>Wyoming</v>
    <v>575</v>
    <v>1169</v>
    <v>213</v>
    <v>507</v>
    <v>1183</v>
    <v>1056</v>
    <v>1184</v>
    <v>21</v>
    <v>649</v>
    <v>723</v>
    <v>858</v>
    <v>1055</v>
    <v>28</v>
    <v>219</v>
    <v>351</v>
    <v>96</v>
    <v>528</v>
    <v>1185</v>
    <v>68</v>
    <v>Wyoming</v>
    <v>mdp/vdpid/36927</v>
  </rv>
</rvData>
</file>

<file path=xl/richData/rdrichvaluestructure.xml><?xml version="1.0" encoding="utf-8"?>
<rvStructures xmlns="http://schemas.microsoft.com/office/spreadsheetml/2017/richdata" count="10">
  <s t="_formattednumber">
    <k n="_Format" t="spb"/>
  </s>
  <s t="_linkedentity2">
    <k n="%EntityServiceId" t="i"/>
    <k n="_DisplayString" t="s"/>
    <k n="%EntityId" t="s"/>
    <k n="%EntityCulture" t="s"/>
    <k n="_Icon" t="s"/>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5">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306">
    <spb s="0">
      <v>1</v>
    </spb>
    <spb s="1">
      <v xml:space="preserve">Wikipedia	</v>
      <v xml:space="preserve">CC-BY-SA	</v>
      <v xml:space="preserve">http://en.wikipedia.org/wiki/Alabama	</v>
      <v xml:space="preserve">http://creativecommons.org/licenses/by-sa/3.0/	</v>
    </spb>
    <spb s="1">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1">
      <v xml:space="preserve">US Census	</v>
      <v xml:space="preserve">	</v>
      <v xml:space="preserve">https://www.census.gov/popest/data/state/asrh/2014/files/SC-EST2014-AGESEX-CIV.csv	</v>
      <v xml:space="preserve">	</v>
    </spb>
    <spb s="1">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2">
      <v>1</v>
      <v>2</v>
      <v>3</v>
      <v>3</v>
      <v>2</v>
      <v>1</v>
      <v>1</v>
      <v>3</v>
      <v>2</v>
      <v>3</v>
      <v>4</v>
      <v>2</v>
      <v>3</v>
      <v>3</v>
      <v>3</v>
      <v>3</v>
      <v>4</v>
      <v>3</v>
      <v>3</v>
      <v>3</v>
      <v>3</v>
      <v>3</v>
      <v>3</v>
      <v>3</v>
      <v>3</v>
      <v>3</v>
      <v>4</v>
      <v>3</v>
      <v>3</v>
      <v>3</v>
      <v>3</v>
    </spb>
    <spb s="3">
      <v>0</v>
      <v>Name</v>
      <v>LearnMoreOnLink</v>
    </spb>
    <spb s="4">
      <v>0</v>
      <v>0</v>
      <v>0</v>
    </spb>
    <spb s="5">
      <v>0</v>
      <v>0</v>
    </spb>
    <spb s="6">
      <v>7</v>
      <v>7</v>
      <v>8</v>
      <v>7</v>
    </spb>
    <spb s="7">
      <v>2</v>
      <v>3</v>
      <v>4</v>
    </spb>
    <spb s="8">
      <v>https://www.bing.com</v>
      <v>https://www.bing.com/th?id=Ga%5Cbing_yt.png&amp;w=100&amp;h=40&amp;c=0&amp;pid=0.1</v>
      <v>Powered by Bing</v>
    </spb>
    <spb s="9">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Public domain	</v>
      <v xml:space="preserve">http://en.wikipedia.org/wiki/Alabama	</v>
      <v xml:space="preserve">http://en.wikipedia.org/wiki/Public_domain	</v>
    </spb>
    <spb s="0">
      <v>5</v>
    </spb>
    <spb s="0">
      <v>6</v>
    </spb>
    <spb s="0">
      <v>7</v>
    </spb>
    <spb s="0">
      <v>8</v>
    </spb>
    <spb s="1">
      <v xml:space="preserve">Wikipedia	</v>
      <v xml:space="preserve">CC-BY-SA	</v>
      <v xml:space="preserve">http://en.wikipedia.org/wiki/Arizona	</v>
      <v xml:space="preserve">http://creativecommons.org/licenses/by-sa/3.0/	</v>
    </spb>
    <spb s="1">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1">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0">
      <v>18</v>
      <v>19</v>
      <v>3</v>
      <v>3</v>
      <v>19</v>
      <v>18</v>
      <v>18</v>
      <v>19</v>
      <v>3</v>
      <v>19</v>
      <v>3</v>
      <v>20</v>
      <v>19</v>
      <v>3</v>
      <v>3</v>
      <v>3</v>
      <v>3</v>
      <v>20</v>
      <v>3</v>
      <v>3</v>
      <v>3</v>
      <v>3</v>
      <v>3</v>
      <v>3</v>
      <v>3</v>
      <v>3</v>
      <v>3</v>
      <v>20</v>
      <v>3</v>
      <v>3</v>
      <v>3</v>
      <v>3</v>
    </spb>
    <spb s="1">
      <v xml:space="preserve">Wikipedia	</v>
      <v xml:space="preserve">Public domain	</v>
      <v xml:space="preserve">http://en.wikipedia.org/wiki/Arizona	</v>
      <v xml:space="preserve">http://en.wikipedia.org/wiki/Public_domain	</v>
    </spb>
    <spb s="1">
      <v xml:space="preserve">Wikipedia	</v>
      <v xml:space="preserve">CC-BY-SA	</v>
      <v xml:space="preserve">http://en.wikipedia.org/wiki/Arkansas	</v>
      <v xml:space="preserve">http://creativecommons.org/licenses/by-sa/3.0/	</v>
    </spb>
    <spb s="1">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1">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1">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0">
      <v>23</v>
      <v>24</v>
      <v>3</v>
      <v>3</v>
      <v>24</v>
      <v>23</v>
      <v>23</v>
      <v>25</v>
      <v>3</v>
      <v>24</v>
      <v>3</v>
      <v>26</v>
      <v>25</v>
      <v>3</v>
      <v>3</v>
      <v>3</v>
      <v>3</v>
      <v>26</v>
      <v>3</v>
      <v>3</v>
      <v>3</v>
      <v>3</v>
      <v>3</v>
      <v>3</v>
      <v>3</v>
      <v>3</v>
      <v>3</v>
      <v>26</v>
      <v>3</v>
      <v>3</v>
      <v>3</v>
      <v>3</v>
    </spb>
    <spb s="1">
      <v xml:space="preserve">Wikipedia	</v>
      <v xml:space="preserve">Public domain	</v>
      <v xml:space="preserve">http://en.wikipedia.org/wiki/Arkansas	</v>
      <v xml:space="preserve">http://en.wikipedia.org/wiki/Public_domain	</v>
    </spb>
    <spb s="1">
      <v xml:space="preserve">Wikipedia	</v>
      <v xml:space="preserve">CC-BY-SA	</v>
      <v xml:space="preserve">http://en.wikipedia.org/wiki/California	</v>
      <v xml:space="preserve">http://creativecommons.org/licenses/by-sa/3.0/	</v>
    </spb>
    <spb s="1">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1">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2">
      <v>29</v>
      <v>30</v>
      <v>3</v>
      <v>3</v>
      <v>30</v>
      <v>29</v>
      <v>29</v>
      <v>3</v>
      <v>30</v>
      <v>3</v>
      <v>31</v>
      <v>32</v>
      <v>3</v>
      <v>3</v>
      <v>3</v>
      <v>3</v>
      <v>31</v>
      <v>3</v>
      <v>3</v>
      <v>3</v>
      <v>3</v>
      <v>3</v>
      <v>3</v>
      <v>3</v>
      <v>3</v>
      <v>3</v>
      <v>31</v>
      <v>3</v>
      <v>3</v>
      <v>3</v>
      <v>3</v>
    </spb>
    <spb s="1">
      <v xml:space="preserve">Wikipedia	</v>
      <v xml:space="preserve">Public domain	</v>
      <v xml:space="preserve">http://en.wikipedia.org/wiki/California	</v>
      <v xml:space="preserve">http://en.wikipedia.org/wiki/Public_domain	</v>
    </spb>
    <spb s="1">
      <v xml:space="preserve">Wikipedia	</v>
      <v xml:space="preserve">CC-BY-SA	</v>
      <v xml:space="preserve">http://en.wikipedia.org/wiki/Colorado	</v>
      <v xml:space="preserve">http://creativecommons.org/licenses/by-sa/3.0/	</v>
    </spb>
    <spb s="1">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1">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1">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1">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0">
      <v>35</v>
      <v>36</v>
      <v>3</v>
      <v>3</v>
      <v>36</v>
      <v>35</v>
      <v>35</v>
      <v>37</v>
      <v>3</v>
      <v>38</v>
      <v>3</v>
      <v>39</v>
      <v>37</v>
      <v>3</v>
      <v>3</v>
      <v>3</v>
      <v>3</v>
      <v>39</v>
      <v>3</v>
      <v>3</v>
      <v>3</v>
      <v>3</v>
      <v>3</v>
      <v>3</v>
      <v>3</v>
      <v>3</v>
      <v>3</v>
      <v>39</v>
      <v>3</v>
      <v>3</v>
      <v>3</v>
      <v>3</v>
    </spb>
    <spb s="1">
      <v xml:space="preserve">Wikipedia	</v>
      <v xml:space="preserve">Public domain	</v>
      <v xml:space="preserve">http://en.wikipedia.org/wiki/Colorado	</v>
      <v xml:space="preserve">http://en.wikipedia.org/wiki/Public_domain	</v>
    </spb>
    <spb s="1">
      <v xml:space="preserve">Wikipedia	</v>
      <v xml:space="preserve">CC-BY-SA	</v>
      <v xml:space="preserve">http://en.wikipedia.org/wiki/Connecticut	</v>
      <v xml:space="preserve">http://creativecommons.org/licenses/by-sa/3.0/	</v>
    </spb>
    <spb s="1">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1">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2">
      <v>42</v>
      <v>43</v>
      <v>3</v>
      <v>3</v>
      <v>43</v>
      <v>42</v>
      <v>42</v>
      <v>3</v>
      <v>43</v>
      <v>3</v>
      <v>44</v>
      <v>45</v>
      <v>3</v>
      <v>3</v>
      <v>3</v>
      <v>3</v>
      <v>44</v>
      <v>3</v>
      <v>3</v>
      <v>3</v>
      <v>3</v>
      <v>3</v>
      <v>3</v>
      <v>3</v>
      <v>3</v>
      <v>3</v>
      <v>44</v>
      <v>3</v>
      <v>3</v>
      <v>3</v>
      <v>3</v>
    </spb>
    <spb s="3">
      <v>1</v>
      <v>Name</v>
      <v>LearnMoreOnLink</v>
    </spb>
    <spb s="11">
      <v>2</v>
      <v>4</v>
    </spb>
    <spb s="1">
      <v xml:space="preserve">Wikipedia	</v>
      <v xml:space="preserve">CC-BY-SA	</v>
      <v xml:space="preserve">http://en.wikipedia.org/wiki/Delaware	</v>
      <v xml:space="preserve">http://creativecommons.org/licenses/by-sa/3.0/	</v>
    </spb>
    <spb s="1">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1">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2">
      <v>49</v>
      <v>50</v>
      <v>3</v>
      <v>3</v>
      <v>50</v>
      <v>49</v>
      <v>49</v>
      <v>3</v>
      <v>50</v>
      <v>3</v>
      <v>51</v>
      <v>52</v>
      <v>3</v>
      <v>3</v>
      <v>3</v>
      <v>3</v>
      <v>51</v>
      <v>3</v>
      <v>3</v>
      <v>3</v>
      <v>3</v>
      <v>3</v>
      <v>3</v>
      <v>3</v>
      <v>3</v>
      <v>3</v>
      <v>51</v>
      <v>3</v>
      <v>3</v>
      <v>3</v>
      <v>3</v>
    </spb>
    <spb s="1">
      <v xml:space="preserve">Wikipedia	</v>
      <v xml:space="preserve">Public domain	</v>
      <v xml:space="preserve">http://en.wikipedia.org/wiki/Delaware	</v>
      <v xml:space="preserve">http://en.wikipedia.org/wiki/Public_domain	</v>
    </spb>
    <spb s="1">
      <v xml:space="preserve">Wikipedia	</v>
      <v xml:space="preserve">CC-BY-SA	</v>
      <v xml:space="preserve">http://en.wikipedia.org/wiki/Florida	</v>
      <v xml:space="preserve">http://creativecommons.org/licenses/by-sa/3.0/	</v>
    </spb>
    <spb s="1">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1">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1">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12">
      <v>55</v>
      <v>56</v>
      <v>3</v>
      <v>56</v>
      <v>55</v>
      <v>55</v>
      <v>3</v>
      <v>57</v>
      <v>3</v>
      <v>58</v>
      <v>59</v>
      <v>3</v>
      <v>3</v>
      <v>3</v>
      <v>3</v>
      <v>58</v>
      <v>3</v>
      <v>3</v>
      <v>3</v>
      <v>3</v>
      <v>3</v>
      <v>3</v>
      <v>3</v>
      <v>3</v>
      <v>3</v>
      <v>58</v>
      <v>3</v>
      <v>3</v>
      <v>3</v>
      <v>3</v>
    </spb>
    <spb s="9">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Public domain	</v>
      <v xml:space="preserve">http://en.wikipedia.org/wiki/Florida	</v>
      <v xml:space="preserve">http://en.wikipedia.org/wiki/Public_domain	</v>
    </spb>
    <spb s="1">
      <v xml:space="preserve">Wikipedia	</v>
      <v xml:space="preserve">CC-BY-SA	</v>
      <v xml:space="preserve">http://en.wikipedia.org/wiki/Georgia_(U.S._state)	</v>
      <v xml:space="preserve">http://creativecommons.org/licenses/by-sa/3.0/	</v>
    </spb>
    <spb s="1">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1">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1">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0">
      <v>63</v>
      <v>64</v>
      <v>3</v>
      <v>3</v>
      <v>64</v>
      <v>63</v>
      <v>63</v>
      <v>65</v>
      <v>3</v>
      <v>64</v>
      <v>3</v>
      <v>66</v>
      <v>65</v>
      <v>3</v>
      <v>3</v>
      <v>3</v>
      <v>3</v>
      <v>66</v>
      <v>3</v>
      <v>3</v>
      <v>3</v>
      <v>3</v>
      <v>3</v>
      <v>3</v>
      <v>3</v>
      <v>3</v>
      <v>3</v>
      <v>66</v>
      <v>3</v>
      <v>3</v>
      <v>3</v>
      <v>3</v>
    </spb>
    <spb s="1">
      <v xml:space="preserve">Wikipedia	</v>
      <v xml:space="preserve">Public domain	</v>
      <v xml:space="preserve">http://en.wikipedia.org/wiki/Georgia_(U.S._state)	</v>
      <v xml:space="preserve">http://en.wikipedia.org/wiki/Public_domain	</v>
    </spb>
    <spb s="1">
      <v xml:space="preserve">Wikipedia	</v>
      <v xml:space="preserve">CC-BY-SA	</v>
      <v xml:space="preserve">http://en.wikipedia.org/wiki/Idaho	</v>
      <v xml:space="preserve">http://creativecommons.org/licenses/by-sa/3.0/	</v>
    </spb>
    <spb s="1">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https://www.sec.gov/cgi-bin/browse-edgar?action=getcompany&amp;CIK=0001885767	</v>
      <v xml:space="preserve">http://creativecommons.org/licenses/by-sa/3.0/			http://creativecommons.org/licenses/by-sa/3.0/		</v>
    </spb>
    <spb s="1">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0">
      <v>69</v>
      <v>70</v>
      <v>3</v>
      <v>3</v>
      <v>70</v>
      <v>69</v>
      <v>69</v>
      <v>70</v>
      <v>3</v>
      <v>70</v>
      <v>3</v>
      <v>71</v>
      <v>70</v>
      <v>3</v>
      <v>3</v>
      <v>3</v>
      <v>3</v>
      <v>71</v>
      <v>3</v>
      <v>3</v>
      <v>3</v>
      <v>3</v>
      <v>3</v>
      <v>3</v>
      <v>3</v>
      <v>3</v>
      <v>3</v>
      <v>71</v>
      <v>3</v>
      <v>3</v>
      <v>3</v>
      <v>3</v>
    </spb>
    <spb s="1">
      <v xml:space="preserve">Wikipedia	</v>
      <v xml:space="preserve">Public domain	</v>
      <v xml:space="preserve">http://en.wikipedia.org/wiki/Idaho	</v>
      <v xml:space="preserve">http://en.wikipedia.org/wiki/Public_domain	</v>
    </spb>
    <spb s="1">
      <v xml:space="preserve">Wikipedia	</v>
      <v xml:space="preserve">CC-BY-SA	</v>
      <v xml:space="preserve">http://en.wikipedia.org/wiki/Illinois	</v>
      <v xml:space="preserve">http://creativecommons.org/licenses/by-sa/3.0/	</v>
    </spb>
    <spb s="1">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1">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2">
      <v>74</v>
      <v>75</v>
      <v>3</v>
      <v>3</v>
      <v>75</v>
      <v>74</v>
      <v>74</v>
      <v>3</v>
      <v>75</v>
      <v>3</v>
      <v>76</v>
      <v>76</v>
      <v>3</v>
      <v>3</v>
      <v>3</v>
      <v>3</v>
      <v>76</v>
      <v>3</v>
      <v>3</v>
      <v>3</v>
      <v>3</v>
      <v>3</v>
      <v>3</v>
      <v>3</v>
      <v>3</v>
      <v>3</v>
      <v>76</v>
      <v>3</v>
      <v>3</v>
      <v>3</v>
      <v>3</v>
    </spb>
    <spb s="1">
      <v xml:space="preserve">Wikipedia	</v>
      <v xml:space="preserve">CC BY-SA 3.0	</v>
      <v xml:space="preserve">http://fr.wikipedia.org/wiki/Illinois	</v>
      <v xml:space="preserve">https://creativecommons.org/licenses/by-sa/3.0	</v>
    </spb>
    <spb s="1">
      <v xml:space="preserve">Wikipedia	</v>
      <v xml:space="preserve">CC-BY-SA	</v>
      <v xml:space="preserve">http://en.wikipedia.org/wiki/Indiana	</v>
      <v xml:space="preserve">http://creativecommons.org/licenses/by-sa/3.0/	</v>
    </spb>
    <spb s="1">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https://www.sec.gov/cgi-bin/browse-edgar?action=getcompany&amp;CIK=0001932421	</v>
      <v xml:space="preserve">http://creativecommons.org/licenses/by-sa/3.0/				http://creativecommons.org/licenses/by-sa/3.0/		</v>
    </spb>
    <spb s="1">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https://www.sec.gov/cgi-bin/browse-edgar?action=getcompany&amp;CIK=0001932421	</v>
      <v xml:space="preserve">http://creativecommons.org/licenses/by-sa/3.0/				</v>
    </spb>
    <spb s="1">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https://www.sec.gov/cgi-bin/browse-edgar?action=getcompany&amp;CIK=0001932421	</v>
      <v xml:space="preserve">http://creativecommons.org/licenses/by-sa/3.0/			http://creativecommons.org/licenses/by-sa/3.0/		</v>
    </spb>
    <spb s="1">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0">
      <v>79</v>
      <v>80</v>
      <v>3</v>
      <v>3</v>
      <v>80</v>
      <v>79</v>
      <v>79</v>
      <v>81</v>
      <v>3</v>
      <v>82</v>
      <v>3</v>
      <v>83</v>
      <v>81</v>
      <v>3</v>
      <v>3</v>
      <v>3</v>
      <v>3</v>
      <v>83</v>
      <v>3</v>
      <v>3</v>
      <v>3</v>
      <v>3</v>
      <v>3</v>
      <v>3</v>
      <v>3</v>
      <v>3</v>
      <v>3</v>
      <v>83</v>
      <v>3</v>
      <v>3</v>
      <v>3</v>
      <v>3</v>
    </spb>
    <spb s="1">
      <v xml:space="preserve">Wikipedia	</v>
      <v xml:space="preserve">Public domain	</v>
      <v xml:space="preserve">http://en.wikipedia.org/wiki/Indiana	</v>
      <v xml:space="preserve">http://en.wikipedia.org/wiki/Public_domain	</v>
    </spb>
    <spb s="1">
      <v xml:space="preserve">Wikipedia	</v>
      <v xml:space="preserve">CC-BY-SA	</v>
      <v xml:space="preserve">http://en.wikipedia.org/wiki/Iowa	</v>
      <v xml:space="preserve">http://creativecommons.org/licenses/by-sa/3.0/	</v>
    </spb>
    <spb s="1">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1">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1">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1">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0">
      <v>86</v>
      <v>87</v>
      <v>3</v>
      <v>3</v>
      <v>87</v>
      <v>86</v>
      <v>86</v>
      <v>88</v>
      <v>3</v>
      <v>89</v>
      <v>3</v>
      <v>90</v>
      <v>88</v>
      <v>3</v>
      <v>3</v>
      <v>3</v>
      <v>3</v>
      <v>90</v>
      <v>3</v>
      <v>3</v>
      <v>3</v>
      <v>3</v>
      <v>3</v>
      <v>3</v>
      <v>3</v>
      <v>3</v>
      <v>3</v>
      <v>90</v>
      <v>3</v>
      <v>3</v>
      <v>3</v>
      <v>3</v>
    </spb>
    <spb s="1">
      <v xml:space="preserve">Wikipedia	</v>
      <v xml:space="preserve">Public domain	</v>
      <v xml:space="preserve">http://en.wikipedia.org/wiki/Iowa	</v>
      <v xml:space="preserve">http://en.wikipedia.org/wiki/Public_domain	</v>
    </spb>
    <spb s="1">
      <v xml:space="preserve">Wikipedia	</v>
      <v xml:space="preserve">CC-BY-SA	</v>
      <v xml:space="preserve">http://en.wikipedia.org/wiki/Kansas	</v>
      <v xml:space="preserve">http://creativecommons.org/licenses/by-sa/3.0/	</v>
    </spb>
    <spb s="1">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https://www.sec.gov/cgi-bin/browse-edgar?action=getcompany&amp;CIK=0001911968	</v>
      <v xml:space="preserve">http://creativecommons.org/licenses/by-sa/3.0/			http://creativecommons.org/licenses/by-sa/3.0/		</v>
    </spb>
    <spb s="1">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2">
      <v>93</v>
      <v>94</v>
      <v>3</v>
      <v>3</v>
      <v>94</v>
      <v>93</v>
      <v>93</v>
      <v>3</v>
      <v>94</v>
      <v>3</v>
      <v>95</v>
      <v>94</v>
      <v>3</v>
      <v>3</v>
      <v>3</v>
      <v>3</v>
      <v>95</v>
      <v>3</v>
      <v>3</v>
      <v>3</v>
      <v>3</v>
      <v>3</v>
      <v>3</v>
      <v>3</v>
      <v>3</v>
      <v>3</v>
      <v>95</v>
      <v>3</v>
      <v>3</v>
      <v>3</v>
      <v>3</v>
    </spb>
    <spb s="1">
      <v xml:space="preserve">Wikipedia	</v>
      <v xml:space="preserve">Public domain	</v>
      <v xml:space="preserve">http://zh.wikipedia.org/wiki/堪薩斯州	</v>
      <v xml:space="preserve">http://en.wikipedia.org/wiki/Public_domain	</v>
    </spb>
    <spb s="1">
      <v xml:space="preserve">Wikipedia	</v>
      <v xml:space="preserve">CC-BY-SA	</v>
      <v xml:space="preserve">http://en.wikipedia.org/wiki/Kentucky	</v>
      <v xml:space="preserve">http://creativecommons.org/licenses/by-sa/3.0/	</v>
    </spb>
    <spb s="1">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1">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2">
      <v>98</v>
      <v>99</v>
      <v>3</v>
      <v>3</v>
      <v>99</v>
      <v>98</v>
      <v>98</v>
      <v>3</v>
      <v>99</v>
      <v>3</v>
      <v>100</v>
      <v>100</v>
      <v>3</v>
      <v>3</v>
      <v>3</v>
      <v>3</v>
      <v>100</v>
      <v>3</v>
      <v>3</v>
      <v>3</v>
      <v>3</v>
      <v>3</v>
      <v>3</v>
      <v>3</v>
      <v>3</v>
      <v>3</v>
      <v>100</v>
      <v>3</v>
      <v>3</v>
      <v>3</v>
      <v>3</v>
    </spb>
    <spb s="1">
      <v xml:space="preserve">Wikipedia	</v>
      <v xml:space="preserve">Public domain	</v>
      <v xml:space="preserve">http://en.wikipedia.org/wiki/Kentucky	</v>
      <v xml:space="preserve">http://en.wikipedia.org/wiki/Public_domain	</v>
    </spb>
    <spb s="1">
      <v xml:space="preserve">Wikipedia	</v>
      <v xml:space="preserve">CC-BY-SA	</v>
      <v xml:space="preserve">http://en.wikipedia.org/wiki/Louisiana	</v>
      <v xml:space="preserve">http://creativecommons.org/licenses/by-sa/3.0/	</v>
    </spb>
    <spb s="1">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1">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2">
      <v>103</v>
      <v>104</v>
      <v>3</v>
      <v>3</v>
      <v>104</v>
      <v>103</v>
      <v>103</v>
      <v>3</v>
      <v>104</v>
      <v>3</v>
      <v>105</v>
      <v>106</v>
      <v>3</v>
      <v>3</v>
      <v>3</v>
      <v>3</v>
      <v>105</v>
      <v>3</v>
      <v>3</v>
      <v>3</v>
      <v>3</v>
      <v>3</v>
      <v>3</v>
      <v>3</v>
      <v>3</v>
      <v>3</v>
      <v>105</v>
      <v>3</v>
      <v>3</v>
      <v>3</v>
      <v>3</v>
    </spb>
    <spb s="1">
      <v xml:space="preserve">Wikipedia	</v>
      <v xml:space="preserve">Public domain	</v>
      <v xml:space="preserve">http://en.wikipedia.org/wiki/Louisiana	</v>
      <v xml:space="preserve">http://en.wikipedia.org/wiki/Public_domain	</v>
    </spb>
    <spb s="1">
      <v xml:space="preserve">Wikipedia	</v>
      <v xml:space="preserve">CC-BY-SA	</v>
      <v xml:space="preserve">http://en.wikipedia.org/wiki/Maine	</v>
      <v xml:space="preserve">http://creativecommons.org/licenses/by-sa/3.0/	</v>
    </spb>
    <spb s="1">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1">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3">
      <v>109</v>
      <v>110</v>
      <v>3</v>
      <v>3</v>
      <v>110</v>
      <v>109</v>
      <v>109</v>
      <v>3</v>
      <v>110</v>
      <v>3</v>
      <v>111</v>
      <v>111</v>
      <v>3</v>
      <v>3</v>
      <v>3</v>
      <v>3</v>
      <v>111</v>
      <v>3</v>
      <v>3</v>
      <v>3</v>
      <v>3</v>
      <v>3</v>
      <v>3</v>
      <v>3</v>
      <v>3</v>
      <v>3</v>
      <v>111</v>
      <v>3</v>
      <v>3</v>
      <v>3</v>
    </spb>
    <spb s="3">
      <v>2</v>
      <v>Name</v>
      <v>LearnMoreOnLink</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1">
      <v xml:space="preserve">Wikipedia	</v>
      <v xml:space="preserve">CC BY-SA 3.0	</v>
      <v xml:space="preserve">http://es.wikipedia.org/wiki/Maine	</v>
      <v xml:space="preserve">https://creativecommons.org/licenses/by-sa/3.0	</v>
    </spb>
    <spb s="1">
      <v xml:space="preserve">Wikipedia	</v>
      <v xml:space="preserve">CC-BY-SA	</v>
      <v xml:space="preserve">http://en.wikipedia.org/wiki/Maryland	</v>
      <v xml:space="preserve">http://creativecommons.org/licenses/by-sa/3.0/	</v>
    </spb>
    <spb s="1">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1">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1">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2">
      <v>116</v>
      <v>117</v>
      <v>3</v>
      <v>3</v>
      <v>117</v>
      <v>116</v>
      <v>116</v>
      <v>3</v>
      <v>118</v>
      <v>3</v>
      <v>119</v>
      <v>120</v>
      <v>3</v>
      <v>3</v>
      <v>3</v>
      <v>3</v>
      <v>119</v>
      <v>3</v>
      <v>3</v>
      <v>3</v>
      <v>3</v>
      <v>3</v>
      <v>3</v>
      <v>3</v>
      <v>3</v>
      <v>3</v>
      <v>119</v>
      <v>3</v>
      <v>3</v>
      <v>3</v>
      <v>3</v>
    </spb>
    <spb s="1">
      <v xml:space="preserve">Wikipedia	</v>
      <v xml:space="preserve">CC BY-SA 3.0	</v>
      <v xml:space="preserve">http://sv.wikipedia.org/wiki/Maryland	</v>
      <v xml:space="preserve">https://creativecommons.org/licenses/by-sa/3.0	</v>
    </spb>
    <spb s="1">
      <v xml:space="preserve">Wikipedia	</v>
      <v xml:space="preserve">CC-BY-SA	</v>
      <v xml:space="preserve">http://en.wikipedia.org/wiki/Massachusetts	</v>
      <v xml:space="preserve">http://creativecommons.org/licenses/by-sa/3.0/	</v>
    </spb>
    <spb s="1">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1">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1">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0">
      <v>123</v>
      <v>124</v>
      <v>3</v>
      <v>3</v>
      <v>124</v>
      <v>123</v>
      <v>123</v>
      <v>125</v>
      <v>3</v>
      <v>124</v>
      <v>3</v>
      <v>126</v>
      <v>125</v>
      <v>3</v>
      <v>3</v>
      <v>3</v>
      <v>3</v>
      <v>126</v>
      <v>3</v>
      <v>3</v>
      <v>3</v>
      <v>3</v>
      <v>3</v>
      <v>3</v>
      <v>3</v>
      <v>3</v>
      <v>3</v>
      <v>126</v>
      <v>3</v>
      <v>3</v>
      <v>3</v>
      <v>3</v>
    </spb>
    <spb s="1">
      <v xml:space="preserve">Wikipedia	</v>
      <v xml:space="preserve">Public domain	</v>
      <v xml:space="preserve">http://en.wikipedia.org/wiki/Massachusetts	</v>
      <v xml:space="preserve">http://en.wikipedia.org/wiki/Public_domain	</v>
    </spb>
    <spb s="1">
      <v xml:space="preserve">Wikipedia	</v>
      <v xml:space="preserve">CC-BY-SA	</v>
      <v xml:space="preserve">http://en.wikipedia.org/wiki/Michigan	</v>
      <v xml:space="preserve">http://creativecommons.org/licenses/by-sa/3.0/	</v>
    </spb>
    <spb s="1">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1">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1">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13">
      <v>129</v>
      <v>130</v>
      <v>3</v>
      <v>3</v>
      <v>130</v>
      <v>129</v>
      <v>129</v>
      <v>3</v>
      <v>131</v>
      <v>3</v>
      <v>132</v>
      <v>133</v>
      <v>3</v>
      <v>3</v>
      <v>3</v>
      <v>3</v>
      <v>132</v>
      <v>3</v>
      <v>3</v>
      <v>3</v>
      <v>3</v>
      <v>3</v>
      <v>3</v>
      <v>3</v>
      <v>3</v>
      <v>3</v>
      <v>132</v>
      <v>3</v>
      <v>3</v>
      <v>3</v>
    </spb>
    <spb s="3">
      <v>3</v>
      <v>Name</v>
      <v>LearnMoreOnLink</v>
    </spb>
    <spb s="1">
      <v xml:space="preserve">Wikipedia	</v>
      <v xml:space="preserve">CC-BY-SA	</v>
      <v xml:space="preserve">http://en.wikipedia.org/wiki/Minnesota	</v>
      <v xml:space="preserve">http://creativecommons.org/licenses/by-sa/3.0/	</v>
    </spb>
    <spb s="1">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1">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2">
      <v>136</v>
      <v>137</v>
      <v>3</v>
      <v>3</v>
      <v>137</v>
      <v>136</v>
      <v>136</v>
      <v>3</v>
      <v>137</v>
      <v>3</v>
      <v>138</v>
      <v>139</v>
      <v>3</v>
      <v>3</v>
      <v>3</v>
      <v>3</v>
      <v>138</v>
      <v>3</v>
      <v>3</v>
      <v>3</v>
      <v>3</v>
      <v>3</v>
      <v>3</v>
      <v>3</v>
      <v>3</v>
      <v>3</v>
      <v>138</v>
      <v>3</v>
      <v>3</v>
      <v>3</v>
      <v>3</v>
    </spb>
    <spb s="3">
      <v>4</v>
      <v>Name</v>
      <v>LearnMoreOnLink</v>
    </spb>
    <spb s="1">
      <v xml:space="preserve">Wikipedia	</v>
      <v xml:space="preserve">Public domain	</v>
      <v xml:space="preserve">http://en.wikipedia.org/wiki/Minnesota	</v>
      <v xml:space="preserve">http://en.wikipedia.org/wiki/Public_domain	</v>
    </spb>
    <spb s="1">
      <v xml:space="preserve">Wikipedia	</v>
      <v xml:space="preserve">CC-BY-SA	</v>
      <v xml:space="preserve">http://en.wikipedia.org/wiki/Mississippi	</v>
      <v xml:space="preserve">http://creativecommons.org/licenses/by-sa/3.0/	</v>
    </spb>
    <spb s="1">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1">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1">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1">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0">
      <v>143</v>
      <v>144</v>
      <v>3</v>
      <v>143</v>
      <v>144</v>
      <v>143</v>
      <v>143</v>
      <v>145</v>
      <v>3</v>
      <v>146</v>
      <v>3</v>
      <v>147</v>
      <v>145</v>
      <v>3</v>
      <v>3</v>
      <v>3</v>
      <v>3</v>
      <v>147</v>
      <v>3</v>
      <v>3</v>
      <v>3</v>
      <v>3</v>
      <v>3</v>
      <v>3</v>
      <v>3</v>
      <v>3</v>
      <v>3</v>
      <v>147</v>
      <v>3</v>
      <v>3</v>
      <v>3</v>
      <v>3</v>
    </spb>
    <spb s="9">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CC-BY-SA	</v>
      <v xml:space="preserve">http://en.wikipedia.org/wiki/Missouri	</v>
      <v xml:space="preserve">http://creativecommons.org/licenses/by-sa/3.0/	</v>
    </spb>
    <spb s="1">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1">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1">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2">
      <v>150</v>
      <v>151</v>
      <v>3</v>
      <v>3</v>
      <v>151</v>
      <v>150</v>
      <v>150</v>
      <v>3</v>
      <v>152</v>
      <v>3</v>
      <v>153</v>
      <v>154</v>
      <v>3</v>
      <v>3</v>
      <v>3</v>
      <v>3</v>
      <v>153</v>
      <v>3</v>
      <v>3</v>
      <v>3</v>
      <v>3</v>
      <v>3</v>
      <v>3</v>
      <v>3</v>
      <v>3</v>
      <v>3</v>
      <v>153</v>
      <v>3</v>
      <v>3</v>
      <v>3</v>
      <v>3</v>
    </spb>
    <spb s="1">
      <v xml:space="preserve">Wikipedia	</v>
      <v xml:space="preserve">Public domain	</v>
      <v xml:space="preserve">http://en.wikipedia.org/wiki/Missouri	</v>
      <v xml:space="preserve">http://en.wikipedia.org/wiki/Public_domain	</v>
    </spb>
    <spb s="1">
      <v xml:space="preserve">Wikipedia	</v>
      <v xml:space="preserve">CC-BY-SA	</v>
      <v xml:space="preserve">http://en.wikipedia.org/wiki/Montana	</v>
      <v xml:space="preserve">http://creativecommons.org/licenses/by-sa/3.0/	</v>
    </spb>
    <spb s="1">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https://www.sec.gov/cgi-bin/browse-edgar?action=getcompany&amp;CIK=0001911520	https://www.tasteatlas.com/montana	</v>
      <v xml:space="preserve">http://creativecommons.org/licenses/by-sa/3.0/				http://creativecommons.org/licenses/by-sa/3.0/			</v>
    </spb>
    <spb s="1">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https://www.sec.gov/cgi-bin/browse-edgar?action=getcompany&amp;CIK=0001911520	</v>
      <v xml:space="preserve">http://creativecommons.org/licenses/by-sa/3.0/			http://creativecommons.org/licenses/by-sa/3.0/		</v>
    </spb>
    <spb s="1">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https://www.sec.gov/cgi-bin/browse-edgar?action=getcompany&amp;CIK=0001911520	</v>
      <v xml:space="preserve">http://creativecommons.org/licenses/by-sa/3.0/				</v>
    </spb>
    <spb s="2">
      <v>157</v>
      <v>158</v>
      <v>3</v>
      <v>3</v>
      <v>158</v>
      <v>157</v>
      <v>157</v>
      <v>3</v>
      <v>159</v>
      <v>3</v>
      <v>160</v>
      <v>161</v>
      <v>3</v>
      <v>3</v>
      <v>3</v>
      <v>3</v>
      <v>160</v>
      <v>3</v>
      <v>3</v>
      <v>3</v>
      <v>3</v>
      <v>3</v>
      <v>3</v>
      <v>3</v>
      <v>3</v>
      <v>3</v>
      <v>160</v>
      <v>3</v>
      <v>3</v>
      <v>3</v>
      <v>3</v>
    </spb>
    <spb s="1">
      <v xml:space="preserve">Wikipedia	</v>
      <v xml:space="preserve">Public domain	</v>
      <v xml:space="preserve">http://en.wikipedia.org/wiki/Montana	</v>
      <v xml:space="preserve">http://en.wikipedia.org/wiki/Public_domain	</v>
    </spb>
    <spb s="1">
      <v xml:space="preserve">Wikipedia	</v>
      <v xml:space="preserve">CC-BY-SA	</v>
      <v xml:space="preserve">http://en.wikipedia.org/wiki/Nebraska	</v>
      <v xml:space="preserve">http://creativecommons.org/licenses/by-sa/3.0/	</v>
    </spb>
    <spb s="1">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1">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2">
      <v>164</v>
      <v>165</v>
      <v>3</v>
      <v>3</v>
      <v>165</v>
      <v>164</v>
      <v>164</v>
      <v>3</v>
      <v>165</v>
      <v>3</v>
      <v>166</v>
      <v>167</v>
      <v>3</v>
      <v>3</v>
      <v>3</v>
      <v>3</v>
      <v>166</v>
      <v>3</v>
      <v>3</v>
      <v>3</v>
      <v>3</v>
      <v>3</v>
      <v>3</v>
      <v>3</v>
      <v>3</v>
      <v>3</v>
      <v>166</v>
      <v>3</v>
      <v>3</v>
      <v>3</v>
      <v>3</v>
    </spb>
    <spb s="1">
      <v xml:space="preserve">Wikipedia	</v>
      <v xml:space="preserve">Public domain	</v>
      <v xml:space="preserve">http://en.wikipedia.org/wiki/Nebraska	</v>
      <v xml:space="preserve">http://en.wikipedia.org/wiki/Public_domain	</v>
    </spb>
    <spb s="1">
      <v xml:space="preserve">Wikipedia	</v>
      <v xml:space="preserve">CC-BY-SA	</v>
      <v xml:space="preserve">http://en.wikipedia.org/wiki/Nevada	</v>
      <v xml:space="preserve">http://creativecommons.org/licenses/by-sa/3.0/	</v>
    </spb>
    <spb s="1">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1">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1">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2">
      <v>170</v>
      <v>171</v>
      <v>3</v>
      <v>3</v>
      <v>171</v>
      <v>170</v>
      <v>170</v>
      <v>3</v>
      <v>172</v>
      <v>3</v>
      <v>173</v>
      <v>174</v>
      <v>3</v>
      <v>3</v>
      <v>3</v>
      <v>3</v>
      <v>173</v>
      <v>3</v>
      <v>3</v>
      <v>3</v>
      <v>3</v>
      <v>3</v>
      <v>3</v>
      <v>3</v>
      <v>3</v>
      <v>3</v>
      <v>173</v>
      <v>3</v>
      <v>3</v>
      <v>3</v>
      <v>3</v>
    </spb>
    <spb s="1">
      <v xml:space="preserve">Wikipedia	</v>
      <v xml:space="preserve">CC-BY-SA	</v>
      <v xml:space="preserve">http://en.wikipedia.org/wiki/New_Hampshire	</v>
      <v xml:space="preserve">http://creativecommons.org/licenses/by-sa/3.0/	</v>
    </spb>
    <spb s="1">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https://www.sec.gov/cgi-bin/browse-edgar?action=getcompany&amp;CIK=0001927067	</v>
      <v xml:space="preserve">http://creativecommons.org/licenses/by-sa/3.0/		http://creativecommons.org/licenses/by-sa/3.0/			</v>
    </spb>
    <spb s="1">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https://www.sec.gov/cgi-bin/browse-edgar?action=getcompany&amp;CIK=0001927067	</v>
      <v xml:space="preserve">http://creativecommons.org/licenses/by-sa/3.0/			http://creativecommons.org/licenses/by-sa/3.0/			</v>
    </spb>
    <spb s="1">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5">
      <v>176</v>
      <v>177</v>
      <v>3</v>
      <v>3</v>
      <v>177</v>
      <v>176</v>
      <v>176</v>
      <v>177</v>
      <v>3</v>
      <v>178</v>
      <v>3</v>
      <v>179</v>
      <v>179</v>
      <v>3</v>
      <v>3</v>
      <v>3</v>
      <v>3</v>
      <v>179</v>
      <v>3</v>
      <v>3</v>
      <v>3</v>
      <v>3</v>
      <v>3</v>
      <v>3</v>
      <v>3</v>
      <v>3</v>
      <v>3</v>
      <v>179</v>
      <v>3</v>
      <v>3</v>
      <v>3</v>
    </spb>
    <spb s="1">
      <v xml:space="preserve">Wikipedia	</v>
      <v xml:space="preserve">Public domain	</v>
      <v xml:space="preserve">http://en.wikipedia.org/wiki/New_Hampshire	</v>
      <v xml:space="preserve">http://en.wikipedia.org/wiki/Public_domain	</v>
    </spb>
    <spb s="1">
      <v xml:space="preserve">Wikipedia	</v>
      <v xml:space="preserve">CC-BY-SA	</v>
      <v xml:space="preserve">http://en.wikipedia.org/wiki/New_Jersey	</v>
      <v xml:space="preserve">http://creativecommons.org/licenses/by-sa/3.0/	</v>
    </spb>
    <spb s="1">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1">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1">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2">
      <v>182</v>
      <v>183</v>
      <v>3</v>
      <v>3</v>
      <v>183</v>
      <v>182</v>
      <v>182</v>
      <v>3</v>
      <v>184</v>
      <v>3</v>
      <v>185</v>
      <v>184</v>
      <v>3</v>
      <v>3</v>
      <v>3</v>
      <v>3</v>
      <v>185</v>
      <v>3</v>
      <v>3</v>
      <v>3</v>
      <v>3</v>
      <v>3</v>
      <v>3</v>
      <v>3</v>
      <v>3</v>
      <v>3</v>
      <v>185</v>
      <v>3</v>
      <v>3</v>
      <v>3</v>
      <v>3</v>
    </spb>
    <spb s="1">
      <v xml:space="preserve">Wikipedia	</v>
      <v xml:space="preserve">Public domain	</v>
      <v xml:space="preserve">http://en.wikipedia.org/wiki/New_Jersey	</v>
      <v xml:space="preserve">http://en.wikipedia.org/wiki/Public_domain	</v>
    </spb>
    <spb s="1">
      <v xml:space="preserve">Wikipedia	</v>
      <v xml:space="preserve">CC-BY-SA	</v>
      <v xml:space="preserve">http://en.wikipedia.org/wiki/New_Mexico	</v>
      <v xml:space="preserve">http://creativecommons.org/licenses/by-sa/3.0/	</v>
    </spb>
    <spb s="1">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https://www.sec.gov/cgi-bin/browse-edgar?action=getcompany&amp;CIK=0001871734	</v>
      <v xml:space="preserve">http://creativecommons.org/licenses/by-sa/3.0/			http://creativecommons.org/licenses/by-sa/3.0/		</v>
    </spb>
    <spb s="1">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https://www.sec.gov/cgi-bin/browse-edgar?action=getcompany&amp;CIK=0001871734	</v>
      <v xml:space="preserve">http://creativecommons.org/licenses/by-sa/3.0/				</v>
    </spb>
    <spb s="10">
      <v>188</v>
      <v>189</v>
      <v>3</v>
      <v>3</v>
      <v>189</v>
      <v>188</v>
      <v>188</v>
      <v>189</v>
      <v>3</v>
      <v>189</v>
      <v>3</v>
      <v>190</v>
      <v>191</v>
      <v>3</v>
      <v>3</v>
      <v>3</v>
      <v>3</v>
      <v>190</v>
      <v>3</v>
      <v>3</v>
      <v>3</v>
      <v>3</v>
      <v>3</v>
      <v>3</v>
      <v>3</v>
      <v>3</v>
      <v>3</v>
      <v>190</v>
      <v>3</v>
      <v>3</v>
      <v>3</v>
      <v>3</v>
    </spb>
    <spb s="1">
      <v xml:space="preserve">Wikipedia	</v>
      <v xml:space="preserve">CC0	</v>
      <v xml:space="preserve">http://en.wikipedia.org/wiki/New_Mexico	</v>
      <v xml:space="preserve">http://creativecommons.org/publicdomain/zero/1.0/deed.en	</v>
    </spb>
    <spb s="1">
      <v xml:space="preserve">Wikipedia	</v>
      <v xml:space="preserve">CC-BY-SA	</v>
      <v xml:space="preserve">http://en.wikipedia.org/wiki/New_York	</v>
      <v xml:space="preserve">http://creativecommons.org/licenses/by-sa/3.0/	</v>
    </spb>
    <spb s="1">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1">
      <v xml:space="preserve">Wikipedia	Wikipedia	</v>
      <v xml:space="preserve">CC-BY-SA	CC-BY-SA	</v>
      <v xml:space="preserve">http://en.wikipedia.org/wiki/New_York_(state)	http://en.wikipedia.org/wiki/New_York	</v>
      <v xml:space="preserve">http://creativecommons.org/licenses/by-sa/3.0/	http://creativecommons.org/licenses/by-sa/3.0/	</v>
    </spb>
    <spb s="1">
      <v xml:space="preserve">Wikipedia	</v>
      <v xml:space="preserve">CC-BY-SA	</v>
      <v xml:space="preserve">http://en.wikipedia.org/wiki/New_York_(state)	</v>
      <v xml:space="preserve">http://creativecommons.org/licenses/by-sa/3.0/	</v>
    </spb>
    <spb s="1">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
      <v>194</v>
      <v>195</v>
      <v>3</v>
      <v>3</v>
      <v>195</v>
      <v>196</v>
      <v>197</v>
      <v>3</v>
      <v>195</v>
      <v>3</v>
      <v>198</v>
      <v>198</v>
      <v>3</v>
      <v>3</v>
      <v>3</v>
      <v>3</v>
      <v>198</v>
      <v>3</v>
      <v>3</v>
      <v>3</v>
      <v>3</v>
      <v>3</v>
      <v>3</v>
      <v>3</v>
      <v>3</v>
      <v>3</v>
      <v>198</v>
      <v>3</v>
      <v>3</v>
      <v>3</v>
      <v>3</v>
    </spb>
    <spb s="1">
      <v xml:space="preserve">Wikipedia	</v>
      <v xml:space="preserve">CC-BY-SA	</v>
      <v xml:space="preserve">http://en.wikipedia.org/wiki/North_Carolina	</v>
      <v xml:space="preserve">http://creativecommons.org/licenses/by-sa/3.0/	</v>
    </spb>
    <spb s="1">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1">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2">
      <v>200</v>
      <v>201</v>
      <v>3</v>
      <v>3</v>
      <v>201</v>
      <v>200</v>
      <v>200</v>
      <v>3</v>
      <v>201</v>
      <v>3</v>
      <v>202</v>
      <v>201</v>
      <v>3</v>
      <v>3</v>
      <v>3</v>
      <v>3</v>
      <v>202</v>
      <v>3</v>
      <v>3</v>
      <v>3</v>
      <v>3</v>
      <v>3</v>
      <v>3</v>
      <v>3</v>
      <v>3</v>
      <v>3</v>
      <v>202</v>
      <v>3</v>
      <v>3</v>
      <v>3</v>
      <v>3</v>
    </spb>
    <spb s="1">
      <v xml:space="preserve">Wikipedia	</v>
      <v xml:space="preserve">Public domain	</v>
      <v xml:space="preserve">http://en.wikipedia.org/wiki/North_Carolina	</v>
      <v xml:space="preserve">http://en.wikipedia.org/wiki/Public_domain	</v>
    </spb>
    <spb s="1">
      <v xml:space="preserve">Wikipedia	</v>
      <v xml:space="preserve">CC-BY-SA	</v>
      <v xml:space="preserve">http://en.wikipedia.org/wiki/North_Dakota	</v>
      <v xml:space="preserve">http://creativecommons.org/licenses/by-sa/3.0/	</v>
    </spb>
    <spb s="1">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https://www.sec.gov/cgi-bin/browse-edgar?action=getcompany&amp;CIK=0001910370	</v>
      <v xml:space="preserve">http://creativecommons.org/licenses/by-sa/3.0/			http://creativecommons.org/licenses/by-sa/3.0/		</v>
    </spb>
    <spb s="1">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https://www.sec.gov/cgi-bin/browse-edgar?action=getcompany&amp;CIK=0001910370	</v>
      <v xml:space="preserve">http://creativecommons.org/licenses/by-sa/3.0/				</v>
    </spb>
    <spb s="2">
      <v>205</v>
      <v>206</v>
      <v>3</v>
      <v>3</v>
      <v>206</v>
      <v>205</v>
      <v>205</v>
      <v>3</v>
      <v>206</v>
      <v>3</v>
      <v>207</v>
      <v>208</v>
      <v>3</v>
      <v>3</v>
      <v>3</v>
      <v>3</v>
      <v>207</v>
      <v>3</v>
      <v>3</v>
      <v>3</v>
      <v>3</v>
      <v>3</v>
      <v>3</v>
      <v>3</v>
      <v>3</v>
      <v>3</v>
      <v>207</v>
      <v>3</v>
      <v>3</v>
      <v>3</v>
      <v>3</v>
    </spb>
    <spb s="1">
      <v xml:space="preserve">Wikipedia	</v>
      <v xml:space="preserve">Public domain	</v>
      <v xml:space="preserve">http://en.wikipedia.org/wiki/North_Dakota	</v>
      <v xml:space="preserve">http://en.wikipedia.org/wiki/Public_domain	</v>
    </spb>
    <spb s="1">
      <v xml:space="preserve">Wikipedia	</v>
      <v xml:space="preserve">CC-BY-SA	</v>
      <v xml:space="preserve">http://en.wikipedia.org/wiki/Ohio	</v>
      <v xml:space="preserve">http://creativecommons.org/licenses/by-sa/3.0/	</v>
    </spb>
    <spb s="1">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1">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1">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0">
      <v>211</v>
      <v>212</v>
      <v>3</v>
      <v>3</v>
      <v>212</v>
      <v>211</v>
      <v>211</v>
      <v>213</v>
      <v>3</v>
      <v>212</v>
      <v>3</v>
      <v>214</v>
      <v>213</v>
      <v>3</v>
      <v>3</v>
      <v>3</v>
      <v>3</v>
      <v>214</v>
      <v>3</v>
      <v>3</v>
      <v>3</v>
      <v>3</v>
      <v>3</v>
      <v>3</v>
      <v>3</v>
      <v>3</v>
      <v>3</v>
      <v>214</v>
      <v>3</v>
      <v>3</v>
      <v>3</v>
      <v>3</v>
    </spb>
    <spb s="1">
      <v xml:space="preserve">Wikipedia	</v>
      <v xml:space="preserve">Public domain	</v>
      <v xml:space="preserve">http://en.wikipedia.org/wiki/Ohio	</v>
      <v xml:space="preserve">http://en.wikipedia.org/wiki/Public_domain	</v>
    </spb>
    <spb s="1">
      <v xml:space="preserve">Wikipedia	</v>
      <v xml:space="preserve">CC-BY-SA	</v>
      <v xml:space="preserve">http://en.wikipedia.org/wiki/Oklahoma	</v>
      <v xml:space="preserve">http://creativecommons.org/licenses/by-sa/3.0/	</v>
    </spb>
    <spb s="1">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1">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1">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1">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0">
      <v>217</v>
      <v>218</v>
      <v>3</v>
      <v>3</v>
      <v>218</v>
      <v>217</v>
      <v>217</v>
      <v>219</v>
      <v>3</v>
      <v>220</v>
      <v>3</v>
      <v>221</v>
      <v>219</v>
      <v>3</v>
      <v>3</v>
      <v>3</v>
      <v>3</v>
      <v>221</v>
      <v>3</v>
      <v>3</v>
      <v>3</v>
      <v>3</v>
      <v>3</v>
      <v>3</v>
      <v>3</v>
      <v>3</v>
      <v>3</v>
      <v>221</v>
      <v>3</v>
      <v>3</v>
      <v>3</v>
      <v>3</v>
    </spb>
    <spb s="1">
      <v xml:space="preserve">Wikipedia	</v>
      <v xml:space="preserve">Public domain	</v>
      <v xml:space="preserve">http://en.wikipedia.org/wiki/Oklahoma	</v>
      <v xml:space="preserve">http://en.wikipedia.org/wiki/Public_domain	</v>
    </spb>
    <spb s="1">
      <v xml:space="preserve">Wikipedia	</v>
      <v xml:space="preserve">CC-BY-SA	</v>
      <v xml:space="preserve">http://en.wikipedia.org/wiki/Oregon	</v>
      <v xml:space="preserve">http://creativecommons.org/licenses/by-sa/3.0/	</v>
    </spb>
    <spb s="1">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https://www.sec.gov/cgi-bin/browse-edgar?action=getcompany&amp;CIK=0001928635	</v>
      <v xml:space="preserve">http://creativecommons.org/licenses/by-sa/3.0/			http://creativecommons.org/licenses/by-sa/3.0/		</v>
    </spb>
    <spb s="1">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https://www.sec.gov/cgi-bin/browse-edgar?action=getcompany&amp;CIK=0001928635	</v>
      <v xml:space="preserve">http://creativecommons.org/licenses/by-sa/3.0/				</v>
    </spb>
    <spb s="2">
      <v>224</v>
      <v>225</v>
      <v>3</v>
      <v>3</v>
      <v>225</v>
      <v>224</v>
      <v>224</v>
      <v>3</v>
      <v>225</v>
      <v>3</v>
      <v>226</v>
      <v>227</v>
      <v>3</v>
      <v>3</v>
      <v>3</v>
      <v>3</v>
      <v>226</v>
      <v>3</v>
      <v>3</v>
      <v>3</v>
      <v>3</v>
      <v>3</v>
      <v>3</v>
      <v>3</v>
      <v>3</v>
      <v>3</v>
      <v>226</v>
      <v>3</v>
      <v>3</v>
      <v>3</v>
      <v>3</v>
    </spb>
    <spb s="1">
      <v xml:space="preserve">Wikipedia	</v>
      <v xml:space="preserve">Public domain	</v>
      <v xml:space="preserve">http://en.wikipedia.org/wiki/Oregon	</v>
      <v xml:space="preserve">http://en.wikipedia.org/wiki/Public_domain	</v>
    </spb>
    <spb s="1">
      <v xml:space="preserve">Wikipedia	</v>
      <v xml:space="preserve">CC-BY-SA	</v>
      <v xml:space="preserve">http://en.wikipedia.org/wiki/Pennsylvania	</v>
      <v xml:space="preserve">http://creativecommons.org/licenses/by-sa/3.0/	</v>
    </spb>
    <spb s="1">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1">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1">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2">
      <v>230</v>
      <v>231</v>
      <v>3</v>
      <v>3</v>
      <v>231</v>
      <v>230</v>
      <v>230</v>
      <v>3</v>
      <v>232</v>
      <v>3</v>
      <v>233</v>
      <v>234</v>
      <v>3</v>
      <v>3</v>
      <v>3</v>
      <v>3</v>
      <v>233</v>
      <v>3</v>
      <v>3</v>
      <v>3</v>
      <v>3</v>
      <v>3</v>
      <v>3</v>
      <v>3</v>
      <v>3</v>
      <v>3</v>
      <v>233</v>
      <v>3</v>
      <v>3</v>
      <v>3</v>
      <v>3</v>
    </spb>
    <spb s="1">
      <v xml:space="preserve">Wikipedia	</v>
      <v xml:space="preserve">Public domain	</v>
      <v xml:space="preserve">http://en.wikipedia.org/wiki/Pennsylvania	</v>
      <v xml:space="preserve">http://en.wikipedia.org/wiki/Public_domain	</v>
    </spb>
    <spb s="1">
      <v xml:space="preserve">Wikipedia	</v>
      <v xml:space="preserve">CC-BY-SA	</v>
      <v xml:space="preserve">http://en.wikipedia.org/wiki/Rhode_Island	</v>
      <v xml:space="preserve">http://creativecommons.org/licenses/by-sa/3.0/	</v>
    </spb>
    <spb s="1">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https://www.weathertrends360.com/	</v>
      <v xml:space="preserve">http://creativecommons.org/licenses/by-sa/3.0/			http://creativecommons.org/licenses/by-sa/3.0/			</v>
    </spb>
    <spb s="1">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v>
      <v xml:space="preserve">http://creativecommons.org/licenses/by-sa/3.0/			http://creativecommons.org/licenses/by-sa/3.0/		</v>
    </spb>
    <spb s="1">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0">
      <v>237</v>
      <v>238</v>
      <v>3</v>
      <v>3</v>
      <v>238</v>
      <v>237</v>
      <v>237</v>
      <v>239</v>
      <v>3</v>
      <v>239</v>
      <v>3</v>
      <v>240</v>
      <v>239</v>
      <v>3</v>
      <v>3</v>
      <v>3</v>
      <v>3</v>
      <v>240</v>
      <v>3</v>
      <v>3</v>
      <v>3</v>
      <v>3</v>
      <v>3</v>
      <v>3</v>
      <v>3</v>
      <v>3</v>
      <v>3</v>
      <v>240</v>
      <v>3</v>
      <v>3</v>
      <v>3</v>
      <v>3</v>
    </spb>
    <spb s="1">
      <v xml:space="preserve">Wikipedia	</v>
      <v xml:space="preserve">Public domain	</v>
      <v xml:space="preserve">http://en.wikipedia.org/wiki/Rhode_Island	</v>
      <v xml:space="preserve">http://en.wikipedia.org/wiki/Public_domain	</v>
    </spb>
    <spb s="1">
      <v xml:space="preserve">Wikipedia	</v>
      <v xml:space="preserve">CC-BY-SA	</v>
      <v xml:space="preserve">http://en.wikipedia.org/wiki/South_Carolina	</v>
      <v xml:space="preserve">http://creativecommons.org/licenses/by-sa/3.0/	</v>
    </spb>
    <spb s="1">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1">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1">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2">
      <v>243</v>
      <v>244</v>
      <v>3</v>
      <v>3</v>
      <v>244</v>
      <v>243</v>
      <v>243</v>
      <v>3</v>
      <v>245</v>
      <v>3</v>
      <v>246</v>
      <v>247</v>
      <v>3</v>
      <v>3</v>
      <v>3</v>
      <v>3</v>
      <v>246</v>
      <v>3</v>
      <v>3</v>
      <v>3</v>
      <v>3</v>
      <v>3</v>
      <v>3</v>
      <v>3</v>
      <v>3</v>
      <v>3</v>
      <v>246</v>
      <v>3</v>
      <v>3</v>
      <v>3</v>
      <v>3</v>
    </spb>
    <spb s="1">
      <v xml:space="preserve">Wikipedia	</v>
      <v xml:space="preserve">Public domain	</v>
      <v xml:space="preserve">http://en.wikipedia.org/wiki/South_Carolina	</v>
      <v xml:space="preserve">http://en.wikipedia.org/wiki/Public_domain	</v>
    </spb>
    <spb s="1">
      <v xml:space="preserve">Wikipedia	</v>
      <v xml:space="preserve">CC-BY-SA	</v>
      <v xml:space="preserve">http://en.wikipedia.org/wiki/South_Dakota	</v>
      <v xml:space="preserve">http://creativecommons.org/licenses/by-sa/3.0/	</v>
    </spb>
    <spb s="1">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https://www.sec.gov/cgi-bin/browse-edgar?action=getcompany&amp;CIK=0001928041	</v>
      <v xml:space="preserve">http://creativecommons.org/licenses/by-sa/3.0/			http://creativecommons.org/licenses/by-sa/3.0/		</v>
    </spb>
    <spb s="1">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2">
      <v>250</v>
      <v>251</v>
      <v>3</v>
      <v>3</v>
      <v>251</v>
      <v>250</v>
      <v>250</v>
      <v>3</v>
      <v>251</v>
      <v>3</v>
      <v>252</v>
      <v>252</v>
      <v>3</v>
      <v>3</v>
      <v>3</v>
      <v>3</v>
      <v>252</v>
      <v>3</v>
      <v>3</v>
      <v>3</v>
      <v>3</v>
      <v>3</v>
      <v>3</v>
      <v>3</v>
      <v>3</v>
      <v>3</v>
      <v>252</v>
      <v>3</v>
      <v>3</v>
      <v>3</v>
      <v>3</v>
    </spb>
    <spb s="1">
      <v xml:space="preserve">Wikipedia	</v>
      <v xml:space="preserve">Public domain	</v>
      <v xml:space="preserve">http://en.wikipedia.org/wiki/South_Dakota	</v>
      <v xml:space="preserve">http://en.wikipedia.org/wiki/Public_domain	</v>
    </spb>
    <spb s="1">
      <v xml:space="preserve">Wikipedia	</v>
      <v xml:space="preserve">CC-BY-SA	</v>
      <v xml:space="preserve">http://en.wikipedia.org/wiki/Tennessee	</v>
      <v xml:space="preserve">http://creativecommons.org/licenses/by-sa/3.0/	</v>
    </spb>
    <spb s="1">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1">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1">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0">
      <v>255</v>
      <v>256</v>
      <v>3</v>
      <v>3</v>
      <v>256</v>
      <v>255</v>
      <v>255</v>
      <v>257</v>
      <v>3</v>
      <v>256</v>
      <v>3</v>
      <v>258</v>
      <v>257</v>
      <v>3</v>
      <v>3</v>
      <v>3</v>
      <v>3</v>
      <v>258</v>
      <v>3</v>
      <v>3</v>
      <v>3</v>
      <v>3</v>
      <v>3</v>
      <v>3</v>
      <v>3</v>
      <v>3</v>
      <v>3</v>
      <v>258</v>
      <v>3</v>
      <v>3</v>
      <v>3</v>
      <v>3</v>
    </spb>
    <spb s="1">
      <v xml:space="preserve">Wikipedia	</v>
      <v xml:space="preserve">Public domain	</v>
      <v xml:space="preserve">http://en.wikipedia.org/wiki/Tennessee	</v>
      <v xml:space="preserve">http://en.wikipedia.org/wiki/Public_domain	</v>
    </spb>
    <spb s="1">
      <v xml:space="preserve">Wikipedia	</v>
      <v xml:space="preserve">CC-BY-SA	</v>
      <v xml:space="preserve">http://en.wikipedia.org/wiki/Texas	</v>
      <v xml:space="preserve">http://creativecommons.org/licenses/by-sa/3.0/	</v>
    </spb>
    <spb s="1">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1">
      <v xml:space="preserve">Wikipedia	</v>
      <v xml:space="preserve">CC-BY-SA	</v>
      <v xml:space="preserve">http://fr.wikipedia.org/wiki/Texas	</v>
      <v xml:space="preserve">http://creativecommons.org/licenses/by-sa/3.0/	</v>
    </spb>
    <spb s="1">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1">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2">
      <v>261</v>
      <v>262</v>
      <v>3</v>
      <v>263</v>
      <v>262</v>
      <v>261</v>
      <v>261</v>
      <v>3</v>
      <v>264</v>
      <v>3</v>
      <v>265</v>
      <v>266</v>
      <v>3</v>
      <v>3</v>
      <v>3</v>
      <v>3</v>
      <v>265</v>
      <v>3</v>
      <v>3</v>
      <v>3</v>
      <v>3</v>
      <v>3</v>
      <v>3</v>
      <v>3</v>
      <v>3</v>
      <v>3</v>
      <v>265</v>
      <v>3</v>
      <v>3</v>
      <v>3</v>
      <v>3</v>
    </spb>
    <spb s="1">
      <v xml:space="preserve">Wikipedia	</v>
      <v xml:space="preserve">Public domain	</v>
      <v xml:space="preserve">http://en.wikipedia.org/wiki/Texas	</v>
      <v xml:space="preserve">http://en.wikipedia.org/wiki/Public_domain	</v>
    </spb>
    <spb s="1">
      <v xml:space="preserve">Wikipedia	</v>
      <v xml:space="preserve">CC-BY-SA	</v>
      <v xml:space="preserve">http://en.wikipedia.org/wiki/Utah	</v>
      <v xml:space="preserve">http://creativecommons.org/licenses/by-sa/3.0/	</v>
    </spb>
    <spb s="1">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https://www.sec.gov/cgi-bin/browse-edgar?action=getcompany&amp;CIK=0001915467	</v>
      <v xml:space="preserve">http://creativecommons.org/licenses/by-sa/3.0/			http://creativecommons.org/licenses/by-sa/3.0/		</v>
    </spb>
    <spb s="1">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0">
      <v>269</v>
      <v>270</v>
      <v>3</v>
      <v>3</v>
      <v>270</v>
      <v>269</v>
      <v>269</v>
      <v>270</v>
      <v>3</v>
      <v>270</v>
      <v>3</v>
      <v>271</v>
      <v>270</v>
      <v>3</v>
      <v>3</v>
      <v>3</v>
      <v>3</v>
      <v>271</v>
      <v>3</v>
      <v>3</v>
      <v>3</v>
      <v>3</v>
      <v>3</v>
      <v>3</v>
      <v>3</v>
      <v>3</v>
      <v>3</v>
      <v>271</v>
      <v>3</v>
      <v>3</v>
      <v>3</v>
      <v>3</v>
    </spb>
    <spb s="1">
      <v xml:space="preserve">Wikipedia	</v>
      <v xml:space="preserve">Public domain	</v>
      <v xml:space="preserve">http://en.wikipedia.org/wiki/Utah	</v>
      <v xml:space="preserve">http://en.wikipedia.org/wiki/Public_domain	</v>
    </spb>
    <spb s="1">
      <v xml:space="preserve">Wikipedia	</v>
      <v xml:space="preserve">CC-BY-SA	</v>
      <v xml:space="preserve">http://en.wikipedia.org/wiki/Vermont	</v>
      <v xml:space="preserve">http://creativecommons.org/licenses/by-sa/3.0/	</v>
    </spb>
    <spb s="1">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1">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3">
      <v>274</v>
      <v>275</v>
      <v>3</v>
      <v>3</v>
      <v>275</v>
      <v>274</v>
      <v>274</v>
      <v>3</v>
      <v>275</v>
      <v>3</v>
      <v>276</v>
      <v>276</v>
      <v>3</v>
      <v>3</v>
      <v>3</v>
      <v>3</v>
      <v>276</v>
      <v>3</v>
      <v>3</v>
      <v>3</v>
      <v>3</v>
      <v>3</v>
      <v>3</v>
      <v>3</v>
      <v>3</v>
      <v>3</v>
      <v>276</v>
      <v>3</v>
      <v>3</v>
      <v>3</v>
    </spb>
    <spb s="1">
      <v xml:space="preserve">Wikipedia	</v>
      <v xml:space="preserve">Public domain	</v>
      <v xml:space="preserve">http://en.wikipedia.org/wiki/Vermont	</v>
      <v xml:space="preserve">http://en.wikipedia.org/wiki/Public_domain	</v>
    </spb>
    <spb s="1">
      <v xml:space="preserve">Wikipedia	</v>
      <v xml:space="preserve">CC-BY-SA	</v>
      <v xml:space="preserve">http://en.wikipedia.org/wiki/Virginia	</v>
      <v xml:space="preserve">http://creativecommons.org/licenses/by-sa/3.0/	</v>
    </spb>
    <spb s="1">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1">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2">
      <v>279</v>
      <v>280</v>
      <v>3</v>
      <v>3</v>
      <v>280</v>
      <v>279</v>
      <v>279</v>
      <v>3</v>
      <v>280</v>
      <v>3</v>
      <v>281</v>
      <v>280</v>
      <v>3</v>
      <v>3</v>
      <v>3</v>
      <v>3</v>
      <v>281</v>
      <v>3</v>
      <v>3</v>
      <v>3</v>
      <v>3</v>
      <v>3</v>
      <v>3</v>
      <v>3</v>
      <v>3</v>
      <v>3</v>
      <v>281</v>
      <v>3</v>
      <v>3</v>
      <v>3</v>
      <v>3</v>
    </spb>
    <spb s="1">
      <v xml:space="preserve">Wikipedia	</v>
      <v xml:space="preserve">Public domain	</v>
      <v xml:space="preserve">http://en.wikipedia.org/wiki/Virginia	</v>
      <v xml:space="preserve">http://en.wikipedia.org/wiki/Public_domain	</v>
    </spb>
    <spb s="1">
      <v xml:space="preserve">Wikipedia	</v>
      <v xml:space="preserve">CC-BY-SA	</v>
      <v xml:space="preserve">http://en.wikipedia.org/wiki/Washington_(state)	</v>
      <v xml:space="preserve">http://creativecommons.org/licenses/by-sa/3.0/	</v>
    </spb>
    <spb s="1">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1">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6">
      <v>284</v>
      <v>285</v>
      <v>3</v>
      <v>285</v>
      <v>284</v>
      <v>284</v>
      <v>286</v>
      <v>3</v>
      <v>285</v>
      <v>3</v>
      <v>286</v>
      <v>286</v>
      <v>3</v>
      <v>3</v>
      <v>3</v>
      <v>3</v>
      <v>286</v>
      <v>3</v>
      <v>3</v>
      <v>3</v>
      <v>3</v>
      <v>3</v>
      <v>3</v>
      <v>3</v>
      <v>3</v>
      <v>3</v>
      <v>286</v>
      <v>3</v>
      <v>3</v>
      <v>3</v>
      <v>3</v>
    </spb>
    <spb s="1">
      <v xml:space="preserve">Wikipedia	</v>
      <v xml:space="preserve">Public domain	</v>
      <v xml:space="preserve">http://en.wikipedia.org/wiki/Washington_(state)	</v>
      <v xml:space="preserve">http://en.wikipedia.org/wiki/Public_domain	</v>
    </spb>
    <spb s="1">
      <v xml:space="preserve">Wikipedia	</v>
      <v xml:space="preserve">CC-BY-SA	</v>
      <v xml:space="preserve">http://en.wikipedia.org/wiki/West_Virginia	</v>
      <v xml:space="preserve">http://creativecommons.org/licenses/by-sa/3.0/	</v>
    </spb>
    <spb s="1">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https://www.sec.gov/cgi-bin/browse-edgar?action=getcompany&amp;CIK=0001926344	</v>
      <v xml:space="preserve">http://creativecommons.org/licenses/by-sa/3.0/			http://creativecommons.org/licenses/by-sa/3.0/		</v>
    </spb>
    <spb s="1">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https://www.sec.gov/cgi-bin/browse-edgar?action=getcompany&amp;CIK=0001926344	</v>
      <v xml:space="preserve">http://creativecommons.org/licenses/by-sa/3.0/				</v>
    </spb>
    <spb s="1">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289</v>
      <v>290</v>
      <v>3</v>
      <v>3</v>
      <v>290</v>
      <v>289</v>
      <v>289</v>
      <v>291</v>
      <v>3</v>
      <v>290</v>
      <v>3</v>
      <v>292</v>
      <v>291</v>
      <v>3</v>
      <v>3</v>
      <v>3</v>
      <v>3</v>
      <v>292</v>
      <v>3</v>
      <v>3</v>
      <v>3</v>
      <v>3</v>
      <v>3</v>
      <v>3</v>
      <v>3</v>
      <v>3</v>
      <v>3</v>
      <v>292</v>
      <v>3</v>
      <v>3</v>
      <v>3</v>
    </spb>
    <spb s="1">
      <v xml:space="preserve">Wikipedia	</v>
      <v xml:space="preserve">Public domain	</v>
      <v xml:space="preserve">http://en.wikipedia.org/wiki/West_Virginia	</v>
      <v xml:space="preserve">http://en.wikipedia.org/wiki/Public_domain	</v>
    </spb>
    <spb s="1">
      <v xml:space="preserve">Wikipedia	</v>
      <v xml:space="preserve">CC-BY-SA	</v>
      <v xml:space="preserve">http://en.wikipedia.org/wiki/Wisconsin	</v>
      <v xml:space="preserve">http://creativecommons.org/licenses/by-sa/3.0/	</v>
    </spb>
    <spb s="1">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1">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2">
      <v>295</v>
      <v>296</v>
      <v>3</v>
      <v>3</v>
      <v>296</v>
      <v>295</v>
      <v>295</v>
      <v>3</v>
      <v>296</v>
      <v>3</v>
      <v>297</v>
      <v>297</v>
      <v>3</v>
      <v>3</v>
      <v>3</v>
      <v>3</v>
      <v>297</v>
      <v>3</v>
      <v>3</v>
      <v>3</v>
      <v>3</v>
      <v>3</v>
      <v>3</v>
      <v>3</v>
      <v>3</v>
      <v>3</v>
      <v>297</v>
      <v>3</v>
      <v>3</v>
      <v>3</v>
      <v>3</v>
    </spb>
    <spb s="1">
      <v xml:space="preserve">Wikipedia	</v>
      <v xml:space="preserve">Public domain	</v>
      <v xml:space="preserve">http://en.wikipedia.org/wiki/Wisconsin	</v>
      <v xml:space="preserve">http://en.wikipedia.org/wiki/Public_domain	</v>
    </spb>
    <spb s="1">
      <v xml:space="preserve">Wikipedia	</v>
      <v xml:space="preserve">CC-BY-SA	</v>
      <v xml:space="preserve">http://en.wikipedia.org/wiki/Wyoming	</v>
      <v xml:space="preserve">http://creativecommons.org/licenses/by-sa/3.0/	</v>
    </spb>
    <spb s="1">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https://www.sec.gov/cgi-bin/browse-edgar?action=getcompany&amp;CIK=0001915450	</v>
      <v xml:space="preserve">http://creativecommons.org/licenses/by-sa/3.0/			http://creativecommons.org/licenses/by-sa/3.0/		</v>
    </spb>
    <spb s="1">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https://www.sec.gov/cgi-bin/browse-edgar?action=getcompany&amp;CIK=0001915450	</v>
      <v xml:space="preserve">http://creativecommons.org/licenses/by-sa/3.0/				</v>
    </spb>
    <spb s="1">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0">
      <v>300</v>
      <v>301</v>
      <v>3</v>
      <v>3</v>
      <v>301</v>
      <v>300</v>
      <v>300</v>
      <v>302</v>
      <v>3</v>
      <v>301</v>
      <v>3</v>
      <v>303</v>
      <v>302</v>
      <v>3</v>
      <v>3</v>
      <v>3</v>
      <v>3</v>
      <v>303</v>
      <v>3</v>
      <v>3</v>
      <v>3</v>
      <v>3</v>
      <v>3</v>
      <v>3</v>
      <v>3</v>
      <v>3</v>
      <v>3</v>
      <v>303</v>
      <v>3</v>
      <v>3</v>
      <v>3</v>
      <v>3</v>
    </spb>
    <spb s="1">
      <v xml:space="preserve">Wikipedia	</v>
      <v xml:space="preserve">Public domain	</v>
      <v xml:space="preserve">http://en.wikipedia.org/wiki/Wyoming	</v>
      <v xml:space="preserve">http://en.wikipedia.org/wiki/Public_domain	</v>
    </spb>
  </spbData>
</supportingPropertyBags>
</file>

<file path=xl/richData/rdsupportingpropertybagstructure.xml><?xml version="1.0" encoding="utf-8"?>
<spbStructures xmlns="http://schemas.microsoft.com/office/spreadsheetml/2017/richdata2" count="17">
  <s>
    <k n="_Self" t="i"/>
  </s>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Description" t="i"/>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NumberFormat" t="s"/>
    <rPr n="IsTitleField" t="b"/>
    <rPr n="IsHeroField" t="b"/>
    <rPr n="RequiresInlineAttribution" t="b"/>
  </richProperties>
  <richStyles>
    <rSty dxfid="0">
      <rpv i="0">#,##0</rpv>
    </rSty>
    <rSty>
      <rpv i="1">1</rpv>
    </rSty>
    <rSty>
      <rpv i="2">1</rpv>
    </rSty>
    <rSty>
      <rpv i="3">1</rpv>
    </rSty>
    <rSty dxfid="3">
      <rpv i="0">_([$$-en-US]* #,##0_);_([$$-en-US]* (#,##0);_([$$-en-US]* "-"_);_(@_)</rpv>
    </rSty>
    <rSty dxfid="2">
      <rpv i="0">0.00</rpv>
    </rSty>
    <rSty dxfid="1">
      <rpv i="0">0.0%</rpv>
    </rSty>
    <rSty dxfid="4"/>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057EC6-D44F-4BBC-B3FA-C0BA24A713CC}" name="Table1" displayName="Table1" ref="A1:F1919" totalsRowShown="0" headerRowDxfId="16">
  <autoFilter ref="A1:F1919" xr:uid="{8A057EC6-D44F-4BBC-B3FA-C0BA24A713CC}"/>
  <tableColumns count="6">
    <tableColumn id="1" xr3:uid="{A9E2BD0E-F7C4-4C50-A419-17E9194FBE21}" name="Year"/>
    <tableColumn id="2" xr3:uid="{9DACAA60-8DF3-47C2-8A3E-0E78A3EA0455}" name="Industry"/>
    <tableColumn id="3" xr3:uid="{EE5C6CE7-5AAF-4209-B2E2-2107BA124483}" name="State"/>
    <tableColumn id="4" xr3:uid="{AB9AA56C-5DD3-4CFC-84D8-865A217C86B8}" name="Establishments" dataDxfId="19"/>
    <tableColumn id="5" xr3:uid="{9F49B283-7018-41E7-9B93-EB84ECDD729C}" name="Employees" dataDxfId="18"/>
    <tableColumn id="6" xr3:uid="{624BF754-B5E2-4EB9-80CF-60E99CE6AEA6}" name="Avg Annual Wage" dataDxfId="1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E3A616-61F2-4989-960E-E242424B8206}" name="Table2" displayName="Table2" ref="K2:L12" totalsRowShown="0" headerRowDxfId="15">
  <autoFilter ref="K2:L12" xr:uid="{36E3A616-61F2-4989-960E-E242424B8206}"/>
  <sortState xmlns:xlrd2="http://schemas.microsoft.com/office/spreadsheetml/2017/richdata2" ref="K3:L12">
    <sortCondition descending="1" ref="L2:L12"/>
  </sortState>
  <tableColumns count="2">
    <tableColumn id="1" xr3:uid="{B9A6F389-5CFE-41AC-89F7-62BDF192E5ED}" name="Industry"/>
    <tableColumn id="2" xr3:uid="{B7BDEAAF-9E0B-4E41-8946-39B29DE8FB5B}" name="Employees" dataDxfId="10">
      <calculatedColumnFormula>SUMIFS(Table1[Employees], Table1[Industry], Table2[[#This Row],[Industry]], Table1[Year], 'Data Prep'!$D$3)</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FDDB96E-D0C4-4050-9B0D-06BFBE7D534A}" name="Table3" displayName="Table3" ref="F2:I12" totalsRowShown="0" headerRowDxfId="13">
  <autoFilter ref="F2:I12" xr:uid="{FFDDB96E-D0C4-4050-9B0D-06BFBE7D534A}"/>
  <sortState xmlns:xlrd2="http://schemas.microsoft.com/office/spreadsheetml/2017/richdata2" ref="F3:I12">
    <sortCondition descending="1" ref="G2:G12"/>
  </sortState>
  <tableColumns count="4">
    <tableColumn id="1" xr3:uid="{2A32B231-B862-4BA7-A638-B6A0D6391444}" name="Industry"/>
    <tableColumn id="2" xr3:uid="{76D569E4-9A67-43AF-8076-382E65BF7319}" name="Average Annual Wage" dataDxfId="14">
      <calculatedColumnFormula>AVERAGEIFS(Data!F:F, Data!B:B, F3, Data!A:A, 'Data Prep'!$D$3)</calculatedColumnFormula>
    </tableColumn>
    <tableColumn id="3" xr3:uid="{26FF8D6B-30D6-4E8C-A18D-DCF71FEC1324}" name="Selection" dataDxfId="1">
      <calculatedColumnFormula>IF(Table3[[#This Row],[Industry]]=$B$3, Table3[[#This Row],[Average Annual Wage]], 0)</calculatedColumnFormula>
    </tableColumn>
    <tableColumn id="4" xr3:uid="{1C27BEB4-00B0-4C7A-A774-68FB3F084E70}" name="Not Selected" dataDxfId="0">
      <calculatedColumnFormula>IF(Table3[[#This Row],[Industry]]=$B$3, 0, Table3[[#This Row],[Average Annual Wage]])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3CED07-85AF-46DF-8A64-D30E0EB415D1}" name="Table4" displayName="Table4" ref="A2:B12" totalsRowShown="0" headerRowDxfId="12">
  <autoFilter ref="A2:B12" xr:uid="{143CED07-85AF-46DF-8A64-D30E0EB415D1}"/>
  <tableColumns count="2">
    <tableColumn id="1" xr3:uid="{4D975B51-ED98-4CE7-B586-93564F2D295F}" name="Industry"/>
    <tableColumn id="2" xr3:uid="{648B7398-9023-4C59-8E96-B63E89121599}" name="Selectio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7A6671B-0C0F-412E-9E90-15380C3FF7A6}" name="Table5" displayName="Table5" ref="D2:D3" totalsRowShown="0" headerRowDxfId="11">
  <autoFilter ref="D2:D3" xr:uid="{17A6671B-0C0F-412E-9E90-15380C3FF7A6}"/>
  <tableColumns count="1">
    <tableColumn id="1" xr3:uid="{D86062DF-9E4F-47A3-A915-8BD62292AF95}" name="Current year">
      <calculatedColumnFormula>Dashboard!E6</calculatedColumnFormula>
    </tableColum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9AD90E5-CB8F-4E3E-8C41-F2040EBEB410}" name="Table7" displayName="Table7" ref="O2:Q6" totalsRowShown="0" headerRowDxfId="9">
  <autoFilter ref="O2:Q6" xr:uid="{79AD90E5-CB8F-4E3E-8C41-F2040EBEB410}"/>
  <sortState xmlns:xlrd2="http://schemas.microsoft.com/office/spreadsheetml/2017/richdata2" ref="O3:Q6">
    <sortCondition ref="O2:O6"/>
  </sortState>
  <tableColumns count="3">
    <tableColumn id="1" xr3:uid="{0302AE41-B23E-4458-BCB6-46A9FAE42420}" name="Year"/>
    <tableColumn id="2" xr3:uid="{DD92E319-6CAC-42DE-8849-EB16FBAED480}" name="Average Wage" dataDxfId="8">
      <calculatedColumnFormula>AVERAGEIFS(Table1[Avg Annual Wage], Table1[Year], Table7[[#This Row],[Year]], Table1[Industry], $B$3)</calculatedColumnFormula>
    </tableColumn>
    <tableColumn id="3" xr3:uid="{9EF97CC4-609D-42BE-89C7-F0D972D3E774}" name="Employees" dataDxfId="7">
      <calculatedColumnFormula>SUMIFS(Table1[Employees], Table1[Year],Table7[[#This Row],[Year]], Table1[Industry], $B$3)</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ECC9CA8-2AA9-4E5F-87A0-7A8E4563E614}" name="Table8" displayName="Table8" ref="T2:X50" totalsRowShown="0" headerRowDxfId="6">
  <autoFilter ref="T2:X50" xr:uid="{4ECC9CA8-2AA9-4E5F-87A0-7A8E4563E614}"/>
  <tableColumns count="5">
    <tableColumn id="1" xr3:uid="{65265723-0B36-45E9-A836-B4DEA45FCBBB}" name="State"/>
    <tableColumn id="2" xr3:uid="{4552A958-871B-4671-9153-B1FDC6A7443E}" name="Employees" dataDxfId="5">
      <calculatedColumnFormula>SUMIFS(Table1[Employees], Table1[State], Table8[[#This Row],[State]], Table1[Year], 'Data Prep'!$D$3, Table1[Industry], 'Data Prep'!$B$3)</calculatedColumnFormula>
    </tableColumn>
    <tableColumn id="3" xr3:uid="{268189C7-D64E-4F57-8FE9-9F915A33C7D4}" name="Population"/>
    <tableColumn id="4" xr3:uid="{4837ED3C-A2E5-4AF5-9BD1-411847565AEB}" name="Employees per 1000 Capita" dataDxfId="4">
      <calculatedColumnFormula>(Table8[[#This Row],[Employees]]/Table8[[#This Row],[Population]]*1000)</calculatedColumnFormula>
    </tableColumn>
    <tableColumn id="5" xr3:uid="{AB1874D4-117D-4C5B-AC74-3C9970EF2D5E}" name="Average Wages" dataDxfId="3">
      <calculatedColumnFormula>AVERAGEIFS(Table1[Avg Annual Wage], Table1[State], Table8[[#This Row],[State]], Table1[Industry], $B$3, Table1[Year], $D$3)</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842A3D1-2DEA-4CFA-9172-962814028884}" name="Table9" displayName="Table9" ref="D6:D7" totalsRowShown="0" headerRowDxfId="2">
  <autoFilter ref="D6:D7" xr:uid="{E842A3D1-2DEA-4CFA-9172-962814028884}"/>
  <tableColumns count="1">
    <tableColumn id="1" xr3:uid="{8EF5644B-8277-4004-9600-E959D71A6F6B}" name="Selection">
      <calculatedColumnFormula>IF(Dashboard!$A$2=2, "Average Wages", "Employees per 1000 Capita")</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Maven Careers">
      <a:dk1>
        <a:sysClr val="windowText" lastClr="000000"/>
      </a:dk1>
      <a:lt1>
        <a:sysClr val="window" lastClr="FFFFFF"/>
      </a:lt1>
      <a:dk2>
        <a:srgbClr val="44546A"/>
      </a:dk2>
      <a:lt2>
        <a:srgbClr val="E7E6E6"/>
      </a:lt2>
      <a:accent1>
        <a:srgbClr val="269999"/>
      </a:accent1>
      <a:accent2>
        <a:srgbClr val="FF5050"/>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 Id="rId9" Type="http://schemas.openxmlformats.org/officeDocument/2006/relationships/table" Target="../tables/table8.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2F2C-F2D3-4F44-815D-AF8D50250408}">
  <dimension ref="A1:F1919"/>
  <sheetViews>
    <sheetView workbookViewId="0">
      <selection activeCell="B33" sqref="B33"/>
    </sheetView>
  </sheetViews>
  <sheetFormatPr defaultRowHeight="14.5" x14ac:dyDescent="0.35"/>
  <cols>
    <col min="1" max="1" width="9.08984375" customWidth="1"/>
    <col min="2" max="2" width="21.6328125" customWidth="1"/>
    <col min="3" max="3" width="18.6328125" customWidth="1"/>
    <col min="4" max="4" width="15.54296875" customWidth="1"/>
    <col min="5" max="5" width="11.81640625" customWidth="1"/>
    <col min="6" max="6" width="17.36328125" customWidth="1"/>
    <col min="7" max="18" width="9.08984375" customWidth="1"/>
  </cols>
  <sheetData>
    <row r="1" spans="1:6" x14ac:dyDescent="0.35">
      <c r="A1" s="3" t="s">
        <v>50</v>
      </c>
      <c r="B1" s="3" t="s">
        <v>49</v>
      </c>
      <c r="C1" s="3" t="s">
        <v>0</v>
      </c>
      <c r="D1" s="3" t="s">
        <v>61</v>
      </c>
      <c r="E1" s="3" t="s">
        <v>62</v>
      </c>
      <c r="F1" s="3" t="s">
        <v>63</v>
      </c>
    </row>
    <row r="2" spans="1:6" x14ac:dyDescent="0.35">
      <c r="A2">
        <v>2020</v>
      </c>
      <c r="B2" t="s">
        <v>55</v>
      </c>
      <c r="C2" t="s">
        <v>1</v>
      </c>
      <c r="D2" s="1">
        <v>1829</v>
      </c>
      <c r="E2" s="1">
        <v>18051</v>
      </c>
      <c r="F2" s="2">
        <v>58872</v>
      </c>
    </row>
    <row r="3" spans="1:6" x14ac:dyDescent="0.35">
      <c r="A3">
        <v>2020</v>
      </c>
      <c r="B3" t="s">
        <v>55</v>
      </c>
      <c r="C3" t="s">
        <v>2</v>
      </c>
      <c r="D3" s="1">
        <v>1354</v>
      </c>
      <c r="E3" s="1">
        <v>35607</v>
      </c>
      <c r="F3" s="2">
        <v>55216</v>
      </c>
    </row>
    <row r="4" spans="1:6" x14ac:dyDescent="0.35">
      <c r="A4">
        <v>2020</v>
      </c>
      <c r="B4" t="s">
        <v>55</v>
      </c>
      <c r="C4" t="s">
        <v>3</v>
      </c>
      <c r="D4" s="1">
        <v>2565</v>
      </c>
      <c r="E4" s="1">
        <v>15961</v>
      </c>
      <c r="F4" s="2">
        <v>49909</v>
      </c>
    </row>
    <row r="5" spans="1:6" x14ac:dyDescent="0.35">
      <c r="A5">
        <v>2020</v>
      </c>
      <c r="B5" t="s">
        <v>55</v>
      </c>
      <c r="C5" t="s">
        <v>4</v>
      </c>
      <c r="D5" s="1">
        <v>17651</v>
      </c>
      <c r="E5" s="1">
        <v>425665</v>
      </c>
      <c r="F5" s="2">
        <v>42534</v>
      </c>
    </row>
    <row r="6" spans="1:6" x14ac:dyDescent="0.35">
      <c r="A6">
        <v>2020</v>
      </c>
      <c r="B6" t="s">
        <v>55</v>
      </c>
      <c r="C6" t="s">
        <v>5</v>
      </c>
      <c r="D6" s="1">
        <v>3312</v>
      </c>
      <c r="E6" s="1">
        <v>41633</v>
      </c>
      <c r="F6" s="2">
        <v>91879</v>
      </c>
    </row>
    <row r="7" spans="1:6" x14ac:dyDescent="0.35">
      <c r="A7">
        <v>2020</v>
      </c>
      <c r="B7" t="s">
        <v>55</v>
      </c>
      <c r="C7" t="s">
        <v>6</v>
      </c>
      <c r="D7">
        <v>467</v>
      </c>
      <c r="E7" s="1">
        <v>5260</v>
      </c>
      <c r="F7" s="2">
        <v>43142</v>
      </c>
    </row>
    <row r="8" spans="1:6" x14ac:dyDescent="0.35">
      <c r="A8">
        <v>2020</v>
      </c>
      <c r="B8" t="s">
        <v>55</v>
      </c>
      <c r="C8" t="s">
        <v>7</v>
      </c>
      <c r="D8">
        <v>186</v>
      </c>
      <c r="E8" s="1">
        <v>1317</v>
      </c>
      <c r="F8" s="2">
        <v>43290</v>
      </c>
    </row>
    <row r="9" spans="1:6" x14ac:dyDescent="0.35">
      <c r="A9">
        <v>2020</v>
      </c>
      <c r="B9" t="s">
        <v>55</v>
      </c>
      <c r="C9" t="s">
        <v>8</v>
      </c>
      <c r="D9" s="1">
        <v>5394</v>
      </c>
      <c r="E9" s="1">
        <v>71107</v>
      </c>
      <c r="F9" s="2">
        <v>37717</v>
      </c>
    </row>
    <row r="10" spans="1:6" x14ac:dyDescent="0.35">
      <c r="A10">
        <v>2020</v>
      </c>
      <c r="B10" t="s">
        <v>55</v>
      </c>
      <c r="C10" t="s">
        <v>9</v>
      </c>
      <c r="D10" s="1">
        <v>2794</v>
      </c>
      <c r="E10" s="1">
        <v>29309</v>
      </c>
      <c r="F10" s="2">
        <v>45978</v>
      </c>
    </row>
    <row r="11" spans="1:6" x14ac:dyDescent="0.35">
      <c r="A11">
        <v>2020</v>
      </c>
      <c r="B11" t="s">
        <v>55</v>
      </c>
      <c r="C11" t="s">
        <v>10</v>
      </c>
      <c r="D11" s="1">
        <v>2531</v>
      </c>
      <c r="E11" s="1">
        <v>27020</v>
      </c>
      <c r="F11" s="2">
        <v>42820</v>
      </c>
    </row>
    <row r="12" spans="1:6" x14ac:dyDescent="0.35">
      <c r="A12">
        <v>2020</v>
      </c>
      <c r="B12" t="s">
        <v>55</v>
      </c>
      <c r="C12" t="s">
        <v>11</v>
      </c>
      <c r="D12" s="1">
        <v>2818</v>
      </c>
      <c r="E12" s="1">
        <v>24933</v>
      </c>
      <c r="F12" s="2">
        <v>52259</v>
      </c>
    </row>
    <row r="13" spans="1:6" x14ac:dyDescent="0.35">
      <c r="A13">
        <v>2020</v>
      </c>
      <c r="B13" t="s">
        <v>55</v>
      </c>
      <c r="C13" t="s">
        <v>12</v>
      </c>
      <c r="D13" s="1">
        <v>2302</v>
      </c>
      <c r="E13" s="1">
        <v>20872</v>
      </c>
      <c r="F13" s="2">
        <v>50732</v>
      </c>
    </row>
    <row r="14" spans="1:6" x14ac:dyDescent="0.35">
      <c r="A14">
        <v>2020</v>
      </c>
      <c r="B14" t="s">
        <v>55</v>
      </c>
      <c r="C14" t="s">
        <v>13</v>
      </c>
      <c r="D14" s="1">
        <v>2911</v>
      </c>
      <c r="E14" s="1">
        <v>22868</v>
      </c>
      <c r="F14" s="2">
        <v>45588</v>
      </c>
    </row>
    <row r="15" spans="1:6" x14ac:dyDescent="0.35">
      <c r="A15">
        <v>2020</v>
      </c>
      <c r="B15" t="s">
        <v>55</v>
      </c>
      <c r="C15" t="s">
        <v>14</v>
      </c>
      <c r="D15" s="1">
        <v>2613</v>
      </c>
      <c r="E15" s="1">
        <v>18607</v>
      </c>
      <c r="F15" s="2">
        <v>47721</v>
      </c>
    </row>
    <row r="16" spans="1:6" x14ac:dyDescent="0.35">
      <c r="A16">
        <v>2020</v>
      </c>
      <c r="B16" t="s">
        <v>55</v>
      </c>
      <c r="C16" t="s">
        <v>15</v>
      </c>
      <c r="D16" s="1">
        <v>1632</v>
      </c>
      <c r="E16" s="1">
        <v>16061</v>
      </c>
      <c r="F16" s="2">
        <v>54605</v>
      </c>
    </row>
    <row r="17" spans="1:6" x14ac:dyDescent="0.35">
      <c r="A17">
        <v>2020</v>
      </c>
      <c r="B17" t="s">
        <v>55</v>
      </c>
      <c r="C17" t="s">
        <v>16</v>
      </c>
      <c r="D17" s="1">
        <v>3143</v>
      </c>
      <c r="E17" s="1">
        <v>37751</v>
      </c>
      <c r="F17" s="2">
        <v>86727</v>
      </c>
    </row>
    <row r="18" spans="1:6" x14ac:dyDescent="0.35">
      <c r="A18">
        <v>2020</v>
      </c>
      <c r="B18" t="s">
        <v>55</v>
      </c>
      <c r="C18" t="s">
        <v>17</v>
      </c>
      <c r="D18" s="1">
        <v>1581</v>
      </c>
      <c r="E18" s="1">
        <v>7787</v>
      </c>
      <c r="F18" s="2">
        <v>41422</v>
      </c>
    </row>
    <row r="19" spans="1:6" x14ac:dyDescent="0.35">
      <c r="A19">
        <v>2020</v>
      </c>
      <c r="B19" t="s">
        <v>55</v>
      </c>
      <c r="C19" t="s">
        <v>18</v>
      </c>
      <c r="D19">
        <v>720</v>
      </c>
      <c r="E19" s="1">
        <v>7112</v>
      </c>
      <c r="F19" s="2">
        <v>46887</v>
      </c>
    </row>
    <row r="20" spans="1:6" x14ac:dyDescent="0.35">
      <c r="A20">
        <v>2020</v>
      </c>
      <c r="B20" t="s">
        <v>55</v>
      </c>
      <c r="C20" t="s">
        <v>19</v>
      </c>
      <c r="D20">
        <v>999</v>
      </c>
      <c r="E20" s="1">
        <v>11134</v>
      </c>
      <c r="F20" s="2">
        <v>64628</v>
      </c>
    </row>
    <row r="21" spans="1:6" x14ac:dyDescent="0.35">
      <c r="A21">
        <v>2020</v>
      </c>
      <c r="B21" t="s">
        <v>55</v>
      </c>
      <c r="C21" t="s">
        <v>20</v>
      </c>
      <c r="D21" s="1">
        <v>3574</v>
      </c>
      <c r="E21" s="1">
        <v>34897</v>
      </c>
      <c r="F21" s="2">
        <v>43309</v>
      </c>
    </row>
    <row r="22" spans="1:6" x14ac:dyDescent="0.35">
      <c r="A22">
        <v>2020</v>
      </c>
      <c r="B22" t="s">
        <v>55</v>
      </c>
      <c r="C22" t="s">
        <v>21</v>
      </c>
      <c r="D22" s="1">
        <v>3175</v>
      </c>
      <c r="E22" s="1">
        <v>28204</v>
      </c>
      <c r="F22" s="2">
        <v>51276</v>
      </c>
    </row>
    <row r="23" spans="1:6" x14ac:dyDescent="0.35">
      <c r="A23">
        <v>2020</v>
      </c>
      <c r="B23" t="s">
        <v>55</v>
      </c>
      <c r="C23" t="s">
        <v>22</v>
      </c>
      <c r="D23" s="1">
        <v>2070</v>
      </c>
      <c r="E23" s="1">
        <v>14561</v>
      </c>
      <c r="F23" s="2">
        <v>50525</v>
      </c>
    </row>
    <row r="24" spans="1:6" x14ac:dyDescent="0.35">
      <c r="A24">
        <v>2020</v>
      </c>
      <c r="B24" t="s">
        <v>55</v>
      </c>
      <c r="C24" t="s">
        <v>23</v>
      </c>
      <c r="D24" s="1">
        <v>2123</v>
      </c>
      <c r="E24" s="1">
        <v>16963</v>
      </c>
      <c r="F24" s="2">
        <v>46677</v>
      </c>
    </row>
    <row r="25" spans="1:6" x14ac:dyDescent="0.35">
      <c r="A25">
        <v>2020</v>
      </c>
      <c r="B25" t="s">
        <v>55</v>
      </c>
      <c r="C25" t="s">
        <v>24</v>
      </c>
      <c r="D25" s="1">
        <v>1847</v>
      </c>
      <c r="E25" s="1">
        <v>12449</v>
      </c>
      <c r="F25" s="2">
        <v>65945</v>
      </c>
    </row>
    <row r="26" spans="1:6" x14ac:dyDescent="0.35">
      <c r="A26">
        <v>2020</v>
      </c>
      <c r="B26" t="s">
        <v>55</v>
      </c>
      <c r="C26" t="s">
        <v>25</v>
      </c>
      <c r="D26" s="1">
        <v>2469</v>
      </c>
      <c r="E26" s="1">
        <v>16054</v>
      </c>
      <c r="F26" s="2">
        <v>44449</v>
      </c>
    </row>
    <row r="27" spans="1:6" x14ac:dyDescent="0.35">
      <c r="A27">
        <v>2020</v>
      </c>
      <c r="B27" t="s">
        <v>55</v>
      </c>
      <c r="C27" t="s">
        <v>26</v>
      </c>
      <c r="D27">
        <v>598</v>
      </c>
      <c r="E27" s="1">
        <v>19509</v>
      </c>
      <c r="F27" s="2">
        <v>88060</v>
      </c>
    </row>
    <row r="28" spans="1:6" x14ac:dyDescent="0.35">
      <c r="A28">
        <v>2020</v>
      </c>
      <c r="B28" t="s">
        <v>55</v>
      </c>
      <c r="C28" t="s">
        <v>27</v>
      </c>
      <c r="D28">
        <v>350</v>
      </c>
      <c r="E28" s="1">
        <v>2671</v>
      </c>
      <c r="F28" s="2">
        <v>48051</v>
      </c>
    </row>
    <row r="29" spans="1:6" x14ac:dyDescent="0.35">
      <c r="A29">
        <v>2020</v>
      </c>
      <c r="B29" t="s">
        <v>55</v>
      </c>
      <c r="C29" t="s">
        <v>28</v>
      </c>
      <c r="D29">
        <v>999</v>
      </c>
      <c r="E29" s="1">
        <v>11868</v>
      </c>
      <c r="F29" s="2">
        <v>44634</v>
      </c>
    </row>
    <row r="30" spans="1:6" x14ac:dyDescent="0.35">
      <c r="A30">
        <v>2020</v>
      </c>
      <c r="B30" t="s">
        <v>55</v>
      </c>
      <c r="C30" t="s">
        <v>29</v>
      </c>
      <c r="D30" s="1">
        <v>2064</v>
      </c>
      <c r="E30" s="1">
        <v>30471</v>
      </c>
      <c r="F30" s="2">
        <v>65885</v>
      </c>
    </row>
    <row r="31" spans="1:6" x14ac:dyDescent="0.35">
      <c r="A31">
        <v>2020</v>
      </c>
      <c r="B31" t="s">
        <v>55</v>
      </c>
      <c r="C31" t="s">
        <v>30</v>
      </c>
      <c r="D31" s="1">
        <v>3335</v>
      </c>
      <c r="E31" s="1">
        <v>31214</v>
      </c>
      <c r="F31" s="2">
        <v>44384</v>
      </c>
    </row>
    <row r="32" spans="1:6" x14ac:dyDescent="0.35">
      <c r="A32">
        <v>2020</v>
      </c>
      <c r="B32" t="s">
        <v>55</v>
      </c>
      <c r="C32" t="s">
        <v>31</v>
      </c>
      <c r="D32" s="1">
        <v>3428</v>
      </c>
      <c r="E32" s="1">
        <v>29560</v>
      </c>
      <c r="F32" s="2">
        <v>42720</v>
      </c>
    </row>
    <row r="33" spans="1:6" x14ac:dyDescent="0.35">
      <c r="A33">
        <v>2020</v>
      </c>
      <c r="B33" t="s">
        <v>55</v>
      </c>
      <c r="C33" t="s">
        <v>32</v>
      </c>
      <c r="D33" s="1">
        <v>1830</v>
      </c>
      <c r="E33" s="1">
        <v>19954</v>
      </c>
      <c r="F33" s="2">
        <v>92355</v>
      </c>
    </row>
    <row r="34" spans="1:6" x14ac:dyDescent="0.35">
      <c r="A34">
        <v>2020</v>
      </c>
      <c r="B34" t="s">
        <v>55</v>
      </c>
      <c r="C34" t="s">
        <v>33</v>
      </c>
      <c r="D34" s="1">
        <v>2541</v>
      </c>
      <c r="E34" s="1">
        <v>25841</v>
      </c>
      <c r="F34" s="2">
        <v>51404</v>
      </c>
    </row>
    <row r="35" spans="1:6" x14ac:dyDescent="0.35">
      <c r="A35">
        <v>2020</v>
      </c>
      <c r="B35" t="s">
        <v>55</v>
      </c>
      <c r="C35" t="s">
        <v>34</v>
      </c>
      <c r="D35" s="1">
        <v>4355</v>
      </c>
      <c r="E35" s="1">
        <v>40722</v>
      </c>
      <c r="F35" s="2">
        <v>90660</v>
      </c>
    </row>
    <row r="36" spans="1:6" x14ac:dyDescent="0.35">
      <c r="A36">
        <v>2020</v>
      </c>
      <c r="B36" t="s">
        <v>55</v>
      </c>
      <c r="C36" t="s">
        <v>35</v>
      </c>
      <c r="D36" s="1">
        <v>4739</v>
      </c>
      <c r="E36" s="1">
        <v>54360</v>
      </c>
      <c r="F36" s="2">
        <v>40689</v>
      </c>
    </row>
    <row r="37" spans="1:6" x14ac:dyDescent="0.35">
      <c r="A37">
        <v>2020</v>
      </c>
      <c r="B37" t="s">
        <v>55</v>
      </c>
      <c r="C37" t="s">
        <v>36</v>
      </c>
      <c r="D37" s="1">
        <v>3629</v>
      </c>
      <c r="E37" s="1">
        <v>47789</v>
      </c>
      <c r="F37" s="2">
        <v>61949</v>
      </c>
    </row>
    <row r="38" spans="1:6" x14ac:dyDescent="0.35">
      <c r="A38">
        <v>2020</v>
      </c>
      <c r="B38" t="s">
        <v>55</v>
      </c>
      <c r="C38" t="s">
        <v>37</v>
      </c>
      <c r="D38">
        <v>205</v>
      </c>
      <c r="E38" s="1">
        <v>1128</v>
      </c>
      <c r="F38" s="2">
        <v>42071</v>
      </c>
    </row>
    <row r="39" spans="1:6" x14ac:dyDescent="0.35">
      <c r="A39">
        <v>2020</v>
      </c>
      <c r="B39" t="s">
        <v>55</v>
      </c>
      <c r="C39" t="s">
        <v>38</v>
      </c>
      <c r="D39" s="1">
        <v>1375</v>
      </c>
      <c r="E39" s="1">
        <v>12442</v>
      </c>
      <c r="F39" s="2">
        <v>44990</v>
      </c>
    </row>
    <row r="40" spans="1:6" x14ac:dyDescent="0.35">
      <c r="A40">
        <v>2020</v>
      </c>
      <c r="B40" t="s">
        <v>55</v>
      </c>
      <c r="C40" t="s">
        <v>39</v>
      </c>
      <c r="D40" s="1">
        <v>1099</v>
      </c>
      <c r="E40" s="1">
        <v>7137</v>
      </c>
      <c r="F40" s="2">
        <v>45582</v>
      </c>
    </row>
    <row r="41" spans="1:6" x14ac:dyDescent="0.35">
      <c r="A41">
        <v>2020</v>
      </c>
      <c r="B41" t="s">
        <v>55</v>
      </c>
      <c r="C41" t="s">
        <v>40</v>
      </c>
      <c r="D41" s="1">
        <v>1130</v>
      </c>
      <c r="E41" s="1">
        <v>11134</v>
      </c>
      <c r="F41" s="2">
        <v>48930</v>
      </c>
    </row>
    <row r="42" spans="1:6" x14ac:dyDescent="0.35">
      <c r="A42">
        <v>2020</v>
      </c>
      <c r="B42" t="s">
        <v>55</v>
      </c>
      <c r="C42" t="s">
        <v>41</v>
      </c>
      <c r="D42" s="1">
        <v>19698</v>
      </c>
      <c r="E42" s="1">
        <v>249859</v>
      </c>
      <c r="F42" s="2">
        <v>117086</v>
      </c>
    </row>
    <row r="43" spans="1:6" x14ac:dyDescent="0.35">
      <c r="A43">
        <v>2020</v>
      </c>
      <c r="B43" t="s">
        <v>55</v>
      </c>
      <c r="C43" t="s">
        <v>42</v>
      </c>
      <c r="D43" s="1">
        <v>1066</v>
      </c>
      <c r="E43" s="1">
        <v>14648</v>
      </c>
      <c r="F43" s="2">
        <v>65747</v>
      </c>
    </row>
    <row r="44" spans="1:6" x14ac:dyDescent="0.35">
      <c r="A44">
        <v>2020</v>
      </c>
      <c r="B44" t="s">
        <v>55</v>
      </c>
      <c r="C44" t="s">
        <v>43</v>
      </c>
      <c r="D44">
        <v>571</v>
      </c>
      <c r="E44" s="1">
        <v>4095</v>
      </c>
      <c r="F44" s="2">
        <v>41096</v>
      </c>
    </row>
    <row r="45" spans="1:6" x14ac:dyDescent="0.35">
      <c r="A45">
        <v>2020</v>
      </c>
      <c r="B45" t="s">
        <v>55</v>
      </c>
      <c r="C45" t="s">
        <v>44</v>
      </c>
      <c r="D45" s="1">
        <v>2073</v>
      </c>
      <c r="E45" s="1">
        <v>17603</v>
      </c>
      <c r="F45" s="2">
        <v>48671</v>
      </c>
    </row>
    <row r="46" spans="1:6" x14ac:dyDescent="0.35">
      <c r="A46">
        <v>2020</v>
      </c>
      <c r="B46" t="s">
        <v>55</v>
      </c>
      <c r="C46" t="s">
        <v>45</v>
      </c>
      <c r="D46" s="1">
        <v>6971</v>
      </c>
      <c r="E46" s="1">
        <v>101358</v>
      </c>
      <c r="F46" s="2">
        <v>36964</v>
      </c>
    </row>
    <row r="47" spans="1:6" x14ac:dyDescent="0.35">
      <c r="A47">
        <v>2020</v>
      </c>
      <c r="B47" t="s">
        <v>55</v>
      </c>
      <c r="C47" t="s">
        <v>46</v>
      </c>
      <c r="D47" s="1">
        <v>1117</v>
      </c>
      <c r="E47" s="1">
        <v>18455</v>
      </c>
      <c r="F47" s="2">
        <v>78059</v>
      </c>
    </row>
    <row r="48" spans="1:6" x14ac:dyDescent="0.35">
      <c r="A48">
        <v>2020</v>
      </c>
      <c r="B48" t="s">
        <v>55</v>
      </c>
      <c r="C48" t="s">
        <v>47</v>
      </c>
      <c r="D48" s="1">
        <v>2872</v>
      </c>
      <c r="E48" s="1">
        <v>30781</v>
      </c>
      <c r="F48" s="2">
        <v>41928</v>
      </c>
    </row>
    <row r="49" spans="1:6" x14ac:dyDescent="0.35">
      <c r="A49">
        <v>2020</v>
      </c>
      <c r="B49" t="s">
        <v>55</v>
      </c>
      <c r="C49" t="s">
        <v>48</v>
      </c>
      <c r="D49" s="1">
        <v>1440</v>
      </c>
      <c r="E49" s="1">
        <v>19091</v>
      </c>
      <c r="F49" s="2">
        <v>83063</v>
      </c>
    </row>
    <row r="50" spans="1:6" x14ac:dyDescent="0.35">
      <c r="A50">
        <v>2020</v>
      </c>
      <c r="B50" t="s">
        <v>51</v>
      </c>
      <c r="C50" t="s">
        <v>1</v>
      </c>
      <c r="D50" s="1">
        <v>10335</v>
      </c>
      <c r="E50" s="1">
        <v>92772</v>
      </c>
      <c r="F50" s="2">
        <v>59279</v>
      </c>
    </row>
    <row r="51" spans="1:6" x14ac:dyDescent="0.35">
      <c r="A51">
        <v>2020</v>
      </c>
      <c r="B51" t="s">
        <v>51</v>
      </c>
      <c r="C51" t="s">
        <v>2</v>
      </c>
      <c r="D51" s="1">
        <v>14006</v>
      </c>
      <c r="E51" s="1">
        <v>173852</v>
      </c>
      <c r="F51" s="2">
        <v>63056</v>
      </c>
    </row>
    <row r="52" spans="1:6" x14ac:dyDescent="0.35">
      <c r="A52">
        <v>2020</v>
      </c>
      <c r="B52" t="s">
        <v>51</v>
      </c>
      <c r="C52" t="s">
        <v>3</v>
      </c>
      <c r="D52" s="1">
        <v>7277</v>
      </c>
      <c r="E52" s="1">
        <v>53142</v>
      </c>
      <c r="F52" s="2">
        <v>52247</v>
      </c>
    </row>
    <row r="53" spans="1:6" x14ac:dyDescent="0.35">
      <c r="A53">
        <v>2020</v>
      </c>
      <c r="B53" t="s">
        <v>51</v>
      </c>
      <c r="C53" t="s">
        <v>4</v>
      </c>
      <c r="D53" s="1">
        <v>86322</v>
      </c>
      <c r="E53" s="1">
        <v>855879</v>
      </c>
      <c r="F53" s="2">
        <v>76740</v>
      </c>
    </row>
    <row r="54" spans="1:6" x14ac:dyDescent="0.35">
      <c r="A54">
        <v>2020</v>
      </c>
      <c r="B54" t="s">
        <v>51</v>
      </c>
      <c r="C54" t="s">
        <v>5</v>
      </c>
      <c r="D54" s="1">
        <v>21025</v>
      </c>
      <c r="E54" s="1">
        <v>174730</v>
      </c>
      <c r="F54" s="2">
        <v>68209</v>
      </c>
    </row>
    <row r="55" spans="1:6" x14ac:dyDescent="0.35">
      <c r="A55">
        <v>2020</v>
      </c>
      <c r="B55" t="s">
        <v>51</v>
      </c>
      <c r="C55" t="s">
        <v>6</v>
      </c>
      <c r="D55" s="1">
        <v>9415</v>
      </c>
      <c r="E55" s="1">
        <v>56915</v>
      </c>
      <c r="F55" s="2">
        <v>75591</v>
      </c>
    </row>
    <row r="56" spans="1:6" x14ac:dyDescent="0.35">
      <c r="A56">
        <v>2020</v>
      </c>
      <c r="B56" t="s">
        <v>51</v>
      </c>
      <c r="C56" t="s">
        <v>7</v>
      </c>
      <c r="D56" s="1">
        <v>3106</v>
      </c>
      <c r="E56" s="1">
        <v>22403</v>
      </c>
      <c r="F56" s="2">
        <v>64977</v>
      </c>
    </row>
    <row r="57" spans="1:6" x14ac:dyDescent="0.35">
      <c r="A57">
        <v>2020</v>
      </c>
      <c r="B57" t="s">
        <v>51</v>
      </c>
      <c r="C57" t="s">
        <v>8</v>
      </c>
      <c r="D57" s="1">
        <v>76308</v>
      </c>
      <c r="E57" s="1">
        <v>561991</v>
      </c>
      <c r="F57" s="2">
        <v>55910</v>
      </c>
    </row>
    <row r="58" spans="1:6" x14ac:dyDescent="0.35">
      <c r="A58">
        <v>2020</v>
      </c>
      <c r="B58" t="s">
        <v>51</v>
      </c>
      <c r="C58" t="s">
        <v>9</v>
      </c>
      <c r="D58" s="1">
        <v>22906</v>
      </c>
      <c r="E58" s="1">
        <v>200710</v>
      </c>
      <c r="F58" s="2">
        <v>66214</v>
      </c>
    </row>
    <row r="59" spans="1:6" x14ac:dyDescent="0.35">
      <c r="A59">
        <v>2020</v>
      </c>
      <c r="B59" t="s">
        <v>51</v>
      </c>
      <c r="C59" t="s">
        <v>10</v>
      </c>
      <c r="D59" s="1">
        <v>9159</v>
      </c>
      <c r="E59" s="1">
        <v>53385</v>
      </c>
      <c r="F59" s="2">
        <v>48649</v>
      </c>
    </row>
    <row r="60" spans="1:6" x14ac:dyDescent="0.35">
      <c r="A60">
        <v>2020</v>
      </c>
      <c r="B60" t="s">
        <v>51</v>
      </c>
      <c r="C60" t="s">
        <v>11</v>
      </c>
      <c r="D60" s="1">
        <v>32538</v>
      </c>
      <c r="E60" s="1">
        <v>216664</v>
      </c>
      <c r="F60" s="2">
        <v>76581</v>
      </c>
    </row>
    <row r="61" spans="1:6" x14ac:dyDescent="0.35">
      <c r="A61">
        <v>2020</v>
      </c>
      <c r="B61" t="s">
        <v>51</v>
      </c>
      <c r="C61" t="s">
        <v>12</v>
      </c>
      <c r="D61" s="1">
        <v>15617</v>
      </c>
      <c r="E61" s="1">
        <v>144001</v>
      </c>
      <c r="F61" s="2">
        <v>62619</v>
      </c>
    </row>
    <row r="62" spans="1:6" x14ac:dyDescent="0.35">
      <c r="A62">
        <v>2020</v>
      </c>
      <c r="B62" t="s">
        <v>51</v>
      </c>
      <c r="C62" t="s">
        <v>13</v>
      </c>
      <c r="D62" s="1">
        <v>9434</v>
      </c>
      <c r="E62" s="1">
        <v>76561</v>
      </c>
      <c r="F62" s="2">
        <v>61831</v>
      </c>
    </row>
    <row r="63" spans="1:6" x14ac:dyDescent="0.35">
      <c r="A63">
        <v>2020</v>
      </c>
      <c r="B63" t="s">
        <v>51</v>
      </c>
      <c r="C63" t="s">
        <v>14</v>
      </c>
      <c r="D63" s="1">
        <v>7355</v>
      </c>
      <c r="E63" s="1">
        <v>63118</v>
      </c>
      <c r="F63" s="2">
        <v>59126</v>
      </c>
    </row>
    <row r="64" spans="1:6" x14ac:dyDescent="0.35">
      <c r="A64">
        <v>2020</v>
      </c>
      <c r="B64" t="s">
        <v>51</v>
      </c>
      <c r="C64" t="s">
        <v>15</v>
      </c>
      <c r="D64" s="1">
        <v>9832</v>
      </c>
      <c r="E64" s="1">
        <v>77924</v>
      </c>
      <c r="F64" s="2">
        <v>58484</v>
      </c>
    </row>
    <row r="65" spans="1:6" x14ac:dyDescent="0.35">
      <c r="A65">
        <v>2020</v>
      </c>
      <c r="B65" t="s">
        <v>51</v>
      </c>
      <c r="C65" t="s">
        <v>16</v>
      </c>
      <c r="D65" s="1">
        <v>11349</v>
      </c>
      <c r="E65" s="1">
        <v>121521</v>
      </c>
      <c r="F65" s="2">
        <v>65354</v>
      </c>
    </row>
    <row r="66" spans="1:6" x14ac:dyDescent="0.35">
      <c r="A66">
        <v>2020</v>
      </c>
      <c r="B66" t="s">
        <v>51</v>
      </c>
      <c r="C66" t="s">
        <v>17</v>
      </c>
      <c r="D66" s="1">
        <v>5732</v>
      </c>
      <c r="E66" s="1">
        <v>30344</v>
      </c>
      <c r="F66" s="2">
        <v>55607</v>
      </c>
    </row>
    <row r="67" spans="1:6" x14ac:dyDescent="0.35">
      <c r="A67">
        <v>2020</v>
      </c>
      <c r="B67" t="s">
        <v>51</v>
      </c>
      <c r="C67" t="s">
        <v>18</v>
      </c>
      <c r="D67" s="1">
        <v>16346</v>
      </c>
      <c r="E67" s="1">
        <v>160039</v>
      </c>
      <c r="F67" s="2">
        <v>70642</v>
      </c>
    </row>
    <row r="68" spans="1:6" x14ac:dyDescent="0.35">
      <c r="A68">
        <v>2020</v>
      </c>
      <c r="B68" t="s">
        <v>51</v>
      </c>
      <c r="C68" t="s">
        <v>19</v>
      </c>
      <c r="D68" s="1">
        <v>21102</v>
      </c>
      <c r="E68" s="1">
        <v>152366</v>
      </c>
      <c r="F68" s="2">
        <v>84958</v>
      </c>
    </row>
    <row r="69" spans="1:6" x14ac:dyDescent="0.35">
      <c r="A69">
        <v>2020</v>
      </c>
      <c r="B69" t="s">
        <v>51</v>
      </c>
      <c r="C69" t="s">
        <v>20</v>
      </c>
      <c r="D69" s="1">
        <v>21646</v>
      </c>
      <c r="E69" s="1">
        <v>164028</v>
      </c>
      <c r="F69" s="2">
        <v>67631</v>
      </c>
    </row>
    <row r="70" spans="1:6" x14ac:dyDescent="0.35">
      <c r="A70">
        <v>2020</v>
      </c>
      <c r="B70" t="s">
        <v>51</v>
      </c>
      <c r="C70" t="s">
        <v>21</v>
      </c>
      <c r="D70" s="1">
        <v>16952</v>
      </c>
      <c r="E70" s="1">
        <v>123866</v>
      </c>
      <c r="F70" s="2">
        <v>72942</v>
      </c>
    </row>
    <row r="71" spans="1:6" x14ac:dyDescent="0.35">
      <c r="A71">
        <v>2020</v>
      </c>
      <c r="B71" t="s">
        <v>51</v>
      </c>
      <c r="C71" t="s">
        <v>22</v>
      </c>
      <c r="D71" s="1">
        <v>5839</v>
      </c>
      <c r="E71" s="1">
        <v>43888</v>
      </c>
      <c r="F71" s="2">
        <v>53779</v>
      </c>
    </row>
    <row r="72" spans="1:6" x14ac:dyDescent="0.35">
      <c r="A72">
        <v>2020</v>
      </c>
      <c r="B72" t="s">
        <v>51</v>
      </c>
      <c r="C72" t="s">
        <v>23</v>
      </c>
      <c r="D72" s="1">
        <v>15735</v>
      </c>
      <c r="E72" s="1">
        <v>126375</v>
      </c>
      <c r="F72" s="2">
        <v>64664</v>
      </c>
    </row>
    <row r="73" spans="1:6" x14ac:dyDescent="0.35">
      <c r="A73">
        <v>2020</v>
      </c>
      <c r="B73" t="s">
        <v>51</v>
      </c>
      <c r="C73" t="s">
        <v>24</v>
      </c>
      <c r="D73" s="1">
        <v>6813</v>
      </c>
      <c r="E73" s="1">
        <v>30793</v>
      </c>
      <c r="F73" s="2">
        <v>55897</v>
      </c>
    </row>
    <row r="74" spans="1:6" x14ac:dyDescent="0.35">
      <c r="A74">
        <v>2020</v>
      </c>
      <c r="B74" t="s">
        <v>51</v>
      </c>
      <c r="C74" t="s">
        <v>25</v>
      </c>
      <c r="D74" s="1">
        <v>7000</v>
      </c>
      <c r="E74" s="1">
        <v>55249</v>
      </c>
      <c r="F74" s="2">
        <v>56548</v>
      </c>
    </row>
    <row r="75" spans="1:6" x14ac:dyDescent="0.35">
      <c r="A75">
        <v>2020</v>
      </c>
      <c r="B75" t="s">
        <v>51</v>
      </c>
      <c r="C75" t="s">
        <v>26</v>
      </c>
      <c r="D75" s="1">
        <v>5757</v>
      </c>
      <c r="E75" s="1">
        <v>93450</v>
      </c>
      <c r="F75" s="2">
        <v>67902</v>
      </c>
    </row>
    <row r="76" spans="1:6" x14ac:dyDescent="0.35">
      <c r="A76">
        <v>2020</v>
      </c>
      <c r="B76" t="s">
        <v>51</v>
      </c>
      <c r="C76" t="s">
        <v>27</v>
      </c>
      <c r="D76" s="1">
        <v>4901</v>
      </c>
      <c r="E76" s="1">
        <v>27866</v>
      </c>
      <c r="F76" s="2">
        <v>68870</v>
      </c>
    </row>
    <row r="77" spans="1:6" x14ac:dyDescent="0.35">
      <c r="A77">
        <v>2020</v>
      </c>
      <c r="B77" t="s">
        <v>51</v>
      </c>
      <c r="C77" t="s">
        <v>28</v>
      </c>
      <c r="D77" s="1">
        <v>22711</v>
      </c>
      <c r="E77" s="1">
        <v>151469</v>
      </c>
      <c r="F77" s="2">
        <v>77924</v>
      </c>
    </row>
    <row r="78" spans="1:6" x14ac:dyDescent="0.35">
      <c r="A78">
        <v>2020</v>
      </c>
      <c r="B78" t="s">
        <v>51</v>
      </c>
      <c r="C78" t="s">
        <v>29</v>
      </c>
      <c r="D78" s="1">
        <v>5485</v>
      </c>
      <c r="E78" s="1">
        <v>48577</v>
      </c>
      <c r="F78" s="2">
        <v>53439</v>
      </c>
    </row>
    <row r="79" spans="1:6" x14ac:dyDescent="0.35">
      <c r="A79">
        <v>2020</v>
      </c>
      <c r="B79" t="s">
        <v>51</v>
      </c>
      <c r="C79" t="s">
        <v>30</v>
      </c>
      <c r="D79" s="1">
        <v>50929</v>
      </c>
      <c r="E79" s="1">
        <v>361821</v>
      </c>
      <c r="F79" s="2">
        <v>78199</v>
      </c>
    </row>
    <row r="80" spans="1:6" x14ac:dyDescent="0.35">
      <c r="A80">
        <v>2020</v>
      </c>
      <c r="B80" t="s">
        <v>51</v>
      </c>
      <c r="C80" t="s">
        <v>31</v>
      </c>
      <c r="D80" s="1">
        <v>29231</v>
      </c>
      <c r="E80" s="1">
        <v>229369</v>
      </c>
      <c r="F80" s="2">
        <v>59177</v>
      </c>
    </row>
    <row r="81" spans="1:6" x14ac:dyDescent="0.35">
      <c r="A81">
        <v>2020</v>
      </c>
      <c r="B81" t="s">
        <v>51</v>
      </c>
      <c r="C81" t="s">
        <v>32</v>
      </c>
      <c r="D81" s="1">
        <v>3669</v>
      </c>
      <c r="E81" s="1">
        <v>25364</v>
      </c>
      <c r="F81" s="2">
        <v>66729</v>
      </c>
    </row>
    <row r="82" spans="1:6" x14ac:dyDescent="0.35">
      <c r="A82">
        <v>2020</v>
      </c>
      <c r="B82" t="s">
        <v>51</v>
      </c>
      <c r="C82" t="s">
        <v>33</v>
      </c>
      <c r="D82" s="1">
        <v>23650</v>
      </c>
      <c r="E82" s="1">
        <v>218531</v>
      </c>
      <c r="F82" s="2">
        <v>65104</v>
      </c>
    </row>
    <row r="83" spans="1:6" x14ac:dyDescent="0.35">
      <c r="A83">
        <v>2020</v>
      </c>
      <c r="B83" t="s">
        <v>51</v>
      </c>
      <c r="C83" t="s">
        <v>34</v>
      </c>
      <c r="D83" s="1">
        <v>9855</v>
      </c>
      <c r="E83" s="1">
        <v>78772</v>
      </c>
      <c r="F83" s="2">
        <v>55099</v>
      </c>
    </row>
    <row r="84" spans="1:6" x14ac:dyDescent="0.35">
      <c r="A84">
        <v>2020</v>
      </c>
      <c r="B84" t="s">
        <v>51</v>
      </c>
      <c r="C84" t="s">
        <v>35</v>
      </c>
      <c r="D84" s="1">
        <v>14899</v>
      </c>
      <c r="E84" s="1">
        <v>107568</v>
      </c>
      <c r="F84" s="2">
        <v>66876</v>
      </c>
    </row>
    <row r="85" spans="1:6" x14ac:dyDescent="0.35">
      <c r="A85">
        <v>2020</v>
      </c>
      <c r="B85" t="s">
        <v>51</v>
      </c>
      <c r="C85" t="s">
        <v>36</v>
      </c>
      <c r="D85" s="1">
        <v>29345</v>
      </c>
      <c r="E85" s="1">
        <v>241570</v>
      </c>
      <c r="F85" s="2">
        <v>70639</v>
      </c>
    </row>
    <row r="86" spans="1:6" x14ac:dyDescent="0.35">
      <c r="A86">
        <v>2020</v>
      </c>
      <c r="B86" t="s">
        <v>51</v>
      </c>
      <c r="C86" t="s">
        <v>37</v>
      </c>
      <c r="D86" s="1">
        <v>3878</v>
      </c>
      <c r="E86" s="1">
        <v>18924</v>
      </c>
      <c r="F86" s="2">
        <v>66955</v>
      </c>
    </row>
    <row r="87" spans="1:6" x14ac:dyDescent="0.35">
      <c r="A87">
        <v>2020</v>
      </c>
      <c r="B87" t="s">
        <v>51</v>
      </c>
      <c r="C87" t="s">
        <v>38</v>
      </c>
      <c r="D87" s="1">
        <v>13348</v>
      </c>
      <c r="E87" s="1">
        <v>103647</v>
      </c>
      <c r="F87" s="2">
        <v>57906</v>
      </c>
    </row>
    <row r="88" spans="1:6" x14ac:dyDescent="0.35">
      <c r="A88">
        <v>2020</v>
      </c>
      <c r="B88" t="s">
        <v>51</v>
      </c>
      <c r="C88" t="s">
        <v>39</v>
      </c>
      <c r="D88" s="1">
        <v>3954</v>
      </c>
      <c r="E88" s="1">
        <v>24410</v>
      </c>
      <c r="F88" s="2">
        <v>54005</v>
      </c>
    </row>
    <row r="89" spans="1:6" x14ac:dyDescent="0.35">
      <c r="A89">
        <v>2020</v>
      </c>
      <c r="B89" t="s">
        <v>51</v>
      </c>
      <c r="C89" t="s">
        <v>40</v>
      </c>
      <c r="D89" s="1">
        <v>12894</v>
      </c>
      <c r="E89" s="1">
        <v>130050</v>
      </c>
      <c r="F89" s="2">
        <v>62259</v>
      </c>
    </row>
    <row r="90" spans="1:6" x14ac:dyDescent="0.35">
      <c r="A90">
        <v>2020</v>
      </c>
      <c r="B90" t="s">
        <v>51</v>
      </c>
      <c r="C90" t="s">
        <v>41</v>
      </c>
      <c r="D90" s="1">
        <v>55014</v>
      </c>
      <c r="E90" s="1">
        <v>737125</v>
      </c>
      <c r="F90" s="2">
        <v>68929</v>
      </c>
    </row>
    <row r="91" spans="1:6" x14ac:dyDescent="0.35">
      <c r="A91">
        <v>2020</v>
      </c>
      <c r="B91" t="s">
        <v>51</v>
      </c>
      <c r="C91" t="s">
        <v>42</v>
      </c>
      <c r="D91" s="1">
        <v>12932</v>
      </c>
      <c r="E91" s="1">
        <v>115416</v>
      </c>
      <c r="F91" s="2">
        <v>57474</v>
      </c>
    </row>
    <row r="92" spans="1:6" x14ac:dyDescent="0.35">
      <c r="A92">
        <v>2020</v>
      </c>
      <c r="B92" t="s">
        <v>51</v>
      </c>
      <c r="C92" t="s">
        <v>43</v>
      </c>
      <c r="D92" s="1">
        <v>2839</v>
      </c>
      <c r="E92" s="1">
        <v>14269</v>
      </c>
      <c r="F92" s="2">
        <v>55130</v>
      </c>
    </row>
    <row r="93" spans="1:6" x14ac:dyDescent="0.35">
      <c r="A93">
        <v>2020</v>
      </c>
      <c r="B93" t="s">
        <v>51</v>
      </c>
      <c r="C93" t="s">
        <v>44</v>
      </c>
      <c r="D93" s="1">
        <v>21412</v>
      </c>
      <c r="E93" s="1">
        <v>201137</v>
      </c>
      <c r="F93" s="2">
        <v>63521</v>
      </c>
    </row>
    <row r="94" spans="1:6" x14ac:dyDescent="0.35">
      <c r="A94">
        <v>2020</v>
      </c>
      <c r="B94" t="s">
        <v>51</v>
      </c>
      <c r="C94" t="s">
        <v>45</v>
      </c>
      <c r="D94" s="1">
        <v>27072</v>
      </c>
      <c r="E94" s="1">
        <v>199964</v>
      </c>
      <c r="F94" s="2">
        <v>69827</v>
      </c>
    </row>
    <row r="95" spans="1:6" x14ac:dyDescent="0.35">
      <c r="A95">
        <v>2020</v>
      </c>
      <c r="B95" t="s">
        <v>51</v>
      </c>
      <c r="C95" t="s">
        <v>46</v>
      </c>
      <c r="D95" s="1">
        <v>4300</v>
      </c>
      <c r="E95" s="1">
        <v>29583</v>
      </c>
      <c r="F95" s="2">
        <v>60489</v>
      </c>
    </row>
    <row r="96" spans="1:6" x14ac:dyDescent="0.35">
      <c r="A96">
        <v>2020</v>
      </c>
      <c r="B96" t="s">
        <v>51</v>
      </c>
      <c r="C96" t="s">
        <v>47</v>
      </c>
      <c r="D96" s="1">
        <v>14760</v>
      </c>
      <c r="E96" s="1">
        <v>123846</v>
      </c>
      <c r="F96" s="2">
        <v>66423</v>
      </c>
    </row>
    <row r="97" spans="1:6" x14ac:dyDescent="0.35">
      <c r="A97">
        <v>2020</v>
      </c>
      <c r="B97" t="s">
        <v>51</v>
      </c>
      <c r="C97" t="s">
        <v>48</v>
      </c>
      <c r="D97" s="1">
        <v>3478</v>
      </c>
      <c r="E97" s="1">
        <v>21200</v>
      </c>
      <c r="F97" s="2">
        <v>56640</v>
      </c>
    </row>
    <row r="98" spans="1:6" x14ac:dyDescent="0.35">
      <c r="A98">
        <v>2020</v>
      </c>
      <c r="B98" t="s">
        <v>52</v>
      </c>
      <c r="C98" t="s">
        <v>1</v>
      </c>
      <c r="D98" s="1">
        <v>5773</v>
      </c>
      <c r="E98" s="1">
        <v>258328</v>
      </c>
      <c r="F98" s="2">
        <v>60387</v>
      </c>
    </row>
    <row r="99" spans="1:6" x14ac:dyDescent="0.35">
      <c r="A99">
        <v>2020</v>
      </c>
      <c r="B99" t="s">
        <v>52</v>
      </c>
      <c r="C99" t="s">
        <v>2</v>
      </c>
      <c r="D99" s="1">
        <v>5213</v>
      </c>
      <c r="E99" s="1">
        <v>177110</v>
      </c>
      <c r="F99" s="2">
        <v>82375</v>
      </c>
    </row>
    <row r="100" spans="1:6" x14ac:dyDescent="0.35">
      <c r="A100">
        <v>2020</v>
      </c>
      <c r="B100" t="s">
        <v>52</v>
      </c>
      <c r="C100" t="s">
        <v>3</v>
      </c>
      <c r="D100" s="1">
        <v>2961</v>
      </c>
      <c r="E100" s="1">
        <v>154922</v>
      </c>
      <c r="F100" s="2">
        <v>51570</v>
      </c>
    </row>
    <row r="101" spans="1:6" x14ac:dyDescent="0.35">
      <c r="A101">
        <v>2020</v>
      </c>
      <c r="B101" t="s">
        <v>52</v>
      </c>
      <c r="C101" t="s">
        <v>4</v>
      </c>
      <c r="D101" s="1">
        <v>44156</v>
      </c>
      <c r="E101" s="1">
        <v>1263780</v>
      </c>
      <c r="F101" s="2">
        <v>109888</v>
      </c>
    </row>
    <row r="102" spans="1:6" x14ac:dyDescent="0.35">
      <c r="A102">
        <v>2020</v>
      </c>
      <c r="B102" t="s">
        <v>52</v>
      </c>
      <c r="C102" t="s">
        <v>5</v>
      </c>
      <c r="D102" s="1">
        <v>5888</v>
      </c>
      <c r="E102" s="1">
        <v>146473</v>
      </c>
      <c r="F102" s="2">
        <v>77207</v>
      </c>
    </row>
    <row r="103" spans="1:6" x14ac:dyDescent="0.35">
      <c r="A103">
        <v>2020</v>
      </c>
      <c r="B103" t="s">
        <v>52</v>
      </c>
      <c r="C103" t="s">
        <v>6</v>
      </c>
      <c r="D103" s="1">
        <v>4386</v>
      </c>
      <c r="E103" s="1">
        <v>153812</v>
      </c>
      <c r="F103" s="2">
        <v>87706</v>
      </c>
    </row>
    <row r="104" spans="1:6" x14ac:dyDescent="0.35">
      <c r="A104">
        <v>2020</v>
      </c>
      <c r="B104" t="s">
        <v>52</v>
      </c>
      <c r="C104" t="s">
        <v>7</v>
      </c>
      <c r="D104">
        <v>678</v>
      </c>
      <c r="E104" s="1">
        <v>25520</v>
      </c>
      <c r="F104" s="2">
        <v>68049</v>
      </c>
    </row>
    <row r="105" spans="1:6" x14ac:dyDescent="0.35">
      <c r="A105">
        <v>2020</v>
      </c>
      <c r="B105" t="s">
        <v>52</v>
      </c>
      <c r="C105" t="s">
        <v>8</v>
      </c>
      <c r="D105" s="1">
        <v>21275</v>
      </c>
      <c r="E105" s="1">
        <v>376070</v>
      </c>
      <c r="F105" s="2">
        <v>66758</v>
      </c>
    </row>
    <row r="106" spans="1:6" x14ac:dyDescent="0.35">
      <c r="A106">
        <v>2020</v>
      </c>
      <c r="B106" t="s">
        <v>52</v>
      </c>
      <c r="C106" t="s">
        <v>9</v>
      </c>
      <c r="D106" s="1">
        <v>10646</v>
      </c>
      <c r="E106" s="1">
        <v>382938</v>
      </c>
      <c r="F106" s="2">
        <v>60184</v>
      </c>
    </row>
    <row r="107" spans="1:6" x14ac:dyDescent="0.35">
      <c r="A107">
        <v>2020</v>
      </c>
      <c r="B107" t="s">
        <v>52</v>
      </c>
      <c r="C107" t="s">
        <v>10</v>
      </c>
      <c r="D107" s="1">
        <v>2886</v>
      </c>
      <c r="E107" s="1">
        <v>67700</v>
      </c>
      <c r="F107" s="2">
        <v>65603</v>
      </c>
    </row>
    <row r="108" spans="1:6" x14ac:dyDescent="0.35">
      <c r="A108">
        <v>2020</v>
      </c>
      <c r="B108" t="s">
        <v>52</v>
      </c>
      <c r="C108" t="s">
        <v>11</v>
      </c>
      <c r="D108" s="1">
        <v>18033</v>
      </c>
      <c r="E108" s="1">
        <v>554712</v>
      </c>
      <c r="F108" s="2">
        <v>74855</v>
      </c>
    </row>
    <row r="109" spans="1:6" x14ac:dyDescent="0.35">
      <c r="A109">
        <v>2020</v>
      </c>
      <c r="B109" t="s">
        <v>52</v>
      </c>
      <c r="C109" t="s">
        <v>12</v>
      </c>
      <c r="D109" s="1">
        <v>9255</v>
      </c>
      <c r="E109" s="1">
        <v>504460</v>
      </c>
      <c r="F109" s="2">
        <v>65092</v>
      </c>
    </row>
    <row r="110" spans="1:6" x14ac:dyDescent="0.35">
      <c r="A110">
        <v>2020</v>
      </c>
      <c r="B110" t="s">
        <v>52</v>
      </c>
      <c r="C110" t="s">
        <v>13</v>
      </c>
      <c r="D110" s="1">
        <v>4099</v>
      </c>
      <c r="E110" s="1">
        <v>216615</v>
      </c>
      <c r="F110" s="2">
        <v>63103</v>
      </c>
    </row>
    <row r="111" spans="1:6" x14ac:dyDescent="0.35">
      <c r="A111">
        <v>2020</v>
      </c>
      <c r="B111" t="s">
        <v>52</v>
      </c>
      <c r="C111" t="s">
        <v>14</v>
      </c>
      <c r="D111" s="1">
        <v>3109</v>
      </c>
      <c r="E111" s="1">
        <v>158784</v>
      </c>
      <c r="F111" s="2">
        <v>62958</v>
      </c>
    </row>
    <row r="112" spans="1:6" x14ac:dyDescent="0.35">
      <c r="A112">
        <v>2020</v>
      </c>
      <c r="B112" t="s">
        <v>52</v>
      </c>
      <c r="C112" t="s">
        <v>15</v>
      </c>
      <c r="D112" s="1">
        <v>4978</v>
      </c>
      <c r="E112" s="1">
        <v>235564</v>
      </c>
      <c r="F112" s="2">
        <v>62902</v>
      </c>
    </row>
    <row r="113" spans="1:6" x14ac:dyDescent="0.35">
      <c r="A113">
        <v>2020</v>
      </c>
      <c r="B113" t="s">
        <v>52</v>
      </c>
      <c r="C113" t="s">
        <v>16</v>
      </c>
      <c r="D113" s="1">
        <v>4501</v>
      </c>
      <c r="E113" s="1">
        <v>131430</v>
      </c>
      <c r="F113" s="2">
        <v>78183</v>
      </c>
    </row>
    <row r="114" spans="1:6" x14ac:dyDescent="0.35">
      <c r="A114">
        <v>2020</v>
      </c>
      <c r="B114" t="s">
        <v>52</v>
      </c>
      <c r="C114" t="s">
        <v>17</v>
      </c>
      <c r="D114" s="1">
        <v>1863</v>
      </c>
      <c r="E114" s="1">
        <v>50166</v>
      </c>
      <c r="F114" s="2">
        <v>61682</v>
      </c>
    </row>
    <row r="115" spans="1:6" x14ac:dyDescent="0.35">
      <c r="A115">
        <v>2020</v>
      </c>
      <c r="B115" t="s">
        <v>52</v>
      </c>
      <c r="C115" t="s">
        <v>18</v>
      </c>
      <c r="D115" s="1">
        <v>4168</v>
      </c>
      <c r="E115" s="1">
        <v>108500</v>
      </c>
      <c r="F115" s="2">
        <v>85426</v>
      </c>
    </row>
    <row r="116" spans="1:6" x14ac:dyDescent="0.35">
      <c r="A116">
        <v>2020</v>
      </c>
      <c r="B116" t="s">
        <v>52</v>
      </c>
      <c r="C116" t="s">
        <v>19</v>
      </c>
      <c r="D116" s="1">
        <v>6616</v>
      </c>
      <c r="E116" s="1">
        <v>229741</v>
      </c>
      <c r="F116" s="2">
        <v>96190</v>
      </c>
    </row>
    <row r="117" spans="1:6" x14ac:dyDescent="0.35">
      <c r="A117">
        <v>2020</v>
      </c>
      <c r="B117" t="s">
        <v>52</v>
      </c>
      <c r="C117" t="s">
        <v>20</v>
      </c>
      <c r="D117" s="1">
        <v>17437</v>
      </c>
      <c r="E117" s="1">
        <v>554767</v>
      </c>
      <c r="F117" s="2">
        <v>70769</v>
      </c>
    </row>
    <row r="118" spans="1:6" x14ac:dyDescent="0.35">
      <c r="A118">
        <v>2020</v>
      </c>
      <c r="B118" t="s">
        <v>52</v>
      </c>
      <c r="C118" t="s">
        <v>21</v>
      </c>
      <c r="D118" s="1">
        <v>8284</v>
      </c>
      <c r="E118" s="1">
        <v>309006</v>
      </c>
      <c r="F118" s="2">
        <v>70870</v>
      </c>
    </row>
    <row r="119" spans="1:6" x14ac:dyDescent="0.35">
      <c r="A119">
        <v>2020</v>
      </c>
      <c r="B119" t="s">
        <v>52</v>
      </c>
      <c r="C119" t="s">
        <v>22</v>
      </c>
      <c r="D119" s="1">
        <v>2375</v>
      </c>
      <c r="E119" s="1">
        <v>139480</v>
      </c>
      <c r="F119" s="2">
        <v>51918</v>
      </c>
    </row>
    <row r="120" spans="1:6" x14ac:dyDescent="0.35">
      <c r="A120">
        <v>2020</v>
      </c>
      <c r="B120" t="s">
        <v>52</v>
      </c>
      <c r="C120" t="s">
        <v>23</v>
      </c>
      <c r="D120" s="1">
        <v>6859</v>
      </c>
      <c r="E120" s="1">
        <v>266452</v>
      </c>
      <c r="F120" s="2">
        <v>61836</v>
      </c>
    </row>
    <row r="121" spans="1:6" x14ac:dyDescent="0.35">
      <c r="A121">
        <v>2020</v>
      </c>
      <c r="B121" t="s">
        <v>52</v>
      </c>
      <c r="C121" t="s">
        <v>24</v>
      </c>
      <c r="D121" s="1">
        <v>1672</v>
      </c>
      <c r="E121" s="1">
        <v>20421</v>
      </c>
      <c r="F121" s="2">
        <v>54178</v>
      </c>
    </row>
    <row r="122" spans="1:6" x14ac:dyDescent="0.35">
      <c r="A122">
        <v>2020</v>
      </c>
      <c r="B122" t="s">
        <v>52</v>
      </c>
      <c r="C122" t="s">
        <v>25</v>
      </c>
      <c r="D122" s="1">
        <v>1949</v>
      </c>
      <c r="E122" s="1">
        <v>97530</v>
      </c>
      <c r="F122" s="2">
        <v>56492</v>
      </c>
    </row>
    <row r="123" spans="1:6" x14ac:dyDescent="0.35">
      <c r="A123">
        <v>2020</v>
      </c>
      <c r="B123" t="s">
        <v>52</v>
      </c>
      <c r="C123" t="s">
        <v>26</v>
      </c>
      <c r="D123" s="1">
        <v>2054</v>
      </c>
      <c r="E123" s="1">
        <v>55673</v>
      </c>
      <c r="F123" s="2">
        <v>66821</v>
      </c>
    </row>
    <row r="124" spans="1:6" x14ac:dyDescent="0.35">
      <c r="A124">
        <v>2020</v>
      </c>
      <c r="B124" t="s">
        <v>52</v>
      </c>
      <c r="C124" t="s">
        <v>27</v>
      </c>
      <c r="D124" s="1">
        <v>2001</v>
      </c>
      <c r="E124" s="1">
        <v>67282</v>
      </c>
      <c r="F124" s="2">
        <v>77769</v>
      </c>
    </row>
    <row r="125" spans="1:6" x14ac:dyDescent="0.35">
      <c r="A125">
        <v>2020</v>
      </c>
      <c r="B125" t="s">
        <v>52</v>
      </c>
      <c r="C125" t="s">
        <v>28</v>
      </c>
      <c r="D125" s="1">
        <v>8964</v>
      </c>
      <c r="E125" s="1">
        <v>235850</v>
      </c>
      <c r="F125" s="2">
        <v>86277</v>
      </c>
    </row>
    <row r="126" spans="1:6" x14ac:dyDescent="0.35">
      <c r="A126">
        <v>2020</v>
      </c>
      <c r="B126" t="s">
        <v>52</v>
      </c>
      <c r="C126" t="s">
        <v>29</v>
      </c>
      <c r="D126" s="1">
        <v>1776</v>
      </c>
      <c r="E126" s="1">
        <v>27201</v>
      </c>
      <c r="F126" s="2">
        <v>58794</v>
      </c>
    </row>
    <row r="127" spans="1:6" x14ac:dyDescent="0.35">
      <c r="A127">
        <v>2020</v>
      </c>
      <c r="B127" t="s">
        <v>52</v>
      </c>
      <c r="C127" t="s">
        <v>30</v>
      </c>
      <c r="D127" s="1">
        <v>16292</v>
      </c>
      <c r="E127" s="1">
        <v>399337</v>
      </c>
      <c r="F127" s="2">
        <v>73103</v>
      </c>
    </row>
    <row r="128" spans="1:6" x14ac:dyDescent="0.35">
      <c r="A128">
        <v>2020</v>
      </c>
      <c r="B128" t="s">
        <v>52</v>
      </c>
      <c r="C128" t="s">
        <v>31</v>
      </c>
      <c r="D128" s="1">
        <v>10303</v>
      </c>
      <c r="E128" s="1">
        <v>452637</v>
      </c>
      <c r="F128" s="2">
        <v>63281</v>
      </c>
    </row>
    <row r="129" spans="1:6" x14ac:dyDescent="0.35">
      <c r="A129">
        <v>2020</v>
      </c>
      <c r="B129" t="s">
        <v>52</v>
      </c>
      <c r="C129" t="s">
        <v>32</v>
      </c>
      <c r="D129">
        <v>799</v>
      </c>
      <c r="E129" s="1">
        <v>25259</v>
      </c>
      <c r="F129" s="2">
        <v>57695</v>
      </c>
    </row>
    <row r="130" spans="1:6" x14ac:dyDescent="0.35">
      <c r="A130">
        <v>2020</v>
      </c>
      <c r="B130" t="s">
        <v>52</v>
      </c>
      <c r="C130" t="s">
        <v>33</v>
      </c>
      <c r="D130" s="1">
        <v>15453</v>
      </c>
      <c r="E130" s="1">
        <v>653028</v>
      </c>
      <c r="F130" s="2">
        <v>64995</v>
      </c>
    </row>
    <row r="131" spans="1:6" x14ac:dyDescent="0.35">
      <c r="A131">
        <v>2020</v>
      </c>
      <c r="B131" t="s">
        <v>52</v>
      </c>
      <c r="C131" t="s">
        <v>34</v>
      </c>
      <c r="D131" s="1">
        <v>4178</v>
      </c>
      <c r="E131" s="1">
        <v>131206</v>
      </c>
      <c r="F131" s="2">
        <v>60915</v>
      </c>
    </row>
    <row r="132" spans="1:6" x14ac:dyDescent="0.35">
      <c r="A132">
        <v>2020</v>
      </c>
      <c r="B132" t="s">
        <v>52</v>
      </c>
      <c r="C132" t="s">
        <v>35</v>
      </c>
      <c r="D132" s="1">
        <v>6354</v>
      </c>
      <c r="E132" s="1">
        <v>184947</v>
      </c>
      <c r="F132" s="2">
        <v>74927</v>
      </c>
    </row>
    <row r="133" spans="1:6" x14ac:dyDescent="0.35">
      <c r="A133">
        <v>2020</v>
      </c>
      <c r="B133" t="s">
        <v>52</v>
      </c>
      <c r="C133" t="s">
        <v>36</v>
      </c>
      <c r="D133" s="1">
        <v>14363</v>
      </c>
      <c r="E133" s="1">
        <v>537402</v>
      </c>
      <c r="F133" s="2">
        <v>66931</v>
      </c>
    </row>
    <row r="134" spans="1:6" x14ac:dyDescent="0.35">
      <c r="A134">
        <v>2020</v>
      </c>
      <c r="B134" t="s">
        <v>52</v>
      </c>
      <c r="C134" t="s">
        <v>37</v>
      </c>
      <c r="D134" s="1">
        <v>1516</v>
      </c>
      <c r="E134" s="1">
        <v>37411</v>
      </c>
      <c r="F134" s="2">
        <v>63645</v>
      </c>
    </row>
    <row r="135" spans="1:6" x14ac:dyDescent="0.35">
      <c r="A135">
        <v>2020</v>
      </c>
      <c r="B135" t="s">
        <v>52</v>
      </c>
      <c r="C135" t="s">
        <v>38</v>
      </c>
      <c r="D135" s="1">
        <v>6655</v>
      </c>
      <c r="E135" s="1">
        <v>244395</v>
      </c>
      <c r="F135" s="2">
        <v>61779</v>
      </c>
    </row>
    <row r="136" spans="1:6" x14ac:dyDescent="0.35">
      <c r="A136">
        <v>2020</v>
      </c>
      <c r="B136" t="s">
        <v>52</v>
      </c>
      <c r="C136" t="s">
        <v>39</v>
      </c>
      <c r="D136" s="1">
        <v>1072</v>
      </c>
      <c r="E136" s="1">
        <v>43135</v>
      </c>
      <c r="F136" s="2">
        <v>53285</v>
      </c>
    </row>
    <row r="137" spans="1:6" x14ac:dyDescent="0.35">
      <c r="A137">
        <v>2020</v>
      </c>
      <c r="B137" t="s">
        <v>52</v>
      </c>
      <c r="C137" t="s">
        <v>40</v>
      </c>
      <c r="D137" s="1">
        <v>7620</v>
      </c>
      <c r="E137" s="1">
        <v>334972</v>
      </c>
      <c r="F137" s="2">
        <v>63122</v>
      </c>
    </row>
    <row r="138" spans="1:6" x14ac:dyDescent="0.35">
      <c r="A138">
        <v>2020</v>
      </c>
      <c r="B138" t="s">
        <v>52</v>
      </c>
      <c r="C138" t="s">
        <v>41</v>
      </c>
      <c r="D138" s="1">
        <v>26257</v>
      </c>
      <c r="E138" s="1">
        <v>867807</v>
      </c>
      <c r="F138" s="2">
        <v>81206</v>
      </c>
    </row>
    <row r="139" spans="1:6" x14ac:dyDescent="0.35">
      <c r="A139">
        <v>2020</v>
      </c>
      <c r="B139" t="s">
        <v>52</v>
      </c>
      <c r="C139" t="s">
        <v>42</v>
      </c>
      <c r="D139" s="1">
        <v>4616</v>
      </c>
      <c r="E139" s="1">
        <v>135571</v>
      </c>
      <c r="F139" s="2">
        <v>61796</v>
      </c>
    </row>
    <row r="140" spans="1:6" x14ac:dyDescent="0.35">
      <c r="A140">
        <v>2020</v>
      </c>
      <c r="B140" t="s">
        <v>52</v>
      </c>
      <c r="C140" t="s">
        <v>43</v>
      </c>
      <c r="D140" s="1">
        <v>1107</v>
      </c>
      <c r="E140" s="1">
        <v>28176</v>
      </c>
      <c r="F140" s="2">
        <v>62352</v>
      </c>
    </row>
    <row r="141" spans="1:6" x14ac:dyDescent="0.35">
      <c r="A141">
        <v>2020</v>
      </c>
      <c r="B141" t="s">
        <v>52</v>
      </c>
      <c r="C141" t="s">
        <v>44</v>
      </c>
      <c r="D141" s="1">
        <v>7023</v>
      </c>
      <c r="E141" s="1">
        <v>232300</v>
      </c>
      <c r="F141" s="2">
        <v>63958</v>
      </c>
    </row>
    <row r="142" spans="1:6" x14ac:dyDescent="0.35">
      <c r="A142">
        <v>2020</v>
      </c>
      <c r="B142" t="s">
        <v>52</v>
      </c>
      <c r="C142" t="s">
        <v>45</v>
      </c>
      <c r="D142" s="1">
        <v>7882</v>
      </c>
      <c r="E142" s="1">
        <v>268553</v>
      </c>
      <c r="F142" s="2">
        <v>82000</v>
      </c>
    </row>
    <row r="143" spans="1:6" x14ac:dyDescent="0.35">
      <c r="A143">
        <v>2020</v>
      </c>
      <c r="B143" t="s">
        <v>52</v>
      </c>
      <c r="C143" t="s">
        <v>46</v>
      </c>
      <c r="D143" s="1">
        <v>1261</v>
      </c>
      <c r="E143" s="1">
        <v>44429</v>
      </c>
      <c r="F143" s="2">
        <v>62359</v>
      </c>
    </row>
    <row r="144" spans="1:6" x14ac:dyDescent="0.35">
      <c r="A144">
        <v>2020</v>
      </c>
      <c r="B144" t="s">
        <v>52</v>
      </c>
      <c r="C144" t="s">
        <v>47</v>
      </c>
      <c r="D144" s="1">
        <v>9214</v>
      </c>
      <c r="E144" s="1">
        <v>458262</v>
      </c>
      <c r="F144" s="2">
        <v>61039</v>
      </c>
    </row>
    <row r="145" spans="1:6" x14ac:dyDescent="0.35">
      <c r="A145">
        <v>2020</v>
      </c>
      <c r="B145" t="s">
        <v>52</v>
      </c>
      <c r="C145" t="s">
        <v>48</v>
      </c>
      <c r="D145">
        <v>620</v>
      </c>
      <c r="E145" s="1">
        <v>9580</v>
      </c>
      <c r="F145" s="2">
        <v>70308</v>
      </c>
    </row>
    <row r="146" spans="1:6" x14ac:dyDescent="0.35">
      <c r="A146">
        <v>2020</v>
      </c>
      <c r="B146" t="s">
        <v>54</v>
      </c>
      <c r="C146" t="s">
        <v>1</v>
      </c>
      <c r="D146" s="1">
        <v>32424</v>
      </c>
      <c r="E146" s="1">
        <v>372620</v>
      </c>
      <c r="F146" s="2">
        <v>45853</v>
      </c>
    </row>
    <row r="147" spans="1:6" x14ac:dyDescent="0.35">
      <c r="A147">
        <v>2020</v>
      </c>
      <c r="B147" t="s">
        <v>54</v>
      </c>
      <c r="C147" t="s">
        <v>2</v>
      </c>
      <c r="D147" s="1">
        <v>33859</v>
      </c>
      <c r="E147" s="1">
        <v>546143</v>
      </c>
      <c r="F147" s="2">
        <v>51498</v>
      </c>
    </row>
    <row r="148" spans="1:6" x14ac:dyDescent="0.35">
      <c r="A148">
        <v>2020</v>
      </c>
      <c r="B148" t="s">
        <v>54</v>
      </c>
      <c r="C148" t="s">
        <v>3</v>
      </c>
      <c r="D148" s="1">
        <v>21836</v>
      </c>
      <c r="E148" s="1">
        <v>244074</v>
      </c>
      <c r="F148" s="2">
        <v>45673</v>
      </c>
    </row>
    <row r="149" spans="1:6" x14ac:dyDescent="0.35">
      <c r="A149">
        <v>2020</v>
      </c>
      <c r="B149" t="s">
        <v>54</v>
      </c>
      <c r="C149" t="s">
        <v>4</v>
      </c>
      <c r="D149" s="1">
        <v>200632</v>
      </c>
      <c r="E149" s="1">
        <v>2888684</v>
      </c>
      <c r="F149" s="2">
        <v>58800</v>
      </c>
    </row>
    <row r="150" spans="1:6" x14ac:dyDescent="0.35">
      <c r="A150">
        <v>2020</v>
      </c>
      <c r="B150" t="s">
        <v>54</v>
      </c>
      <c r="C150" t="s">
        <v>5</v>
      </c>
      <c r="D150" s="1">
        <v>36421</v>
      </c>
      <c r="E150" s="1">
        <v>465887</v>
      </c>
      <c r="F150" s="2">
        <v>55719</v>
      </c>
    </row>
    <row r="151" spans="1:6" x14ac:dyDescent="0.35">
      <c r="A151">
        <v>2020</v>
      </c>
      <c r="B151" t="s">
        <v>54</v>
      </c>
      <c r="C151" t="s">
        <v>6</v>
      </c>
      <c r="D151" s="1">
        <v>24725</v>
      </c>
      <c r="E151" s="1">
        <v>276491</v>
      </c>
      <c r="F151" s="2">
        <v>55859</v>
      </c>
    </row>
    <row r="152" spans="1:6" x14ac:dyDescent="0.35">
      <c r="A152">
        <v>2020</v>
      </c>
      <c r="B152" t="s">
        <v>54</v>
      </c>
      <c r="C152" t="s">
        <v>7</v>
      </c>
      <c r="D152" s="1">
        <v>7050</v>
      </c>
      <c r="E152" s="1">
        <v>76267</v>
      </c>
      <c r="F152" s="2">
        <v>45667</v>
      </c>
    </row>
    <row r="153" spans="1:6" x14ac:dyDescent="0.35">
      <c r="A153">
        <v>2020</v>
      </c>
      <c r="B153" t="s">
        <v>54</v>
      </c>
      <c r="C153" t="s">
        <v>8</v>
      </c>
      <c r="D153" s="1">
        <v>142700</v>
      </c>
      <c r="E153" s="1">
        <v>1739110</v>
      </c>
      <c r="F153" s="2">
        <v>49391</v>
      </c>
    </row>
    <row r="154" spans="1:6" x14ac:dyDescent="0.35">
      <c r="A154">
        <v>2020</v>
      </c>
      <c r="B154" t="s">
        <v>54</v>
      </c>
      <c r="C154" t="s">
        <v>9</v>
      </c>
      <c r="D154" s="1">
        <v>64380</v>
      </c>
      <c r="E154" s="1">
        <v>913981</v>
      </c>
      <c r="F154" s="2">
        <v>52104</v>
      </c>
    </row>
    <row r="155" spans="1:6" x14ac:dyDescent="0.35">
      <c r="A155">
        <v>2020</v>
      </c>
      <c r="B155" t="s">
        <v>54</v>
      </c>
      <c r="C155" t="s">
        <v>10</v>
      </c>
      <c r="D155" s="1">
        <v>12742</v>
      </c>
      <c r="E155" s="1">
        <v>143264</v>
      </c>
      <c r="F155" s="2">
        <v>44610</v>
      </c>
    </row>
    <row r="156" spans="1:6" x14ac:dyDescent="0.35">
      <c r="A156">
        <v>2020</v>
      </c>
      <c r="B156" t="s">
        <v>54</v>
      </c>
      <c r="C156" t="s">
        <v>11</v>
      </c>
      <c r="D156" s="1">
        <v>78196</v>
      </c>
      <c r="E156" s="1">
        <v>1140749</v>
      </c>
      <c r="F156" s="2">
        <v>55780</v>
      </c>
    </row>
    <row r="157" spans="1:6" x14ac:dyDescent="0.35">
      <c r="A157">
        <v>2020</v>
      </c>
      <c r="B157" t="s">
        <v>54</v>
      </c>
      <c r="C157" t="s">
        <v>12</v>
      </c>
      <c r="D157" s="1">
        <v>40846</v>
      </c>
      <c r="E157" s="1">
        <v>583686</v>
      </c>
      <c r="F157" s="2">
        <v>45931</v>
      </c>
    </row>
    <row r="158" spans="1:6" x14ac:dyDescent="0.35">
      <c r="A158">
        <v>2020</v>
      </c>
      <c r="B158" t="s">
        <v>54</v>
      </c>
      <c r="C158" t="s">
        <v>13</v>
      </c>
      <c r="D158" s="1">
        <v>23479</v>
      </c>
      <c r="E158" s="1">
        <v>298376</v>
      </c>
      <c r="F158" s="2">
        <v>44146</v>
      </c>
    </row>
    <row r="159" spans="1:6" x14ac:dyDescent="0.35">
      <c r="A159">
        <v>2020</v>
      </c>
      <c r="B159" t="s">
        <v>54</v>
      </c>
      <c r="C159" t="s">
        <v>14</v>
      </c>
      <c r="D159" s="1">
        <v>19497</v>
      </c>
      <c r="E159" s="1">
        <v>255575</v>
      </c>
      <c r="F159" s="2">
        <v>46012</v>
      </c>
    </row>
    <row r="160" spans="1:6" x14ac:dyDescent="0.35">
      <c r="A160">
        <v>2020</v>
      </c>
      <c r="B160" t="s">
        <v>54</v>
      </c>
      <c r="C160" t="s">
        <v>15</v>
      </c>
      <c r="D160" s="1">
        <v>28266</v>
      </c>
      <c r="E160" s="1">
        <v>393361</v>
      </c>
      <c r="F160" s="2">
        <v>46839</v>
      </c>
    </row>
    <row r="161" spans="1:6" x14ac:dyDescent="0.35">
      <c r="A161">
        <v>2020</v>
      </c>
      <c r="B161" t="s">
        <v>54</v>
      </c>
      <c r="C161" t="s">
        <v>16</v>
      </c>
      <c r="D161" s="1">
        <v>31210</v>
      </c>
      <c r="E161" s="1">
        <v>358336</v>
      </c>
      <c r="F161" s="2">
        <v>46029</v>
      </c>
    </row>
    <row r="162" spans="1:6" x14ac:dyDescent="0.35">
      <c r="A162">
        <v>2020</v>
      </c>
      <c r="B162" t="s">
        <v>54</v>
      </c>
      <c r="C162" t="s">
        <v>17</v>
      </c>
      <c r="D162" s="1">
        <v>10546</v>
      </c>
      <c r="E162" s="1">
        <v>111483</v>
      </c>
      <c r="F162" s="2">
        <v>43084</v>
      </c>
    </row>
    <row r="163" spans="1:6" x14ac:dyDescent="0.35">
      <c r="A163">
        <v>2020</v>
      </c>
      <c r="B163" t="s">
        <v>54</v>
      </c>
      <c r="C163" t="s">
        <v>18</v>
      </c>
      <c r="D163" s="1">
        <v>31685</v>
      </c>
      <c r="E163" s="1">
        <v>441680</v>
      </c>
      <c r="F163" s="2">
        <v>50800</v>
      </c>
    </row>
    <row r="164" spans="1:6" x14ac:dyDescent="0.35">
      <c r="A164">
        <v>2020</v>
      </c>
      <c r="B164" t="s">
        <v>54</v>
      </c>
      <c r="C164" t="s">
        <v>19</v>
      </c>
      <c r="D164" s="1">
        <v>40751</v>
      </c>
      <c r="E164" s="1">
        <v>526726</v>
      </c>
      <c r="F164" s="2">
        <v>61082</v>
      </c>
    </row>
    <row r="165" spans="1:6" x14ac:dyDescent="0.35">
      <c r="A165">
        <v>2020</v>
      </c>
      <c r="B165" t="s">
        <v>54</v>
      </c>
      <c r="C165" t="s">
        <v>20</v>
      </c>
      <c r="D165" s="1">
        <v>55149</v>
      </c>
      <c r="E165" s="1">
        <v>745824</v>
      </c>
      <c r="F165" s="2">
        <v>51869</v>
      </c>
    </row>
    <row r="166" spans="1:6" x14ac:dyDescent="0.35">
      <c r="A166">
        <v>2020</v>
      </c>
      <c r="B166" t="s">
        <v>54</v>
      </c>
      <c r="C166" t="s">
        <v>21</v>
      </c>
      <c r="D166" s="1">
        <v>37255</v>
      </c>
      <c r="E166" s="1">
        <v>499190</v>
      </c>
      <c r="F166" s="2">
        <v>53843</v>
      </c>
    </row>
    <row r="167" spans="1:6" x14ac:dyDescent="0.35">
      <c r="A167">
        <v>2020</v>
      </c>
      <c r="B167" t="s">
        <v>54</v>
      </c>
      <c r="C167" t="s">
        <v>22</v>
      </c>
      <c r="D167" s="1">
        <v>19589</v>
      </c>
      <c r="E167" s="1">
        <v>226629</v>
      </c>
      <c r="F167" s="2">
        <v>40176</v>
      </c>
    </row>
    <row r="168" spans="1:6" x14ac:dyDescent="0.35">
      <c r="A168">
        <v>2020</v>
      </c>
      <c r="B168" t="s">
        <v>54</v>
      </c>
      <c r="C168" t="s">
        <v>23</v>
      </c>
      <c r="D168" s="1">
        <v>39646</v>
      </c>
      <c r="E168" s="1">
        <v>519916</v>
      </c>
      <c r="F168" s="2">
        <v>46520</v>
      </c>
    </row>
    <row r="169" spans="1:6" x14ac:dyDescent="0.35">
      <c r="A169">
        <v>2020</v>
      </c>
      <c r="B169" t="s">
        <v>54</v>
      </c>
      <c r="C169" t="s">
        <v>24</v>
      </c>
      <c r="D169" s="1">
        <v>9323</v>
      </c>
      <c r="E169" s="1">
        <v>89315</v>
      </c>
      <c r="F169" s="2">
        <v>43996</v>
      </c>
    </row>
    <row r="170" spans="1:6" x14ac:dyDescent="0.35">
      <c r="A170">
        <v>2020</v>
      </c>
      <c r="B170" t="s">
        <v>54</v>
      </c>
      <c r="C170" t="s">
        <v>25</v>
      </c>
      <c r="D170" s="1">
        <v>14748</v>
      </c>
      <c r="E170" s="1">
        <v>182745</v>
      </c>
      <c r="F170" s="2">
        <v>44095</v>
      </c>
    </row>
    <row r="171" spans="1:6" x14ac:dyDescent="0.35">
      <c r="A171">
        <v>2020</v>
      </c>
      <c r="B171" t="s">
        <v>54</v>
      </c>
      <c r="C171" t="s">
        <v>26</v>
      </c>
      <c r="D171" s="1">
        <v>15481</v>
      </c>
      <c r="E171" s="1">
        <v>252623</v>
      </c>
      <c r="F171" s="2">
        <v>48334</v>
      </c>
    </row>
    <row r="172" spans="1:6" x14ac:dyDescent="0.35">
      <c r="A172">
        <v>2020</v>
      </c>
      <c r="B172" t="s">
        <v>54</v>
      </c>
      <c r="C172" t="s">
        <v>27</v>
      </c>
      <c r="D172" s="1">
        <v>12460</v>
      </c>
      <c r="E172" s="1">
        <v>133196</v>
      </c>
      <c r="F172" s="2">
        <v>54425</v>
      </c>
    </row>
    <row r="173" spans="1:6" x14ac:dyDescent="0.35">
      <c r="A173">
        <v>2020</v>
      </c>
      <c r="B173" t="s">
        <v>54</v>
      </c>
      <c r="C173" t="s">
        <v>28</v>
      </c>
      <c r="D173" s="1">
        <v>54606</v>
      </c>
      <c r="E173" s="1">
        <v>820259</v>
      </c>
      <c r="F173" s="2">
        <v>58675</v>
      </c>
    </row>
    <row r="174" spans="1:6" x14ac:dyDescent="0.35">
      <c r="A174">
        <v>2020</v>
      </c>
      <c r="B174" t="s">
        <v>54</v>
      </c>
      <c r="C174" t="s">
        <v>29</v>
      </c>
      <c r="D174" s="1">
        <v>10949</v>
      </c>
      <c r="E174" s="1">
        <v>130261</v>
      </c>
      <c r="F174" s="2">
        <v>41086</v>
      </c>
    </row>
    <row r="175" spans="1:6" x14ac:dyDescent="0.35">
      <c r="A175">
        <v>2020</v>
      </c>
      <c r="B175" t="s">
        <v>54</v>
      </c>
      <c r="C175" t="s">
        <v>30</v>
      </c>
      <c r="D175" s="1">
        <v>118946</v>
      </c>
      <c r="E175" s="1">
        <v>1366746</v>
      </c>
      <c r="F175" s="2">
        <v>57939</v>
      </c>
    </row>
    <row r="176" spans="1:6" x14ac:dyDescent="0.35">
      <c r="A176">
        <v>2020</v>
      </c>
      <c r="B176" t="s">
        <v>54</v>
      </c>
      <c r="C176" t="s">
        <v>31</v>
      </c>
      <c r="D176" s="1">
        <v>63455</v>
      </c>
      <c r="E176" s="1">
        <v>844765</v>
      </c>
      <c r="F176" s="2">
        <v>47171</v>
      </c>
    </row>
    <row r="177" spans="1:6" x14ac:dyDescent="0.35">
      <c r="A177">
        <v>2020</v>
      </c>
      <c r="B177" t="s">
        <v>54</v>
      </c>
      <c r="C177" t="s">
        <v>32</v>
      </c>
      <c r="D177" s="1">
        <v>7745</v>
      </c>
      <c r="E177" s="1">
        <v>86570</v>
      </c>
      <c r="F177" s="2">
        <v>52657</v>
      </c>
    </row>
    <row r="178" spans="1:6" x14ac:dyDescent="0.35">
      <c r="A178">
        <v>2020</v>
      </c>
      <c r="B178" t="s">
        <v>54</v>
      </c>
      <c r="C178" t="s">
        <v>33</v>
      </c>
      <c r="D178" s="1">
        <v>68987</v>
      </c>
      <c r="E178" s="1">
        <v>998325</v>
      </c>
      <c r="F178" s="2">
        <v>48088</v>
      </c>
    </row>
    <row r="179" spans="1:6" x14ac:dyDescent="0.35">
      <c r="A179">
        <v>2020</v>
      </c>
      <c r="B179" t="s">
        <v>54</v>
      </c>
      <c r="C179" t="s">
        <v>34</v>
      </c>
      <c r="D179" s="1">
        <v>23912</v>
      </c>
      <c r="E179" s="1">
        <v>301828</v>
      </c>
      <c r="F179" s="2">
        <v>43388</v>
      </c>
    </row>
    <row r="180" spans="1:6" x14ac:dyDescent="0.35">
      <c r="A180">
        <v>2020</v>
      </c>
      <c r="B180" t="s">
        <v>54</v>
      </c>
      <c r="C180" t="s">
        <v>35</v>
      </c>
      <c r="D180" s="1">
        <v>26241</v>
      </c>
      <c r="E180" s="1">
        <v>346783</v>
      </c>
      <c r="F180" s="2">
        <v>49251</v>
      </c>
    </row>
    <row r="181" spans="1:6" x14ac:dyDescent="0.35">
      <c r="A181">
        <v>2020</v>
      </c>
      <c r="B181" t="s">
        <v>54</v>
      </c>
      <c r="C181" t="s">
        <v>36</v>
      </c>
      <c r="D181" s="1">
        <v>73985</v>
      </c>
      <c r="E181" s="1">
        <v>1054388</v>
      </c>
      <c r="F181" s="2">
        <v>49535</v>
      </c>
    </row>
    <row r="182" spans="1:6" x14ac:dyDescent="0.35">
      <c r="A182">
        <v>2020</v>
      </c>
      <c r="B182" t="s">
        <v>54</v>
      </c>
      <c r="C182" t="s">
        <v>37</v>
      </c>
      <c r="D182" s="1">
        <v>7816</v>
      </c>
      <c r="E182" s="1">
        <v>70764</v>
      </c>
      <c r="F182" s="2">
        <v>49493</v>
      </c>
    </row>
    <row r="183" spans="1:6" x14ac:dyDescent="0.35">
      <c r="A183">
        <v>2020</v>
      </c>
      <c r="B183" t="s">
        <v>54</v>
      </c>
      <c r="C183" t="s">
        <v>38</v>
      </c>
      <c r="D183" s="1">
        <v>31674</v>
      </c>
      <c r="E183" s="1">
        <v>400537</v>
      </c>
      <c r="F183" s="2">
        <v>43717</v>
      </c>
    </row>
    <row r="184" spans="1:6" x14ac:dyDescent="0.35">
      <c r="A184">
        <v>2020</v>
      </c>
      <c r="B184" t="s">
        <v>54</v>
      </c>
      <c r="C184" t="s">
        <v>39</v>
      </c>
      <c r="D184" s="1">
        <v>8068</v>
      </c>
      <c r="E184" s="1">
        <v>83179</v>
      </c>
      <c r="F184" s="2">
        <v>44162</v>
      </c>
    </row>
    <row r="185" spans="1:6" x14ac:dyDescent="0.35">
      <c r="A185">
        <v>2020</v>
      </c>
      <c r="B185" t="s">
        <v>54</v>
      </c>
      <c r="C185" t="s">
        <v>40</v>
      </c>
      <c r="D185" s="1">
        <v>40806</v>
      </c>
      <c r="E185" s="1">
        <v>627005</v>
      </c>
      <c r="F185" s="2">
        <v>50111</v>
      </c>
    </row>
    <row r="186" spans="1:6" x14ac:dyDescent="0.35">
      <c r="A186">
        <v>2020</v>
      </c>
      <c r="B186" t="s">
        <v>54</v>
      </c>
      <c r="C186" t="s">
        <v>41</v>
      </c>
      <c r="D186" s="1">
        <v>152438</v>
      </c>
      <c r="E186" s="1">
        <v>2453267</v>
      </c>
      <c r="F186" s="2">
        <v>56485</v>
      </c>
    </row>
    <row r="187" spans="1:6" x14ac:dyDescent="0.35">
      <c r="A187">
        <v>2020</v>
      </c>
      <c r="B187" t="s">
        <v>54</v>
      </c>
      <c r="C187" t="s">
        <v>42</v>
      </c>
      <c r="D187" s="1">
        <v>20535</v>
      </c>
      <c r="E187" s="1">
        <v>288623</v>
      </c>
      <c r="F187" s="2">
        <v>49353</v>
      </c>
    </row>
    <row r="188" spans="1:6" x14ac:dyDescent="0.35">
      <c r="A188">
        <v>2020</v>
      </c>
      <c r="B188" t="s">
        <v>54</v>
      </c>
      <c r="C188" t="s">
        <v>43</v>
      </c>
      <c r="D188" s="1">
        <v>5003</v>
      </c>
      <c r="E188" s="1">
        <v>49851</v>
      </c>
      <c r="F188" s="2">
        <v>45701</v>
      </c>
    </row>
    <row r="189" spans="1:6" x14ac:dyDescent="0.35">
      <c r="A189">
        <v>2020</v>
      </c>
      <c r="B189" t="s">
        <v>54</v>
      </c>
      <c r="C189" t="s">
        <v>44</v>
      </c>
      <c r="D189" s="1">
        <v>42564</v>
      </c>
      <c r="E189" s="1">
        <v>627729</v>
      </c>
      <c r="F189" s="2">
        <v>48371</v>
      </c>
    </row>
    <row r="190" spans="1:6" x14ac:dyDescent="0.35">
      <c r="A190">
        <v>2020</v>
      </c>
      <c r="B190" t="s">
        <v>54</v>
      </c>
      <c r="C190" t="s">
        <v>45</v>
      </c>
      <c r="D190" s="1">
        <v>38688</v>
      </c>
      <c r="E190" s="1">
        <v>615415</v>
      </c>
      <c r="F190" s="2">
        <v>74160</v>
      </c>
    </row>
    <row r="191" spans="1:6" x14ac:dyDescent="0.35">
      <c r="A191">
        <v>2020</v>
      </c>
      <c r="B191" t="s">
        <v>54</v>
      </c>
      <c r="C191" t="s">
        <v>46</v>
      </c>
      <c r="D191" s="1">
        <v>10611</v>
      </c>
      <c r="E191" s="1">
        <v>118677</v>
      </c>
      <c r="F191" s="2">
        <v>42085</v>
      </c>
    </row>
    <row r="192" spans="1:6" x14ac:dyDescent="0.35">
      <c r="A192">
        <v>2020</v>
      </c>
      <c r="B192" t="s">
        <v>54</v>
      </c>
      <c r="C192" t="s">
        <v>47</v>
      </c>
      <c r="D192" s="1">
        <v>35812</v>
      </c>
      <c r="E192" s="1">
        <v>517930</v>
      </c>
      <c r="F192" s="2">
        <v>45165</v>
      </c>
    </row>
    <row r="193" spans="1:6" x14ac:dyDescent="0.35">
      <c r="A193">
        <v>2020</v>
      </c>
      <c r="B193" t="s">
        <v>54</v>
      </c>
      <c r="C193" t="s">
        <v>48</v>
      </c>
      <c r="D193" s="1">
        <v>4840</v>
      </c>
      <c r="E193" s="1">
        <v>48509</v>
      </c>
      <c r="F193" s="2">
        <v>44879</v>
      </c>
    </row>
    <row r="194" spans="1:6" x14ac:dyDescent="0.35">
      <c r="A194">
        <v>2020</v>
      </c>
      <c r="B194" t="s">
        <v>53</v>
      </c>
      <c r="C194" t="s">
        <v>1</v>
      </c>
      <c r="D194" s="1">
        <v>2566</v>
      </c>
      <c r="E194" s="1">
        <v>19310</v>
      </c>
      <c r="F194" s="2">
        <v>69393</v>
      </c>
    </row>
    <row r="195" spans="1:6" x14ac:dyDescent="0.35">
      <c r="A195">
        <v>2020</v>
      </c>
      <c r="B195" t="s">
        <v>53</v>
      </c>
      <c r="C195" t="s">
        <v>2</v>
      </c>
      <c r="D195" s="1">
        <v>4017</v>
      </c>
      <c r="E195" s="1">
        <v>45513</v>
      </c>
      <c r="F195" s="2">
        <v>90871</v>
      </c>
    </row>
    <row r="196" spans="1:6" x14ac:dyDescent="0.35">
      <c r="A196">
        <v>2020</v>
      </c>
      <c r="B196" t="s">
        <v>53</v>
      </c>
      <c r="C196" t="s">
        <v>3</v>
      </c>
      <c r="D196" s="1">
        <v>1536</v>
      </c>
      <c r="E196" s="1">
        <v>11509</v>
      </c>
      <c r="F196" s="2">
        <v>69820</v>
      </c>
    </row>
    <row r="197" spans="1:6" x14ac:dyDescent="0.35">
      <c r="A197">
        <v>2020</v>
      </c>
      <c r="B197" t="s">
        <v>53</v>
      </c>
      <c r="C197" t="s">
        <v>4</v>
      </c>
      <c r="D197" s="1">
        <v>29491</v>
      </c>
      <c r="E197" s="1">
        <v>527549</v>
      </c>
      <c r="F197" s="2">
        <v>217892</v>
      </c>
    </row>
    <row r="198" spans="1:6" x14ac:dyDescent="0.35">
      <c r="A198">
        <v>2020</v>
      </c>
      <c r="B198" t="s">
        <v>53</v>
      </c>
      <c r="C198" t="s">
        <v>5</v>
      </c>
      <c r="D198" s="1">
        <v>4548</v>
      </c>
      <c r="E198" s="1">
        <v>74867</v>
      </c>
      <c r="F198" s="2">
        <v>123495</v>
      </c>
    </row>
    <row r="199" spans="1:6" x14ac:dyDescent="0.35">
      <c r="A199">
        <v>2020</v>
      </c>
      <c r="B199" t="s">
        <v>53</v>
      </c>
      <c r="C199" t="s">
        <v>6</v>
      </c>
      <c r="D199" s="1">
        <v>2880</v>
      </c>
      <c r="E199" s="1">
        <v>29237</v>
      </c>
      <c r="F199" s="2">
        <v>138917</v>
      </c>
    </row>
    <row r="200" spans="1:6" x14ac:dyDescent="0.35">
      <c r="A200">
        <v>2020</v>
      </c>
      <c r="B200" t="s">
        <v>53</v>
      </c>
      <c r="C200" t="s">
        <v>7</v>
      </c>
      <c r="D200">
        <v>549</v>
      </c>
      <c r="E200" s="1">
        <v>3622</v>
      </c>
      <c r="F200" s="2">
        <v>78966</v>
      </c>
    </row>
    <row r="201" spans="1:6" x14ac:dyDescent="0.35">
      <c r="A201">
        <v>2020</v>
      </c>
      <c r="B201" t="s">
        <v>53</v>
      </c>
      <c r="C201" t="s">
        <v>8</v>
      </c>
      <c r="D201" s="1">
        <v>12659</v>
      </c>
      <c r="E201" s="1">
        <v>130298</v>
      </c>
      <c r="F201" s="2">
        <v>93350</v>
      </c>
    </row>
    <row r="202" spans="1:6" x14ac:dyDescent="0.35">
      <c r="A202">
        <v>2020</v>
      </c>
      <c r="B202" t="s">
        <v>53</v>
      </c>
      <c r="C202" t="s">
        <v>9</v>
      </c>
      <c r="D202" s="1">
        <v>6010</v>
      </c>
      <c r="E202" s="1">
        <v>109190</v>
      </c>
      <c r="F202" s="2">
        <v>108735</v>
      </c>
    </row>
    <row r="203" spans="1:6" x14ac:dyDescent="0.35">
      <c r="A203">
        <v>2020</v>
      </c>
      <c r="B203" t="s">
        <v>53</v>
      </c>
      <c r="C203" t="s">
        <v>10</v>
      </c>
      <c r="D203" s="1">
        <v>1385</v>
      </c>
      <c r="E203" s="1">
        <v>7346</v>
      </c>
      <c r="F203" s="2">
        <v>64408</v>
      </c>
    </row>
    <row r="204" spans="1:6" x14ac:dyDescent="0.35">
      <c r="A204">
        <v>2020</v>
      </c>
      <c r="B204" t="s">
        <v>53</v>
      </c>
      <c r="C204" t="s">
        <v>11</v>
      </c>
      <c r="D204" s="1">
        <v>7162</v>
      </c>
      <c r="E204" s="1">
        <v>87520</v>
      </c>
      <c r="F204" s="2">
        <v>110059</v>
      </c>
    </row>
    <row r="205" spans="1:6" x14ac:dyDescent="0.35">
      <c r="A205">
        <v>2020</v>
      </c>
      <c r="B205" t="s">
        <v>53</v>
      </c>
      <c r="C205" t="s">
        <v>12</v>
      </c>
      <c r="D205" s="1">
        <v>2521</v>
      </c>
      <c r="E205" s="1">
        <v>26075</v>
      </c>
      <c r="F205" s="2">
        <v>67191</v>
      </c>
    </row>
    <row r="206" spans="1:6" x14ac:dyDescent="0.35">
      <c r="A206">
        <v>2020</v>
      </c>
      <c r="B206" t="s">
        <v>53</v>
      </c>
      <c r="C206" t="s">
        <v>13</v>
      </c>
      <c r="D206" s="1">
        <v>1811</v>
      </c>
      <c r="E206" s="1">
        <v>19135</v>
      </c>
      <c r="F206" s="2">
        <v>66858</v>
      </c>
    </row>
    <row r="207" spans="1:6" x14ac:dyDescent="0.35">
      <c r="A207">
        <v>2020</v>
      </c>
      <c r="B207" t="s">
        <v>53</v>
      </c>
      <c r="C207" t="s">
        <v>14</v>
      </c>
      <c r="D207" s="1">
        <v>1561</v>
      </c>
      <c r="E207" s="1">
        <v>16734</v>
      </c>
      <c r="F207" s="2">
        <v>73749</v>
      </c>
    </row>
    <row r="208" spans="1:6" x14ac:dyDescent="0.35">
      <c r="A208">
        <v>2020</v>
      </c>
      <c r="B208" t="s">
        <v>53</v>
      </c>
      <c r="C208" t="s">
        <v>15</v>
      </c>
      <c r="D208" s="1">
        <v>2111</v>
      </c>
      <c r="E208" s="1">
        <v>20268</v>
      </c>
      <c r="F208" s="2">
        <v>63462</v>
      </c>
    </row>
    <row r="209" spans="1:6" x14ac:dyDescent="0.35">
      <c r="A209">
        <v>2020</v>
      </c>
      <c r="B209" t="s">
        <v>53</v>
      </c>
      <c r="C209" t="s">
        <v>16</v>
      </c>
      <c r="D209" s="1">
        <v>1935</v>
      </c>
      <c r="E209" s="1">
        <v>18712</v>
      </c>
      <c r="F209" s="2">
        <v>65700</v>
      </c>
    </row>
    <row r="210" spans="1:6" x14ac:dyDescent="0.35">
      <c r="A210">
        <v>2020</v>
      </c>
      <c r="B210" t="s">
        <v>53</v>
      </c>
      <c r="C210" t="s">
        <v>17</v>
      </c>
      <c r="D210">
        <v>916</v>
      </c>
      <c r="E210" s="1">
        <v>6415</v>
      </c>
      <c r="F210" s="2">
        <v>64265</v>
      </c>
    </row>
    <row r="211" spans="1:6" x14ac:dyDescent="0.35">
      <c r="A211">
        <v>2020</v>
      </c>
      <c r="B211" t="s">
        <v>53</v>
      </c>
      <c r="C211" t="s">
        <v>18</v>
      </c>
      <c r="D211" s="1">
        <v>2855</v>
      </c>
      <c r="E211" s="1">
        <v>33029</v>
      </c>
      <c r="F211" s="2">
        <v>110569</v>
      </c>
    </row>
    <row r="212" spans="1:6" x14ac:dyDescent="0.35">
      <c r="A212">
        <v>2020</v>
      </c>
      <c r="B212" t="s">
        <v>53</v>
      </c>
      <c r="C212" t="s">
        <v>19</v>
      </c>
      <c r="D212" s="1">
        <v>6073</v>
      </c>
      <c r="E212" s="1">
        <v>89231</v>
      </c>
      <c r="F212" s="2">
        <v>146746</v>
      </c>
    </row>
    <row r="213" spans="1:6" x14ac:dyDescent="0.35">
      <c r="A213">
        <v>2020</v>
      </c>
      <c r="B213" t="s">
        <v>53</v>
      </c>
      <c r="C213" t="s">
        <v>20</v>
      </c>
      <c r="D213" s="1">
        <v>7671</v>
      </c>
      <c r="E213" s="1">
        <v>50511</v>
      </c>
      <c r="F213" s="2">
        <v>88745</v>
      </c>
    </row>
    <row r="214" spans="1:6" x14ac:dyDescent="0.35">
      <c r="A214">
        <v>2020</v>
      </c>
      <c r="B214" t="s">
        <v>53</v>
      </c>
      <c r="C214" t="s">
        <v>21</v>
      </c>
      <c r="D214" s="1">
        <v>4304</v>
      </c>
      <c r="E214" s="1">
        <v>43145</v>
      </c>
      <c r="F214" s="2">
        <v>92292</v>
      </c>
    </row>
    <row r="215" spans="1:6" x14ac:dyDescent="0.35">
      <c r="A215">
        <v>2020</v>
      </c>
      <c r="B215" t="s">
        <v>53</v>
      </c>
      <c r="C215" t="s">
        <v>22</v>
      </c>
      <c r="D215">
        <v>964</v>
      </c>
      <c r="E215" s="1">
        <v>9629</v>
      </c>
      <c r="F215" s="2">
        <v>54301</v>
      </c>
    </row>
    <row r="216" spans="1:6" x14ac:dyDescent="0.35">
      <c r="A216">
        <v>2020</v>
      </c>
      <c r="B216" t="s">
        <v>53</v>
      </c>
      <c r="C216" t="s">
        <v>23</v>
      </c>
      <c r="D216" s="1">
        <v>3562</v>
      </c>
      <c r="E216" s="1">
        <v>43675</v>
      </c>
      <c r="F216" s="2">
        <v>89327</v>
      </c>
    </row>
    <row r="217" spans="1:6" x14ac:dyDescent="0.35">
      <c r="A217">
        <v>2020</v>
      </c>
      <c r="B217" t="s">
        <v>53</v>
      </c>
      <c r="C217" t="s">
        <v>24</v>
      </c>
      <c r="D217">
        <v>856</v>
      </c>
      <c r="E217" s="1">
        <v>5797</v>
      </c>
      <c r="F217" s="2">
        <v>65673</v>
      </c>
    </row>
    <row r="218" spans="1:6" x14ac:dyDescent="0.35">
      <c r="A218">
        <v>2020</v>
      </c>
      <c r="B218" t="s">
        <v>53</v>
      </c>
      <c r="C218" t="s">
        <v>25</v>
      </c>
      <c r="D218" s="1">
        <v>1071</v>
      </c>
      <c r="E218" s="1">
        <v>16165</v>
      </c>
      <c r="F218" s="2">
        <v>76361</v>
      </c>
    </row>
    <row r="219" spans="1:6" x14ac:dyDescent="0.35">
      <c r="A219">
        <v>2020</v>
      </c>
      <c r="B219" t="s">
        <v>53</v>
      </c>
      <c r="C219" t="s">
        <v>26</v>
      </c>
      <c r="D219" s="1">
        <v>1609</v>
      </c>
      <c r="E219" s="1">
        <v>13306</v>
      </c>
      <c r="F219" s="2">
        <v>88353</v>
      </c>
    </row>
    <row r="220" spans="1:6" x14ac:dyDescent="0.35">
      <c r="A220">
        <v>2020</v>
      </c>
      <c r="B220" t="s">
        <v>53</v>
      </c>
      <c r="C220" t="s">
        <v>27</v>
      </c>
      <c r="D220" s="1">
        <v>1168</v>
      </c>
      <c r="E220" s="1">
        <v>11735</v>
      </c>
      <c r="F220" s="2">
        <v>107194</v>
      </c>
    </row>
    <row r="221" spans="1:6" x14ac:dyDescent="0.35">
      <c r="A221">
        <v>2020</v>
      </c>
      <c r="B221" t="s">
        <v>53</v>
      </c>
      <c r="C221" t="s">
        <v>28</v>
      </c>
      <c r="D221" s="1">
        <v>3965</v>
      </c>
      <c r="E221" s="1">
        <v>67885</v>
      </c>
      <c r="F221" s="2">
        <v>130541</v>
      </c>
    </row>
    <row r="222" spans="1:6" x14ac:dyDescent="0.35">
      <c r="A222">
        <v>2020</v>
      </c>
      <c r="B222" t="s">
        <v>53</v>
      </c>
      <c r="C222" t="s">
        <v>29</v>
      </c>
      <c r="D222" s="1">
        <v>1108</v>
      </c>
      <c r="E222" s="1">
        <v>9076</v>
      </c>
      <c r="F222" s="2">
        <v>62393</v>
      </c>
    </row>
    <row r="223" spans="1:6" x14ac:dyDescent="0.35">
      <c r="A223">
        <v>2020</v>
      </c>
      <c r="B223" t="s">
        <v>53</v>
      </c>
      <c r="C223" t="s">
        <v>30</v>
      </c>
      <c r="D223" s="1">
        <v>14380</v>
      </c>
      <c r="E223" s="1">
        <v>267749</v>
      </c>
      <c r="F223" s="2">
        <v>154357</v>
      </c>
    </row>
    <row r="224" spans="1:6" x14ac:dyDescent="0.35">
      <c r="A224">
        <v>2020</v>
      </c>
      <c r="B224" t="s">
        <v>53</v>
      </c>
      <c r="C224" t="s">
        <v>31</v>
      </c>
      <c r="D224" s="1">
        <v>6302</v>
      </c>
      <c r="E224" s="1">
        <v>73440</v>
      </c>
      <c r="F224" s="2">
        <v>96207</v>
      </c>
    </row>
    <row r="225" spans="1:6" x14ac:dyDescent="0.35">
      <c r="A225">
        <v>2020</v>
      </c>
      <c r="B225" t="s">
        <v>53</v>
      </c>
      <c r="C225" t="s">
        <v>32</v>
      </c>
      <c r="D225">
        <v>417</v>
      </c>
      <c r="E225" s="1">
        <v>5780</v>
      </c>
      <c r="F225" s="2">
        <v>79624</v>
      </c>
    </row>
    <row r="226" spans="1:6" x14ac:dyDescent="0.35">
      <c r="A226">
        <v>2020</v>
      </c>
      <c r="B226" t="s">
        <v>53</v>
      </c>
      <c r="C226" t="s">
        <v>33</v>
      </c>
      <c r="D226" s="1">
        <v>5303</v>
      </c>
      <c r="E226" s="1">
        <v>63865</v>
      </c>
      <c r="F226" s="2">
        <v>80052</v>
      </c>
    </row>
    <row r="227" spans="1:6" x14ac:dyDescent="0.35">
      <c r="A227">
        <v>2020</v>
      </c>
      <c r="B227" t="s">
        <v>53</v>
      </c>
      <c r="C227" t="s">
        <v>34</v>
      </c>
      <c r="D227" s="1">
        <v>1572</v>
      </c>
      <c r="E227" s="1">
        <v>18256</v>
      </c>
      <c r="F227" s="2">
        <v>63710</v>
      </c>
    </row>
    <row r="228" spans="1:6" x14ac:dyDescent="0.35">
      <c r="A228">
        <v>2020</v>
      </c>
      <c r="B228" t="s">
        <v>53</v>
      </c>
      <c r="C228" t="s">
        <v>35</v>
      </c>
      <c r="D228" s="1">
        <v>4605</v>
      </c>
      <c r="E228" s="1">
        <v>33218</v>
      </c>
      <c r="F228" s="2">
        <v>101737</v>
      </c>
    </row>
    <row r="229" spans="1:6" x14ac:dyDescent="0.35">
      <c r="A229">
        <v>2020</v>
      </c>
      <c r="B229" t="s">
        <v>53</v>
      </c>
      <c r="C229" t="s">
        <v>36</v>
      </c>
      <c r="D229" s="1">
        <v>5891</v>
      </c>
      <c r="E229" s="1">
        <v>82872</v>
      </c>
      <c r="F229" s="2">
        <v>107388</v>
      </c>
    </row>
    <row r="230" spans="1:6" x14ac:dyDescent="0.35">
      <c r="A230">
        <v>2020</v>
      </c>
      <c r="B230" t="s">
        <v>53</v>
      </c>
      <c r="C230" t="s">
        <v>37</v>
      </c>
      <c r="D230">
        <v>762</v>
      </c>
      <c r="E230" s="1">
        <v>5243</v>
      </c>
      <c r="F230" s="2">
        <v>87286</v>
      </c>
    </row>
    <row r="231" spans="1:6" x14ac:dyDescent="0.35">
      <c r="A231">
        <v>2020</v>
      </c>
      <c r="B231" t="s">
        <v>53</v>
      </c>
      <c r="C231" t="s">
        <v>38</v>
      </c>
      <c r="D231" s="1">
        <v>3216</v>
      </c>
      <c r="E231" s="1">
        <v>24744</v>
      </c>
      <c r="F231" s="2">
        <v>73562</v>
      </c>
    </row>
    <row r="232" spans="1:6" x14ac:dyDescent="0.35">
      <c r="A232">
        <v>2020</v>
      </c>
      <c r="B232" t="s">
        <v>53</v>
      </c>
      <c r="C232" t="s">
        <v>39</v>
      </c>
      <c r="D232">
        <v>606</v>
      </c>
      <c r="E232" s="1">
        <v>5074</v>
      </c>
      <c r="F232" s="2">
        <v>58069</v>
      </c>
    </row>
    <row r="233" spans="1:6" x14ac:dyDescent="0.35">
      <c r="A233">
        <v>2020</v>
      </c>
      <c r="B233" t="s">
        <v>53</v>
      </c>
      <c r="C233" t="s">
        <v>40</v>
      </c>
      <c r="D233" s="1">
        <v>4525</v>
      </c>
      <c r="E233" s="1">
        <v>42929</v>
      </c>
      <c r="F233" s="2">
        <v>81293</v>
      </c>
    </row>
    <row r="234" spans="1:6" x14ac:dyDescent="0.35">
      <c r="A234">
        <v>2020</v>
      </c>
      <c r="B234" t="s">
        <v>53</v>
      </c>
      <c r="C234" t="s">
        <v>41</v>
      </c>
      <c r="D234" s="1">
        <v>11822</v>
      </c>
      <c r="E234" s="1">
        <v>198521</v>
      </c>
      <c r="F234" s="2">
        <v>102835</v>
      </c>
    </row>
    <row r="235" spans="1:6" x14ac:dyDescent="0.35">
      <c r="A235">
        <v>2020</v>
      </c>
      <c r="B235" t="s">
        <v>53</v>
      </c>
      <c r="C235" t="s">
        <v>42</v>
      </c>
      <c r="D235" s="1">
        <v>3177</v>
      </c>
      <c r="E235" s="1">
        <v>37222</v>
      </c>
      <c r="F235" s="2">
        <v>96974</v>
      </c>
    </row>
    <row r="236" spans="1:6" x14ac:dyDescent="0.35">
      <c r="A236">
        <v>2020</v>
      </c>
      <c r="B236" t="s">
        <v>53</v>
      </c>
      <c r="C236" t="s">
        <v>43</v>
      </c>
      <c r="D236">
        <v>584</v>
      </c>
      <c r="E236" s="1">
        <v>3961</v>
      </c>
      <c r="F236" s="2">
        <v>68605</v>
      </c>
    </row>
    <row r="237" spans="1:6" x14ac:dyDescent="0.35">
      <c r="A237">
        <v>2020</v>
      </c>
      <c r="B237" t="s">
        <v>53</v>
      </c>
      <c r="C237" t="s">
        <v>44</v>
      </c>
      <c r="D237" s="1">
        <v>4875</v>
      </c>
      <c r="E237" s="1">
        <v>64840</v>
      </c>
      <c r="F237" s="2">
        <v>117848</v>
      </c>
    </row>
    <row r="238" spans="1:6" x14ac:dyDescent="0.35">
      <c r="A238">
        <v>2020</v>
      </c>
      <c r="B238" t="s">
        <v>53</v>
      </c>
      <c r="C238" t="s">
        <v>45</v>
      </c>
      <c r="D238" s="1">
        <v>5419</v>
      </c>
      <c r="E238" s="1">
        <v>148556</v>
      </c>
      <c r="F238" s="2">
        <v>242273</v>
      </c>
    </row>
    <row r="239" spans="1:6" x14ac:dyDescent="0.35">
      <c r="A239">
        <v>2020</v>
      </c>
      <c r="B239" t="s">
        <v>53</v>
      </c>
      <c r="C239" t="s">
        <v>46</v>
      </c>
      <c r="D239">
        <v>825</v>
      </c>
      <c r="E239" s="1">
        <v>7215</v>
      </c>
      <c r="F239" s="2">
        <v>58063</v>
      </c>
    </row>
    <row r="240" spans="1:6" x14ac:dyDescent="0.35">
      <c r="A240">
        <v>2020</v>
      </c>
      <c r="B240" t="s">
        <v>53</v>
      </c>
      <c r="C240" t="s">
        <v>47</v>
      </c>
      <c r="D240" s="1">
        <v>2400</v>
      </c>
      <c r="E240" s="1">
        <v>44846</v>
      </c>
      <c r="F240" s="2">
        <v>88336</v>
      </c>
    </row>
    <row r="241" spans="1:6" x14ac:dyDescent="0.35">
      <c r="A241">
        <v>2020</v>
      </c>
      <c r="B241" t="s">
        <v>53</v>
      </c>
      <c r="C241" t="s">
        <v>48</v>
      </c>
      <c r="D241">
        <v>428</v>
      </c>
      <c r="E241" s="1">
        <v>3000</v>
      </c>
      <c r="F241" s="2">
        <v>54299</v>
      </c>
    </row>
    <row r="242" spans="1:6" x14ac:dyDescent="0.35">
      <c r="A242">
        <v>2020</v>
      </c>
      <c r="B242" t="s">
        <v>56</v>
      </c>
      <c r="C242" t="s">
        <v>1</v>
      </c>
      <c r="D242" s="1">
        <v>13880</v>
      </c>
      <c r="E242" s="1">
        <v>94715</v>
      </c>
      <c r="F242" s="2">
        <v>75982</v>
      </c>
    </row>
    <row r="243" spans="1:6" x14ac:dyDescent="0.35">
      <c r="A243">
        <v>2020</v>
      </c>
      <c r="B243" t="s">
        <v>56</v>
      </c>
      <c r="C243" t="s">
        <v>2</v>
      </c>
      <c r="D243" s="1">
        <v>20707</v>
      </c>
      <c r="E243" s="1">
        <v>225922</v>
      </c>
      <c r="F243" s="2">
        <v>82956</v>
      </c>
    </row>
    <row r="244" spans="1:6" x14ac:dyDescent="0.35">
      <c r="A244">
        <v>2020</v>
      </c>
      <c r="B244" t="s">
        <v>56</v>
      </c>
      <c r="C244" t="s">
        <v>3</v>
      </c>
      <c r="D244" s="1">
        <v>8906</v>
      </c>
      <c r="E244" s="1">
        <v>51950</v>
      </c>
      <c r="F244" s="2">
        <v>65321</v>
      </c>
    </row>
    <row r="245" spans="1:6" x14ac:dyDescent="0.35">
      <c r="A245">
        <v>2020</v>
      </c>
      <c r="B245" t="s">
        <v>56</v>
      </c>
      <c r="C245" t="s">
        <v>4</v>
      </c>
      <c r="D245" s="1">
        <v>112775</v>
      </c>
      <c r="E245" s="1">
        <v>817007</v>
      </c>
      <c r="F245" s="2">
        <v>124107</v>
      </c>
    </row>
    <row r="246" spans="1:6" x14ac:dyDescent="0.35">
      <c r="A246">
        <v>2020</v>
      </c>
      <c r="B246" t="s">
        <v>56</v>
      </c>
      <c r="C246" t="s">
        <v>5</v>
      </c>
      <c r="D246" s="1">
        <v>25139</v>
      </c>
      <c r="E246" s="1">
        <v>165271</v>
      </c>
      <c r="F246" s="2">
        <v>97276</v>
      </c>
    </row>
    <row r="247" spans="1:6" x14ac:dyDescent="0.35">
      <c r="A247">
        <v>2020</v>
      </c>
      <c r="B247" t="s">
        <v>56</v>
      </c>
      <c r="C247" t="s">
        <v>6</v>
      </c>
      <c r="D247" s="1">
        <v>11223</v>
      </c>
      <c r="E247" s="1">
        <v>118168</v>
      </c>
      <c r="F247" s="2">
        <v>165086</v>
      </c>
    </row>
    <row r="248" spans="1:6" x14ac:dyDescent="0.35">
      <c r="A248">
        <v>2020</v>
      </c>
      <c r="B248" t="s">
        <v>56</v>
      </c>
      <c r="C248" t="s">
        <v>7</v>
      </c>
      <c r="D248" s="1">
        <v>3005</v>
      </c>
      <c r="E248" s="1">
        <v>47390</v>
      </c>
      <c r="F248" s="2">
        <v>103154</v>
      </c>
    </row>
    <row r="249" spans="1:6" x14ac:dyDescent="0.35">
      <c r="A249">
        <v>2020</v>
      </c>
      <c r="B249" t="s">
        <v>56</v>
      </c>
      <c r="C249" t="s">
        <v>8</v>
      </c>
      <c r="D249" s="1">
        <v>80956</v>
      </c>
      <c r="E249" s="1">
        <v>586706</v>
      </c>
      <c r="F249" s="2">
        <v>84307</v>
      </c>
    </row>
    <row r="250" spans="1:6" x14ac:dyDescent="0.35">
      <c r="A250">
        <v>2020</v>
      </c>
      <c r="B250" t="s">
        <v>56</v>
      </c>
      <c r="C250" t="s">
        <v>9</v>
      </c>
      <c r="D250" s="1">
        <v>28810</v>
      </c>
      <c r="E250" s="1">
        <v>242175</v>
      </c>
      <c r="F250" s="2">
        <v>93145</v>
      </c>
    </row>
    <row r="251" spans="1:6" x14ac:dyDescent="0.35">
      <c r="A251">
        <v>2020</v>
      </c>
      <c r="B251" t="s">
        <v>56</v>
      </c>
      <c r="C251" t="s">
        <v>10</v>
      </c>
      <c r="D251" s="1">
        <v>6508</v>
      </c>
      <c r="E251" s="1">
        <v>34249</v>
      </c>
      <c r="F251" s="2">
        <v>68833</v>
      </c>
    </row>
    <row r="252" spans="1:6" x14ac:dyDescent="0.35">
      <c r="A252">
        <v>2020</v>
      </c>
      <c r="B252" t="s">
        <v>56</v>
      </c>
      <c r="C252" t="s">
        <v>11</v>
      </c>
      <c r="D252" s="1">
        <v>33063</v>
      </c>
      <c r="E252" s="1">
        <v>376539</v>
      </c>
      <c r="F252" s="2">
        <v>121634</v>
      </c>
    </row>
    <row r="253" spans="1:6" x14ac:dyDescent="0.35">
      <c r="A253">
        <v>2020</v>
      </c>
      <c r="B253" t="s">
        <v>56</v>
      </c>
      <c r="C253" t="s">
        <v>12</v>
      </c>
      <c r="D253" s="1">
        <v>17574</v>
      </c>
      <c r="E253" s="1">
        <v>133449</v>
      </c>
      <c r="F253" s="2">
        <v>72283</v>
      </c>
    </row>
    <row r="254" spans="1:6" x14ac:dyDescent="0.35">
      <c r="A254">
        <v>2020</v>
      </c>
      <c r="B254" t="s">
        <v>56</v>
      </c>
      <c r="C254" t="s">
        <v>13</v>
      </c>
      <c r="D254" s="1">
        <v>10731</v>
      </c>
      <c r="E254" s="1">
        <v>109283</v>
      </c>
      <c r="F254" s="2">
        <v>81131</v>
      </c>
    </row>
    <row r="255" spans="1:6" x14ac:dyDescent="0.35">
      <c r="A255">
        <v>2020</v>
      </c>
      <c r="B255" t="s">
        <v>56</v>
      </c>
      <c r="C255" t="s">
        <v>14</v>
      </c>
      <c r="D255" s="1">
        <v>8752</v>
      </c>
      <c r="E255" s="1">
        <v>73310</v>
      </c>
      <c r="F255" s="2">
        <v>75889</v>
      </c>
    </row>
    <row r="256" spans="1:6" x14ac:dyDescent="0.35">
      <c r="A256">
        <v>2020</v>
      </c>
      <c r="B256" t="s">
        <v>56</v>
      </c>
      <c r="C256" t="s">
        <v>15</v>
      </c>
      <c r="D256" s="1">
        <v>11729</v>
      </c>
      <c r="E256" s="1">
        <v>92079</v>
      </c>
      <c r="F256" s="2">
        <v>75177</v>
      </c>
    </row>
    <row r="257" spans="1:6" x14ac:dyDescent="0.35">
      <c r="A257">
        <v>2020</v>
      </c>
      <c r="B257" t="s">
        <v>56</v>
      </c>
      <c r="C257" t="s">
        <v>16</v>
      </c>
      <c r="D257" s="1">
        <v>14229</v>
      </c>
      <c r="E257" s="1">
        <v>81149</v>
      </c>
      <c r="F257" s="2">
        <v>69409</v>
      </c>
    </row>
    <row r="258" spans="1:6" x14ac:dyDescent="0.35">
      <c r="A258">
        <v>2020</v>
      </c>
      <c r="B258" t="s">
        <v>56</v>
      </c>
      <c r="C258" t="s">
        <v>17</v>
      </c>
      <c r="D258" s="1">
        <v>3926</v>
      </c>
      <c r="E258" s="1">
        <v>30107</v>
      </c>
      <c r="F258" s="2">
        <v>75870</v>
      </c>
    </row>
    <row r="259" spans="1:6" x14ac:dyDescent="0.35">
      <c r="A259">
        <v>2020</v>
      </c>
      <c r="B259" t="s">
        <v>56</v>
      </c>
      <c r="C259" t="s">
        <v>18</v>
      </c>
      <c r="D259" s="1">
        <v>15692</v>
      </c>
      <c r="E259" s="1">
        <v>129771</v>
      </c>
      <c r="F259" s="2">
        <v>110159</v>
      </c>
    </row>
    <row r="260" spans="1:6" x14ac:dyDescent="0.35">
      <c r="A260">
        <v>2020</v>
      </c>
      <c r="B260" t="s">
        <v>56</v>
      </c>
      <c r="C260" t="s">
        <v>19</v>
      </c>
      <c r="D260" s="1">
        <v>18137</v>
      </c>
      <c r="E260" s="1">
        <v>212062</v>
      </c>
      <c r="F260" s="2">
        <v>159120</v>
      </c>
    </row>
    <row r="261" spans="1:6" x14ac:dyDescent="0.35">
      <c r="A261">
        <v>2020</v>
      </c>
      <c r="B261" t="s">
        <v>56</v>
      </c>
      <c r="C261" t="s">
        <v>20</v>
      </c>
      <c r="D261" s="1">
        <v>20626</v>
      </c>
      <c r="E261" s="1">
        <v>207448</v>
      </c>
      <c r="F261" s="2">
        <v>81720</v>
      </c>
    </row>
    <row r="262" spans="1:6" x14ac:dyDescent="0.35">
      <c r="A262">
        <v>2020</v>
      </c>
      <c r="B262" t="s">
        <v>56</v>
      </c>
      <c r="C262" t="s">
        <v>21</v>
      </c>
      <c r="D262" s="1">
        <v>16134</v>
      </c>
      <c r="E262" s="1">
        <v>179728</v>
      </c>
      <c r="F262" s="2">
        <v>104989</v>
      </c>
    </row>
    <row r="263" spans="1:6" x14ac:dyDescent="0.35">
      <c r="A263">
        <v>2020</v>
      </c>
      <c r="B263" t="s">
        <v>56</v>
      </c>
      <c r="C263" t="s">
        <v>22</v>
      </c>
      <c r="D263" s="1">
        <v>7984</v>
      </c>
      <c r="E263" s="1">
        <v>41912</v>
      </c>
      <c r="F263" s="2">
        <v>59263</v>
      </c>
    </row>
    <row r="264" spans="1:6" x14ac:dyDescent="0.35">
      <c r="A264">
        <v>2020</v>
      </c>
      <c r="B264" t="s">
        <v>56</v>
      </c>
      <c r="C264" t="s">
        <v>23</v>
      </c>
      <c r="D264" s="1">
        <v>18815</v>
      </c>
      <c r="E264" s="1">
        <v>165564</v>
      </c>
      <c r="F264" s="2">
        <v>82664</v>
      </c>
    </row>
    <row r="265" spans="1:6" x14ac:dyDescent="0.35">
      <c r="A265">
        <v>2020</v>
      </c>
      <c r="B265" t="s">
        <v>56</v>
      </c>
      <c r="C265" t="s">
        <v>24</v>
      </c>
      <c r="D265" s="1">
        <v>4557</v>
      </c>
      <c r="E265" s="1">
        <v>21986</v>
      </c>
      <c r="F265" s="2">
        <v>67330</v>
      </c>
    </row>
    <row r="266" spans="1:6" x14ac:dyDescent="0.35">
      <c r="A266">
        <v>2020</v>
      </c>
      <c r="B266" t="s">
        <v>56</v>
      </c>
      <c r="C266" t="s">
        <v>25</v>
      </c>
      <c r="D266" s="1">
        <v>7000</v>
      </c>
      <c r="E266" s="1">
        <v>66588</v>
      </c>
      <c r="F266" s="2">
        <v>74942</v>
      </c>
    </row>
    <row r="267" spans="1:6" x14ac:dyDescent="0.35">
      <c r="A267">
        <v>2020</v>
      </c>
      <c r="B267" t="s">
        <v>56</v>
      </c>
      <c r="C267" t="s">
        <v>26</v>
      </c>
      <c r="D267" s="1">
        <v>9293</v>
      </c>
      <c r="E267" s="1">
        <v>62325</v>
      </c>
      <c r="F267" s="2">
        <v>79236</v>
      </c>
    </row>
    <row r="268" spans="1:6" x14ac:dyDescent="0.35">
      <c r="A268">
        <v>2020</v>
      </c>
      <c r="B268" t="s">
        <v>56</v>
      </c>
      <c r="C268" t="s">
        <v>27</v>
      </c>
      <c r="D268" s="1">
        <v>3946</v>
      </c>
      <c r="E268" s="1">
        <v>33027</v>
      </c>
      <c r="F268" s="2">
        <v>109751</v>
      </c>
    </row>
    <row r="269" spans="1:6" x14ac:dyDescent="0.35">
      <c r="A269">
        <v>2020</v>
      </c>
      <c r="B269" t="s">
        <v>56</v>
      </c>
      <c r="C269" t="s">
        <v>28</v>
      </c>
      <c r="D269" s="1">
        <v>20469</v>
      </c>
      <c r="E269" s="1">
        <v>235676</v>
      </c>
      <c r="F269" s="2">
        <v>127870</v>
      </c>
    </row>
    <row r="270" spans="1:6" x14ac:dyDescent="0.35">
      <c r="A270">
        <v>2020</v>
      </c>
      <c r="B270" t="s">
        <v>56</v>
      </c>
      <c r="C270" t="s">
        <v>29</v>
      </c>
      <c r="D270" s="1">
        <v>5600</v>
      </c>
      <c r="E270" s="1">
        <v>32608</v>
      </c>
      <c r="F270" s="2">
        <v>62343</v>
      </c>
    </row>
    <row r="271" spans="1:6" x14ac:dyDescent="0.35">
      <c r="A271">
        <v>2020</v>
      </c>
      <c r="B271" t="s">
        <v>56</v>
      </c>
      <c r="C271" t="s">
        <v>30</v>
      </c>
      <c r="D271" s="1">
        <v>63948</v>
      </c>
      <c r="E271" s="1">
        <v>700031</v>
      </c>
      <c r="F271" s="2">
        <v>207014</v>
      </c>
    </row>
    <row r="272" spans="1:6" x14ac:dyDescent="0.35">
      <c r="A272">
        <v>2020</v>
      </c>
      <c r="B272" t="s">
        <v>56</v>
      </c>
      <c r="C272" t="s">
        <v>31</v>
      </c>
      <c r="D272" s="1">
        <v>30275</v>
      </c>
      <c r="E272" s="1">
        <v>251672</v>
      </c>
      <c r="F272" s="2">
        <v>97234</v>
      </c>
    </row>
    <row r="273" spans="1:6" x14ac:dyDescent="0.35">
      <c r="A273">
        <v>2020</v>
      </c>
      <c r="B273" t="s">
        <v>56</v>
      </c>
      <c r="C273" t="s">
        <v>32</v>
      </c>
      <c r="D273" s="1">
        <v>3042</v>
      </c>
      <c r="E273" s="1">
        <v>22496</v>
      </c>
      <c r="F273" s="2">
        <v>69243</v>
      </c>
    </row>
    <row r="274" spans="1:6" x14ac:dyDescent="0.35">
      <c r="A274">
        <v>2020</v>
      </c>
      <c r="B274" t="s">
        <v>56</v>
      </c>
      <c r="C274" t="s">
        <v>33</v>
      </c>
      <c r="D274" s="1">
        <v>29307</v>
      </c>
      <c r="E274" s="1">
        <v>287990</v>
      </c>
      <c r="F274" s="2">
        <v>82336</v>
      </c>
    </row>
    <row r="275" spans="1:6" x14ac:dyDescent="0.35">
      <c r="A275">
        <v>2020</v>
      </c>
      <c r="B275" t="s">
        <v>56</v>
      </c>
      <c r="C275" t="s">
        <v>34</v>
      </c>
      <c r="D275" s="1">
        <v>11701</v>
      </c>
      <c r="E275" s="1">
        <v>74614</v>
      </c>
      <c r="F275" s="2">
        <v>64030</v>
      </c>
    </row>
    <row r="276" spans="1:6" x14ac:dyDescent="0.35">
      <c r="A276">
        <v>2020</v>
      </c>
      <c r="B276" t="s">
        <v>56</v>
      </c>
      <c r="C276" t="s">
        <v>35</v>
      </c>
      <c r="D276" s="1">
        <v>13352</v>
      </c>
      <c r="E276" s="1">
        <v>83937</v>
      </c>
      <c r="F276" s="2">
        <v>80727</v>
      </c>
    </row>
    <row r="277" spans="1:6" x14ac:dyDescent="0.35">
      <c r="A277">
        <v>2020</v>
      </c>
      <c r="B277" t="s">
        <v>56</v>
      </c>
      <c r="C277" t="s">
        <v>36</v>
      </c>
      <c r="D277" s="1">
        <v>29714</v>
      </c>
      <c r="E277" s="1">
        <v>325571</v>
      </c>
      <c r="F277" s="2">
        <v>97231</v>
      </c>
    </row>
    <row r="278" spans="1:6" x14ac:dyDescent="0.35">
      <c r="A278">
        <v>2020</v>
      </c>
      <c r="B278" t="s">
        <v>56</v>
      </c>
      <c r="C278" t="s">
        <v>37</v>
      </c>
      <c r="D278" s="1">
        <v>3038</v>
      </c>
      <c r="E278" s="1">
        <v>31304</v>
      </c>
      <c r="F278" s="2">
        <v>100316</v>
      </c>
    </row>
    <row r="279" spans="1:6" x14ac:dyDescent="0.35">
      <c r="A279">
        <v>2020</v>
      </c>
      <c r="B279" t="s">
        <v>56</v>
      </c>
      <c r="C279" t="s">
        <v>38</v>
      </c>
      <c r="D279" s="1">
        <v>15078</v>
      </c>
      <c r="E279" s="1">
        <v>101637</v>
      </c>
      <c r="F279" s="2">
        <v>71361</v>
      </c>
    </row>
    <row r="280" spans="1:6" x14ac:dyDescent="0.35">
      <c r="A280">
        <v>2020</v>
      </c>
      <c r="B280" t="s">
        <v>56</v>
      </c>
      <c r="C280" t="s">
        <v>39</v>
      </c>
      <c r="D280" s="1">
        <v>3397</v>
      </c>
      <c r="E280" s="1">
        <v>27809</v>
      </c>
      <c r="F280" s="2">
        <v>69345</v>
      </c>
    </row>
    <row r="281" spans="1:6" x14ac:dyDescent="0.35">
      <c r="A281">
        <v>2020</v>
      </c>
      <c r="B281" t="s">
        <v>56</v>
      </c>
      <c r="C281" t="s">
        <v>40</v>
      </c>
      <c r="D281" s="1">
        <v>16893</v>
      </c>
      <c r="E281" s="1">
        <v>155926</v>
      </c>
      <c r="F281" s="2">
        <v>85116</v>
      </c>
    </row>
    <row r="282" spans="1:6" x14ac:dyDescent="0.35">
      <c r="A282">
        <v>2020</v>
      </c>
      <c r="B282" t="s">
        <v>56</v>
      </c>
      <c r="C282" t="s">
        <v>41</v>
      </c>
      <c r="D282" s="1">
        <v>78940</v>
      </c>
      <c r="E282" s="1">
        <v>778554</v>
      </c>
      <c r="F282" s="2">
        <v>92477</v>
      </c>
    </row>
    <row r="283" spans="1:6" x14ac:dyDescent="0.35">
      <c r="A283">
        <v>2020</v>
      </c>
      <c r="B283" t="s">
        <v>56</v>
      </c>
      <c r="C283" t="s">
        <v>42</v>
      </c>
      <c r="D283" s="1">
        <v>12580</v>
      </c>
      <c r="E283" s="1">
        <v>93379</v>
      </c>
      <c r="F283" s="2">
        <v>79806</v>
      </c>
    </row>
    <row r="284" spans="1:6" x14ac:dyDescent="0.35">
      <c r="A284">
        <v>2020</v>
      </c>
      <c r="B284" t="s">
        <v>56</v>
      </c>
      <c r="C284" t="s">
        <v>43</v>
      </c>
      <c r="D284" s="1">
        <v>1719</v>
      </c>
      <c r="E284" s="1">
        <v>11578</v>
      </c>
      <c r="F284" s="2">
        <v>80135</v>
      </c>
    </row>
    <row r="285" spans="1:6" x14ac:dyDescent="0.35">
      <c r="A285">
        <v>2020</v>
      </c>
      <c r="B285" t="s">
        <v>56</v>
      </c>
      <c r="C285" t="s">
        <v>44</v>
      </c>
      <c r="D285" s="1">
        <v>22750</v>
      </c>
      <c r="E285" s="1">
        <v>195671</v>
      </c>
      <c r="F285" s="2">
        <v>97246</v>
      </c>
    </row>
    <row r="286" spans="1:6" x14ac:dyDescent="0.35">
      <c r="A286">
        <v>2020</v>
      </c>
      <c r="B286" t="s">
        <v>56</v>
      </c>
      <c r="C286" t="s">
        <v>45</v>
      </c>
      <c r="D286" s="1">
        <v>18828</v>
      </c>
      <c r="E286" s="1">
        <v>147772</v>
      </c>
      <c r="F286" s="2">
        <v>95674</v>
      </c>
    </row>
    <row r="287" spans="1:6" x14ac:dyDescent="0.35">
      <c r="A287">
        <v>2020</v>
      </c>
      <c r="B287" t="s">
        <v>56</v>
      </c>
      <c r="C287" t="s">
        <v>46</v>
      </c>
      <c r="D287" s="1">
        <v>4042</v>
      </c>
      <c r="E287" s="1">
        <v>24190</v>
      </c>
      <c r="F287" s="2">
        <v>56764</v>
      </c>
    </row>
    <row r="288" spans="1:6" x14ac:dyDescent="0.35">
      <c r="A288">
        <v>2020</v>
      </c>
      <c r="B288" t="s">
        <v>56</v>
      </c>
      <c r="C288" t="s">
        <v>47</v>
      </c>
      <c r="D288" s="1">
        <v>14688</v>
      </c>
      <c r="E288" s="1">
        <v>148829</v>
      </c>
      <c r="F288" s="2">
        <v>80470</v>
      </c>
    </row>
    <row r="289" spans="1:6" x14ac:dyDescent="0.35">
      <c r="A289">
        <v>2020</v>
      </c>
      <c r="B289" t="s">
        <v>56</v>
      </c>
      <c r="C289" t="s">
        <v>48</v>
      </c>
      <c r="D289" s="1">
        <v>2353</v>
      </c>
      <c r="E289" s="1">
        <v>10919</v>
      </c>
      <c r="F289" s="2">
        <v>64480</v>
      </c>
    </row>
    <row r="290" spans="1:6" x14ac:dyDescent="0.35">
      <c r="A290">
        <v>2020</v>
      </c>
      <c r="B290" t="s">
        <v>57</v>
      </c>
      <c r="C290" t="s">
        <v>1</v>
      </c>
      <c r="D290" s="1">
        <v>22875</v>
      </c>
      <c r="E290" s="1">
        <v>242419</v>
      </c>
      <c r="F290" s="2">
        <v>62111</v>
      </c>
    </row>
    <row r="291" spans="1:6" x14ac:dyDescent="0.35">
      <c r="A291">
        <v>2020</v>
      </c>
      <c r="B291" t="s">
        <v>57</v>
      </c>
      <c r="C291" t="s">
        <v>2</v>
      </c>
      <c r="D291" s="1">
        <v>40867</v>
      </c>
      <c r="E291" s="1">
        <v>431379</v>
      </c>
      <c r="F291" s="2">
        <v>63180</v>
      </c>
    </row>
    <row r="292" spans="1:6" x14ac:dyDescent="0.35">
      <c r="A292">
        <v>2020</v>
      </c>
      <c r="B292" t="s">
        <v>57</v>
      </c>
      <c r="C292" t="s">
        <v>3</v>
      </c>
      <c r="D292" s="1">
        <v>15490</v>
      </c>
      <c r="E292" s="1">
        <v>139300</v>
      </c>
      <c r="F292" s="2">
        <v>68067</v>
      </c>
    </row>
    <row r="293" spans="1:6" x14ac:dyDescent="0.35">
      <c r="A293">
        <v>2020</v>
      </c>
      <c r="B293" t="s">
        <v>57</v>
      </c>
      <c r="C293" t="s">
        <v>4</v>
      </c>
      <c r="D293" s="1">
        <v>221985</v>
      </c>
      <c r="E293" s="1">
        <v>2600604</v>
      </c>
      <c r="F293" s="2">
        <v>106486</v>
      </c>
    </row>
    <row r="294" spans="1:6" x14ac:dyDescent="0.35">
      <c r="A294">
        <v>2020</v>
      </c>
      <c r="B294" t="s">
        <v>57</v>
      </c>
      <c r="C294" t="s">
        <v>5</v>
      </c>
      <c r="D294" s="1">
        <v>58286</v>
      </c>
      <c r="E294" s="1">
        <v>430367</v>
      </c>
      <c r="F294" s="2">
        <v>90744</v>
      </c>
    </row>
    <row r="295" spans="1:6" x14ac:dyDescent="0.35">
      <c r="A295">
        <v>2020</v>
      </c>
      <c r="B295" t="s">
        <v>57</v>
      </c>
      <c r="C295" t="s">
        <v>6</v>
      </c>
      <c r="D295" s="1">
        <v>24131</v>
      </c>
      <c r="E295" s="1">
        <v>206629</v>
      </c>
      <c r="F295" s="2">
        <v>95714</v>
      </c>
    </row>
    <row r="296" spans="1:6" x14ac:dyDescent="0.35">
      <c r="A296">
        <v>2020</v>
      </c>
      <c r="B296" t="s">
        <v>57</v>
      </c>
      <c r="C296" t="s">
        <v>7</v>
      </c>
      <c r="D296" s="1">
        <v>9766</v>
      </c>
      <c r="E296" s="1">
        <v>61669</v>
      </c>
      <c r="F296" s="2">
        <v>85651</v>
      </c>
    </row>
    <row r="297" spans="1:6" x14ac:dyDescent="0.35">
      <c r="A297">
        <v>2020</v>
      </c>
      <c r="B297" t="s">
        <v>57</v>
      </c>
      <c r="C297" t="s">
        <v>8</v>
      </c>
      <c r="D297" s="1">
        <v>179893</v>
      </c>
      <c r="E297" s="1">
        <v>1358317</v>
      </c>
      <c r="F297" s="2">
        <v>68223</v>
      </c>
    </row>
    <row r="298" spans="1:6" x14ac:dyDescent="0.35">
      <c r="A298">
        <v>2020</v>
      </c>
      <c r="B298" t="s">
        <v>57</v>
      </c>
      <c r="C298" t="s">
        <v>9</v>
      </c>
      <c r="D298" s="1">
        <v>60683</v>
      </c>
      <c r="E298" s="1">
        <v>692452</v>
      </c>
      <c r="F298" s="2">
        <v>76331</v>
      </c>
    </row>
    <row r="299" spans="1:6" x14ac:dyDescent="0.35">
      <c r="A299">
        <v>2020</v>
      </c>
      <c r="B299" t="s">
        <v>57</v>
      </c>
      <c r="C299" t="s">
        <v>10</v>
      </c>
      <c r="D299" s="1">
        <v>12911</v>
      </c>
      <c r="E299" s="1">
        <v>97097</v>
      </c>
      <c r="F299" s="2">
        <v>59743</v>
      </c>
    </row>
    <row r="300" spans="1:6" x14ac:dyDescent="0.35">
      <c r="A300">
        <v>2020</v>
      </c>
      <c r="B300" t="s">
        <v>57</v>
      </c>
      <c r="C300" t="s">
        <v>11</v>
      </c>
      <c r="D300" s="1">
        <v>75904</v>
      </c>
      <c r="E300" s="1">
        <v>892150</v>
      </c>
      <c r="F300" s="2">
        <v>83889</v>
      </c>
    </row>
    <row r="301" spans="1:6" x14ac:dyDescent="0.35">
      <c r="A301">
        <v>2020</v>
      </c>
      <c r="B301" t="s">
        <v>57</v>
      </c>
      <c r="C301" t="s">
        <v>12</v>
      </c>
      <c r="D301" s="1">
        <v>32143</v>
      </c>
      <c r="E301" s="1">
        <v>326745</v>
      </c>
      <c r="F301" s="2">
        <v>58578</v>
      </c>
    </row>
    <row r="302" spans="1:6" x14ac:dyDescent="0.35">
      <c r="A302">
        <v>2020</v>
      </c>
      <c r="B302" t="s">
        <v>57</v>
      </c>
      <c r="C302" t="s">
        <v>13</v>
      </c>
      <c r="D302" s="1">
        <v>16706</v>
      </c>
      <c r="E302" s="1">
        <v>134822</v>
      </c>
      <c r="F302" s="2">
        <v>61793</v>
      </c>
    </row>
    <row r="303" spans="1:6" x14ac:dyDescent="0.35">
      <c r="A303">
        <v>2020</v>
      </c>
      <c r="B303" t="s">
        <v>57</v>
      </c>
      <c r="C303" t="s">
        <v>14</v>
      </c>
      <c r="D303" s="1">
        <v>16823</v>
      </c>
      <c r="E303" s="1">
        <v>168813</v>
      </c>
      <c r="F303" s="2">
        <v>69538</v>
      </c>
    </row>
    <row r="304" spans="1:6" x14ac:dyDescent="0.35">
      <c r="A304">
        <v>2020</v>
      </c>
      <c r="B304" t="s">
        <v>57</v>
      </c>
      <c r="C304" t="s">
        <v>15</v>
      </c>
      <c r="D304" s="1">
        <v>22329</v>
      </c>
      <c r="E304" s="1">
        <v>207575</v>
      </c>
      <c r="F304" s="2">
        <v>55987</v>
      </c>
    </row>
    <row r="305" spans="1:6" x14ac:dyDescent="0.35">
      <c r="A305">
        <v>2020</v>
      </c>
      <c r="B305" t="s">
        <v>57</v>
      </c>
      <c r="C305" t="s">
        <v>16</v>
      </c>
      <c r="D305" s="1">
        <v>26262</v>
      </c>
      <c r="E305" s="1">
        <v>204729</v>
      </c>
      <c r="F305" s="2">
        <v>60136</v>
      </c>
    </row>
    <row r="306" spans="1:6" x14ac:dyDescent="0.35">
      <c r="A306">
        <v>2020</v>
      </c>
      <c r="B306" t="s">
        <v>57</v>
      </c>
      <c r="C306" t="s">
        <v>17</v>
      </c>
      <c r="D306" s="1">
        <v>11267</v>
      </c>
      <c r="E306" s="1">
        <v>68952</v>
      </c>
      <c r="F306" s="2">
        <v>66178</v>
      </c>
    </row>
    <row r="307" spans="1:6" x14ac:dyDescent="0.35">
      <c r="A307">
        <v>2020</v>
      </c>
      <c r="B307" t="s">
        <v>57</v>
      </c>
      <c r="C307" t="s">
        <v>18</v>
      </c>
      <c r="D307" s="1">
        <v>44172</v>
      </c>
      <c r="E307" s="1">
        <v>441860</v>
      </c>
      <c r="F307" s="2">
        <v>88391</v>
      </c>
    </row>
    <row r="308" spans="1:6" x14ac:dyDescent="0.35">
      <c r="A308">
        <v>2020</v>
      </c>
      <c r="B308" t="s">
        <v>57</v>
      </c>
      <c r="C308" t="s">
        <v>19</v>
      </c>
      <c r="D308" s="1">
        <v>48428</v>
      </c>
      <c r="E308" s="1">
        <v>583792</v>
      </c>
      <c r="F308" s="2">
        <v>124638</v>
      </c>
    </row>
    <row r="309" spans="1:6" x14ac:dyDescent="0.35">
      <c r="A309">
        <v>2020</v>
      </c>
      <c r="B309" t="s">
        <v>57</v>
      </c>
      <c r="C309" t="s">
        <v>20</v>
      </c>
      <c r="D309" s="1">
        <v>46269</v>
      </c>
      <c r="E309" s="1">
        <v>599657</v>
      </c>
      <c r="F309" s="2">
        <v>76432</v>
      </c>
    </row>
    <row r="310" spans="1:6" x14ac:dyDescent="0.35">
      <c r="A310">
        <v>2020</v>
      </c>
      <c r="B310" t="s">
        <v>57</v>
      </c>
      <c r="C310" t="s">
        <v>21</v>
      </c>
      <c r="D310" s="1">
        <v>33603</v>
      </c>
      <c r="E310" s="1">
        <v>361183</v>
      </c>
      <c r="F310" s="2">
        <v>91033</v>
      </c>
    </row>
    <row r="311" spans="1:6" x14ac:dyDescent="0.35">
      <c r="A311">
        <v>2020</v>
      </c>
      <c r="B311" t="s">
        <v>57</v>
      </c>
      <c r="C311" t="s">
        <v>22</v>
      </c>
      <c r="D311" s="1">
        <v>12692</v>
      </c>
      <c r="E311" s="1">
        <v>107758</v>
      </c>
      <c r="F311" s="2">
        <v>45573</v>
      </c>
    </row>
    <row r="312" spans="1:6" x14ac:dyDescent="0.35">
      <c r="A312">
        <v>2020</v>
      </c>
      <c r="B312" t="s">
        <v>57</v>
      </c>
      <c r="C312" t="s">
        <v>23</v>
      </c>
      <c r="D312" s="1">
        <v>36089</v>
      </c>
      <c r="E312" s="1">
        <v>365657</v>
      </c>
      <c r="F312" s="2">
        <v>72666</v>
      </c>
    </row>
    <row r="313" spans="1:6" x14ac:dyDescent="0.35">
      <c r="A313">
        <v>2020</v>
      </c>
      <c r="B313" t="s">
        <v>57</v>
      </c>
      <c r="C313" t="s">
        <v>24</v>
      </c>
      <c r="D313" s="1">
        <v>10331</v>
      </c>
      <c r="E313" s="1">
        <v>43549</v>
      </c>
      <c r="F313" s="2">
        <v>59785</v>
      </c>
    </row>
    <row r="314" spans="1:6" x14ac:dyDescent="0.35">
      <c r="A314">
        <v>2020</v>
      </c>
      <c r="B314" t="s">
        <v>57</v>
      </c>
      <c r="C314" t="s">
        <v>25</v>
      </c>
      <c r="D314" s="1">
        <v>11809</v>
      </c>
      <c r="E314" s="1">
        <v>117288</v>
      </c>
      <c r="F314" s="2">
        <v>65292</v>
      </c>
    </row>
    <row r="315" spans="1:6" x14ac:dyDescent="0.35">
      <c r="A315">
        <v>2020</v>
      </c>
      <c r="B315" t="s">
        <v>57</v>
      </c>
      <c r="C315" t="s">
        <v>26</v>
      </c>
      <c r="D315" s="1">
        <v>20046</v>
      </c>
      <c r="E315" s="1">
        <v>179092</v>
      </c>
      <c r="F315" s="2">
        <v>67081</v>
      </c>
    </row>
    <row r="316" spans="1:6" x14ac:dyDescent="0.35">
      <c r="A316">
        <v>2020</v>
      </c>
      <c r="B316" t="s">
        <v>57</v>
      </c>
      <c r="C316" t="s">
        <v>27</v>
      </c>
      <c r="D316" s="1">
        <v>13616</v>
      </c>
      <c r="E316" s="1">
        <v>81639</v>
      </c>
      <c r="F316" s="2">
        <v>88167</v>
      </c>
    </row>
    <row r="317" spans="1:6" x14ac:dyDescent="0.35">
      <c r="A317">
        <v>2020</v>
      </c>
      <c r="B317" t="s">
        <v>57</v>
      </c>
      <c r="C317" t="s">
        <v>28</v>
      </c>
      <c r="D317" s="1">
        <v>53304</v>
      </c>
      <c r="E317" s="1">
        <v>643507</v>
      </c>
      <c r="F317" s="2">
        <v>102666</v>
      </c>
    </row>
    <row r="318" spans="1:6" x14ac:dyDescent="0.35">
      <c r="A318">
        <v>2020</v>
      </c>
      <c r="B318" t="s">
        <v>57</v>
      </c>
      <c r="C318" t="s">
        <v>29</v>
      </c>
      <c r="D318" s="1">
        <v>11550</v>
      </c>
      <c r="E318" s="1">
        <v>107707</v>
      </c>
      <c r="F318" s="2">
        <v>69938</v>
      </c>
    </row>
    <row r="319" spans="1:6" x14ac:dyDescent="0.35">
      <c r="A319">
        <v>2020</v>
      </c>
      <c r="B319" t="s">
        <v>57</v>
      </c>
      <c r="C319" t="s">
        <v>30</v>
      </c>
      <c r="D319" s="1">
        <v>117347</v>
      </c>
      <c r="E319" s="1">
        <v>1242471</v>
      </c>
      <c r="F319" s="2">
        <v>109413</v>
      </c>
    </row>
    <row r="320" spans="1:6" x14ac:dyDescent="0.35">
      <c r="A320">
        <v>2020</v>
      </c>
      <c r="B320" t="s">
        <v>57</v>
      </c>
      <c r="C320" t="s">
        <v>31</v>
      </c>
      <c r="D320" s="1">
        <v>64843</v>
      </c>
      <c r="E320" s="1">
        <v>637719</v>
      </c>
      <c r="F320" s="2">
        <v>72078</v>
      </c>
    </row>
    <row r="321" spans="1:6" x14ac:dyDescent="0.35">
      <c r="A321">
        <v>2020</v>
      </c>
      <c r="B321" t="s">
        <v>57</v>
      </c>
      <c r="C321" t="s">
        <v>32</v>
      </c>
      <c r="D321" s="1">
        <v>5337</v>
      </c>
      <c r="E321" s="1">
        <v>31642</v>
      </c>
      <c r="F321" s="2">
        <v>65877</v>
      </c>
    </row>
    <row r="322" spans="1:6" x14ac:dyDescent="0.35">
      <c r="A322">
        <v>2020</v>
      </c>
      <c r="B322" t="s">
        <v>57</v>
      </c>
      <c r="C322" t="s">
        <v>33</v>
      </c>
      <c r="D322" s="1">
        <v>55987</v>
      </c>
      <c r="E322" s="1">
        <v>697244</v>
      </c>
      <c r="F322" s="2">
        <v>71920</v>
      </c>
    </row>
    <row r="323" spans="1:6" x14ac:dyDescent="0.35">
      <c r="A323">
        <v>2020</v>
      </c>
      <c r="B323" t="s">
        <v>57</v>
      </c>
      <c r="C323" t="s">
        <v>34</v>
      </c>
      <c r="D323" s="1">
        <v>21652</v>
      </c>
      <c r="E323" s="1">
        <v>185307</v>
      </c>
      <c r="F323" s="2">
        <v>58539</v>
      </c>
    </row>
    <row r="324" spans="1:6" x14ac:dyDescent="0.35">
      <c r="A324">
        <v>2020</v>
      </c>
      <c r="B324" t="s">
        <v>57</v>
      </c>
      <c r="C324" t="s">
        <v>35</v>
      </c>
      <c r="D324" s="1">
        <v>27033</v>
      </c>
      <c r="E324" s="1">
        <v>242218</v>
      </c>
      <c r="F324" s="2">
        <v>81224</v>
      </c>
    </row>
    <row r="325" spans="1:6" x14ac:dyDescent="0.35">
      <c r="A325">
        <v>2020</v>
      </c>
      <c r="B325" t="s">
        <v>57</v>
      </c>
      <c r="C325" t="s">
        <v>36</v>
      </c>
      <c r="D325" s="1">
        <v>66210</v>
      </c>
      <c r="E325" s="1">
        <v>766122</v>
      </c>
      <c r="F325" s="2">
        <v>86971</v>
      </c>
    </row>
    <row r="326" spans="1:6" x14ac:dyDescent="0.35">
      <c r="A326">
        <v>2020</v>
      </c>
      <c r="B326" t="s">
        <v>57</v>
      </c>
      <c r="C326" t="s">
        <v>37</v>
      </c>
      <c r="D326" s="1">
        <v>9567</v>
      </c>
      <c r="E326" s="1">
        <v>65232</v>
      </c>
      <c r="F326" s="2">
        <v>75829</v>
      </c>
    </row>
    <row r="327" spans="1:6" x14ac:dyDescent="0.35">
      <c r="A327">
        <v>2020</v>
      </c>
      <c r="B327" t="s">
        <v>57</v>
      </c>
      <c r="C327" t="s">
        <v>38</v>
      </c>
      <c r="D327" s="1">
        <v>30793</v>
      </c>
      <c r="E327" s="1">
        <v>281874</v>
      </c>
      <c r="F327" s="2">
        <v>56907</v>
      </c>
    </row>
    <row r="328" spans="1:6" x14ac:dyDescent="0.35">
      <c r="A328">
        <v>2020</v>
      </c>
      <c r="B328" t="s">
        <v>57</v>
      </c>
      <c r="C328" t="s">
        <v>39</v>
      </c>
      <c r="D328" s="1">
        <v>5876</v>
      </c>
      <c r="E328" s="1">
        <v>32771</v>
      </c>
      <c r="F328" s="2">
        <v>63709</v>
      </c>
    </row>
    <row r="329" spans="1:6" x14ac:dyDescent="0.35">
      <c r="A329">
        <v>2020</v>
      </c>
      <c r="B329" t="s">
        <v>57</v>
      </c>
      <c r="C329" t="s">
        <v>40</v>
      </c>
      <c r="D329" s="1">
        <v>32595</v>
      </c>
      <c r="E329" s="1">
        <v>414644</v>
      </c>
      <c r="F329" s="2">
        <v>66460</v>
      </c>
    </row>
    <row r="330" spans="1:6" x14ac:dyDescent="0.35">
      <c r="A330">
        <v>2020</v>
      </c>
      <c r="B330" t="s">
        <v>57</v>
      </c>
      <c r="C330" t="s">
        <v>41</v>
      </c>
      <c r="D330" s="1">
        <v>146639</v>
      </c>
      <c r="E330" s="1">
        <v>1758991</v>
      </c>
      <c r="F330" s="2">
        <v>81123</v>
      </c>
    </row>
    <row r="331" spans="1:6" x14ac:dyDescent="0.35">
      <c r="A331">
        <v>2020</v>
      </c>
      <c r="B331" t="s">
        <v>57</v>
      </c>
      <c r="C331" t="s">
        <v>42</v>
      </c>
      <c r="D331" s="1">
        <v>25941</v>
      </c>
      <c r="E331" s="1">
        <v>223284</v>
      </c>
      <c r="F331" s="2">
        <v>68355</v>
      </c>
    </row>
    <row r="332" spans="1:6" x14ac:dyDescent="0.35">
      <c r="A332">
        <v>2020</v>
      </c>
      <c r="B332" t="s">
        <v>57</v>
      </c>
      <c r="C332" t="s">
        <v>43</v>
      </c>
      <c r="D332" s="1">
        <v>6346</v>
      </c>
      <c r="E332" s="1">
        <v>28512</v>
      </c>
      <c r="F332" s="2">
        <v>74442</v>
      </c>
    </row>
    <row r="333" spans="1:6" x14ac:dyDescent="0.35">
      <c r="A333">
        <v>2020</v>
      </c>
      <c r="B333" t="s">
        <v>57</v>
      </c>
      <c r="C333" t="s">
        <v>44</v>
      </c>
      <c r="D333" s="1">
        <v>60099</v>
      </c>
      <c r="E333" s="1">
        <v>752090</v>
      </c>
      <c r="F333" s="2">
        <v>96046</v>
      </c>
    </row>
    <row r="334" spans="1:6" x14ac:dyDescent="0.35">
      <c r="A334">
        <v>2020</v>
      </c>
      <c r="B334" t="s">
        <v>57</v>
      </c>
      <c r="C334" t="s">
        <v>45</v>
      </c>
      <c r="D334" s="1">
        <v>43094</v>
      </c>
      <c r="E334" s="1">
        <v>415190</v>
      </c>
      <c r="F334" s="2">
        <v>92279</v>
      </c>
    </row>
    <row r="335" spans="1:6" x14ac:dyDescent="0.35">
      <c r="A335">
        <v>2020</v>
      </c>
      <c r="B335" t="s">
        <v>57</v>
      </c>
      <c r="C335" t="s">
        <v>46</v>
      </c>
      <c r="D335" s="1">
        <v>8599</v>
      </c>
      <c r="E335" s="1">
        <v>65715</v>
      </c>
      <c r="F335" s="2">
        <v>53557</v>
      </c>
    </row>
    <row r="336" spans="1:6" x14ac:dyDescent="0.35">
      <c r="A336">
        <v>2020</v>
      </c>
      <c r="B336" t="s">
        <v>57</v>
      </c>
      <c r="C336" t="s">
        <v>47</v>
      </c>
      <c r="D336" s="1">
        <v>27048</v>
      </c>
      <c r="E336" s="1">
        <v>309780</v>
      </c>
      <c r="F336" s="2">
        <v>67254</v>
      </c>
    </row>
    <row r="337" spans="1:6" x14ac:dyDescent="0.35">
      <c r="A337">
        <v>2020</v>
      </c>
      <c r="B337" t="s">
        <v>57</v>
      </c>
      <c r="C337" t="s">
        <v>48</v>
      </c>
      <c r="D337" s="1">
        <v>4986</v>
      </c>
      <c r="E337" s="1">
        <v>18382</v>
      </c>
      <c r="F337" s="2">
        <v>60233</v>
      </c>
    </row>
    <row r="338" spans="1:6" x14ac:dyDescent="0.35">
      <c r="A338">
        <v>2020</v>
      </c>
      <c r="B338" t="s">
        <v>58</v>
      </c>
      <c r="C338" t="s">
        <v>1</v>
      </c>
      <c r="D338" s="1">
        <v>15859</v>
      </c>
      <c r="E338" s="1">
        <v>228486</v>
      </c>
      <c r="F338" s="2">
        <v>51193</v>
      </c>
    </row>
    <row r="339" spans="1:6" x14ac:dyDescent="0.35">
      <c r="A339">
        <v>2020</v>
      </c>
      <c r="B339" t="s">
        <v>58</v>
      </c>
      <c r="C339" t="s">
        <v>2</v>
      </c>
      <c r="D339" s="1">
        <v>20727</v>
      </c>
      <c r="E339" s="1">
        <v>455356</v>
      </c>
      <c r="F339" s="2">
        <v>56159</v>
      </c>
    </row>
    <row r="340" spans="1:6" x14ac:dyDescent="0.35">
      <c r="A340">
        <v>2020</v>
      </c>
      <c r="B340" t="s">
        <v>58</v>
      </c>
      <c r="C340" t="s">
        <v>3</v>
      </c>
      <c r="D340" s="1">
        <v>15656</v>
      </c>
      <c r="E340" s="1">
        <v>181169</v>
      </c>
      <c r="F340" s="2">
        <v>47435</v>
      </c>
    </row>
    <row r="341" spans="1:6" x14ac:dyDescent="0.35">
      <c r="A341">
        <v>2020</v>
      </c>
      <c r="B341" t="s">
        <v>58</v>
      </c>
      <c r="C341" t="s">
        <v>4</v>
      </c>
      <c r="D341" s="1">
        <v>656765</v>
      </c>
      <c r="E341" s="1">
        <v>2651781</v>
      </c>
      <c r="F341" s="2">
        <v>57668</v>
      </c>
    </row>
    <row r="342" spans="1:6" x14ac:dyDescent="0.35">
      <c r="A342">
        <v>2020</v>
      </c>
      <c r="B342" t="s">
        <v>58</v>
      </c>
      <c r="C342" t="s">
        <v>5</v>
      </c>
      <c r="D342" s="1">
        <v>23475</v>
      </c>
      <c r="E342" s="1">
        <v>332209</v>
      </c>
      <c r="F342" s="2">
        <v>55198</v>
      </c>
    </row>
    <row r="343" spans="1:6" x14ac:dyDescent="0.35">
      <c r="A343">
        <v>2020</v>
      </c>
      <c r="B343" t="s">
        <v>58</v>
      </c>
      <c r="C343" t="s">
        <v>6</v>
      </c>
      <c r="D343" s="1">
        <v>19964</v>
      </c>
      <c r="E343" s="1">
        <v>319881</v>
      </c>
      <c r="F343" s="2">
        <v>61215</v>
      </c>
    </row>
    <row r="344" spans="1:6" x14ac:dyDescent="0.35">
      <c r="A344">
        <v>2020</v>
      </c>
      <c r="B344" t="s">
        <v>58</v>
      </c>
      <c r="C344" t="s">
        <v>7</v>
      </c>
      <c r="D344" s="1">
        <v>5522</v>
      </c>
      <c r="E344" s="1">
        <v>74184</v>
      </c>
      <c r="F344" s="2">
        <v>57470</v>
      </c>
    </row>
    <row r="345" spans="1:6" x14ac:dyDescent="0.35">
      <c r="A345">
        <v>2020</v>
      </c>
      <c r="B345" t="s">
        <v>58</v>
      </c>
      <c r="C345" t="s">
        <v>8</v>
      </c>
      <c r="D345" s="1">
        <v>85058</v>
      </c>
      <c r="E345" s="1">
        <v>1293582</v>
      </c>
      <c r="F345" s="2">
        <v>55114</v>
      </c>
    </row>
    <row r="346" spans="1:6" x14ac:dyDescent="0.35">
      <c r="A346">
        <v>2020</v>
      </c>
      <c r="B346" t="s">
        <v>58</v>
      </c>
      <c r="C346" t="s">
        <v>9</v>
      </c>
      <c r="D346" s="1">
        <v>31842</v>
      </c>
      <c r="E346" s="1">
        <v>561390</v>
      </c>
      <c r="F346" s="2">
        <v>57141</v>
      </c>
    </row>
    <row r="347" spans="1:6" x14ac:dyDescent="0.35">
      <c r="A347">
        <v>2020</v>
      </c>
      <c r="B347" t="s">
        <v>58</v>
      </c>
      <c r="C347" t="s">
        <v>10</v>
      </c>
      <c r="D347" s="1">
        <v>9128</v>
      </c>
      <c r="E347" s="1">
        <v>106752</v>
      </c>
      <c r="F347" s="2">
        <v>45479</v>
      </c>
    </row>
    <row r="348" spans="1:6" x14ac:dyDescent="0.35">
      <c r="A348">
        <v>2020</v>
      </c>
      <c r="B348" t="s">
        <v>58</v>
      </c>
      <c r="C348" t="s">
        <v>11</v>
      </c>
      <c r="D348" s="1">
        <v>39684</v>
      </c>
      <c r="E348" s="1">
        <v>882088</v>
      </c>
      <c r="F348" s="2">
        <v>55678</v>
      </c>
    </row>
    <row r="349" spans="1:6" x14ac:dyDescent="0.35">
      <c r="A349">
        <v>2020</v>
      </c>
      <c r="B349" t="s">
        <v>58</v>
      </c>
      <c r="C349" t="s">
        <v>12</v>
      </c>
      <c r="D349" s="1">
        <v>16899</v>
      </c>
      <c r="E349" s="1">
        <v>451743</v>
      </c>
      <c r="F349" s="2">
        <v>52802</v>
      </c>
    </row>
    <row r="350" spans="1:6" x14ac:dyDescent="0.35">
      <c r="A350">
        <v>2020</v>
      </c>
      <c r="B350" t="s">
        <v>58</v>
      </c>
      <c r="C350" t="s">
        <v>13</v>
      </c>
      <c r="D350" s="1">
        <v>13294</v>
      </c>
      <c r="E350" s="1">
        <v>209301</v>
      </c>
      <c r="F350" s="2">
        <v>47222</v>
      </c>
    </row>
    <row r="351" spans="1:6" x14ac:dyDescent="0.35">
      <c r="A351">
        <v>2020</v>
      </c>
      <c r="B351" t="s">
        <v>58</v>
      </c>
      <c r="C351" t="s">
        <v>14</v>
      </c>
      <c r="D351" s="1">
        <v>10330</v>
      </c>
      <c r="E351" s="1">
        <v>194569</v>
      </c>
      <c r="F351" s="2">
        <v>48486</v>
      </c>
    </row>
    <row r="352" spans="1:6" x14ac:dyDescent="0.35">
      <c r="A352">
        <v>2020</v>
      </c>
      <c r="B352" t="s">
        <v>58</v>
      </c>
      <c r="C352" t="s">
        <v>15</v>
      </c>
      <c r="D352" s="1">
        <v>20809</v>
      </c>
      <c r="E352" s="1">
        <v>263195</v>
      </c>
      <c r="F352" s="2">
        <v>52098</v>
      </c>
    </row>
    <row r="353" spans="1:6" x14ac:dyDescent="0.35">
      <c r="A353">
        <v>2020</v>
      </c>
      <c r="B353" t="s">
        <v>58</v>
      </c>
      <c r="C353" t="s">
        <v>16</v>
      </c>
      <c r="D353" s="1">
        <v>16834</v>
      </c>
      <c r="E353" s="1">
        <v>296324</v>
      </c>
      <c r="F353" s="2">
        <v>48222</v>
      </c>
    </row>
    <row r="354" spans="1:6" x14ac:dyDescent="0.35">
      <c r="A354">
        <v>2020</v>
      </c>
      <c r="B354" t="s">
        <v>58</v>
      </c>
      <c r="C354" t="s">
        <v>17</v>
      </c>
      <c r="D354" s="1">
        <v>5591</v>
      </c>
      <c r="E354" s="1">
        <v>115511</v>
      </c>
      <c r="F354" s="2">
        <v>53739</v>
      </c>
    </row>
    <row r="355" spans="1:6" x14ac:dyDescent="0.35">
      <c r="A355">
        <v>2020</v>
      </c>
      <c r="B355" t="s">
        <v>58</v>
      </c>
      <c r="C355" t="s">
        <v>18</v>
      </c>
      <c r="D355" s="1">
        <v>21505</v>
      </c>
      <c r="E355" s="1">
        <v>420463</v>
      </c>
      <c r="F355" s="2">
        <v>59854</v>
      </c>
    </row>
    <row r="356" spans="1:6" x14ac:dyDescent="0.35">
      <c r="A356">
        <v>2020</v>
      </c>
      <c r="B356" t="s">
        <v>58</v>
      </c>
      <c r="C356" t="s">
        <v>19</v>
      </c>
      <c r="D356" s="1">
        <v>71270</v>
      </c>
      <c r="E356" s="1">
        <v>742606</v>
      </c>
      <c r="F356" s="2">
        <v>64556</v>
      </c>
    </row>
    <row r="357" spans="1:6" x14ac:dyDescent="0.35">
      <c r="A357">
        <v>2020</v>
      </c>
      <c r="B357" t="s">
        <v>58</v>
      </c>
      <c r="C357" t="s">
        <v>20</v>
      </c>
      <c r="D357" s="1">
        <v>32965</v>
      </c>
      <c r="E357" s="1">
        <v>622119</v>
      </c>
      <c r="F357" s="2">
        <v>54163</v>
      </c>
    </row>
    <row r="358" spans="1:6" x14ac:dyDescent="0.35">
      <c r="A358">
        <v>2020</v>
      </c>
      <c r="B358" t="s">
        <v>58</v>
      </c>
      <c r="C358" t="s">
        <v>21</v>
      </c>
      <c r="D358" s="1">
        <v>22985</v>
      </c>
      <c r="E358" s="1">
        <v>513228</v>
      </c>
      <c r="F358" s="2">
        <v>55127</v>
      </c>
    </row>
    <row r="359" spans="1:6" x14ac:dyDescent="0.35">
      <c r="A359">
        <v>2020</v>
      </c>
      <c r="B359" t="s">
        <v>58</v>
      </c>
      <c r="C359" t="s">
        <v>22</v>
      </c>
      <c r="D359" s="1">
        <v>7693</v>
      </c>
      <c r="E359" s="1">
        <v>138876</v>
      </c>
      <c r="F359" s="2">
        <v>45670</v>
      </c>
    </row>
    <row r="360" spans="1:6" x14ac:dyDescent="0.35">
      <c r="A360">
        <v>2020</v>
      </c>
      <c r="B360" t="s">
        <v>58</v>
      </c>
      <c r="C360" t="s">
        <v>23</v>
      </c>
      <c r="D360" s="1">
        <v>56134</v>
      </c>
      <c r="E360" s="1">
        <v>448355</v>
      </c>
      <c r="F360" s="2">
        <v>50460</v>
      </c>
    </row>
    <row r="361" spans="1:6" x14ac:dyDescent="0.35">
      <c r="A361">
        <v>2020</v>
      </c>
      <c r="B361" t="s">
        <v>58</v>
      </c>
      <c r="C361" t="s">
        <v>24</v>
      </c>
      <c r="D361" s="1">
        <v>5112</v>
      </c>
      <c r="E361" s="1">
        <v>73374</v>
      </c>
      <c r="F361" s="2">
        <v>52612</v>
      </c>
    </row>
    <row r="362" spans="1:6" x14ac:dyDescent="0.35">
      <c r="A362">
        <v>2020</v>
      </c>
      <c r="B362" t="s">
        <v>58</v>
      </c>
      <c r="C362" t="s">
        <v>25</v>
      </c>
      <c r="D362" s="1">
        <v>10522</v>
      </c>
      <c r="E362" s="1">
        <v>135205</v>
      </c>
      <c r="F362" s="2">
        <v>51740</v>
      </c>
    </row>
    <row r="363" spans="1:6" x14ac:dyDescent="0.35">
      <c r="A363">
        <v>2020</v>
      </c>
      <c r="B363" t="s">
        <v>58</v>
      </c>
      <c r="C363" t="s">
        <v>26</v>
      </c>
      <c r="D363" s="1">
        <v>9126</v>
      </c>
      <c r="E363" s="1">
        <v>139696</v>
      </c>
      <c r="F363" s="2">
        <v>58047</v>
      </c>
    </row>
    <row r="364" spans="1:6" x14ac:dyDescent="0.35">
      <c r="A364">
        <v>2020</v>
      </c>
      <c r="B364" t="s">
        <v>58</v>
      </c>
      <c r="C364" t="s">
        <v>27</v>
      </c>
      <c r="D364" s="1">
        <v>4900</v>
      </c>
      <c r="E364" s="1">
        <v>108757</v>
      </c>
      <c r="F364" s="2">
        <v>63675</v>
      </c>
    </row>
    <row r="365" spans="1:6" x14ac:dyDescent="0.35">
      <c r="A365">
        <v>2020</v>
      </c>
      <c r="B365" t="s">
        <v>58</v>
      </c>
      <c r="C365" t="s">
        <v>28</v>
      </c>
      <c r="D365" s="1">
        <v>43568</v>
      </c>
      <c r="E365" s="1">
        <v>622420</v>
      </c>
      <c r="F365" s="2">
        <v>60044</v>
      </c>
    </row>
    <row r="366" spans="1:6" x14ac:dyDescent="0.35">
      <c r="A366">
        <v>2020</v>
      </c>
      <c r="B366" t="s">
        <v>58</v>
      </c>
      <c r="C366" t="s">
        <v>29</v>
      </c>
      <c r="D366" s="1">
        <v>11448</v>
      </c>
      <c r="E366" s="1">
        <v>126459</v>
      </c>
      <c r="F366" s="2">
        <v>45191</v>
      </c>
    </row>
    <row r="367" spans="1:6" x14ac:dyDescent="0.35">
      <c r="A367">
        <v>2020</v>
      </c>
      <c r="B367" t="s">
        <v>58</v>
      </c>
      <c r="C367" t="s">
        <v>30</v>
      </c>
      <c r="D367" s="1">
        <v>67893</v>
      </c>
      <c r="E367" s="1">
        <v>1872526</v>
      </c>
      <c r="F367" s="2">
        <v>58936</v>
      </c>
    </row>
    <row r="368" spans="1:6" x14ac:dyDescent="0.35">
      <c r="A368">
        <v>2020</v>
      </c>
      <c r="B368" t="s">
        <v>58</v>
      </c>
      <c r="C368" t="s">
        <v>31</v>
      </c>
      <c r="D368" s="1">
        <v>29514</v>
      </c>
      <c r="E368" s="1">
        <v>584896</v>
      </c>
      <c r="F368" s="2">
        <v>53252</v>
      </c>
    </row>
    <row r="369" spans="1:6" x14ac:dyDescent="0.35">
      <c r="A369">
        <v>2020</v>
      </c>
      <c r="B369" t="s">
        <v>58</v>
      </c>
      <c r="C369" t="s">
        <v>32</v>
      </c>
      <c r="D369" s="1">
        <v>2737</v>
      </c>
      <c r="E369" s="1">
        <v>64418</v>
      </c>
      <c r="F369" s="2">
        <v>55234</v>
      </c>
    </row>
    <row r="370" spans="1:6" x14ac:dyDescent="0.35">
      <c r="A370">
        <v>2020</v>
      </c>
      <c r="B370" t="s">
        <v>58</v>
      </c>
      <c r="C370" t="s">
        <v>33</v>
      </c>
      <c r="D370" s="1">
        <v>35930</v>
      </c>
      <c r="E370" s="1">
        <v>868191</v>
      </c>
      <c r="F370" s="2">
        <v>51366</v>
      </c>
    </row>
    <row r="371" spans="1:6" x14ac:dyDescent="0.35">
      <c r="A371">
        <v>2020</v>
      </c>
      <c r="B371" t="s">
        <v>58</v>
      </c>
      <c r="C371" t="s">
        <v>34</v>
      </c>
      <c r="D371" s="1">
        <v>13656</v>
      </c>
      <c r="E371" s="1">
        <v>209679</v>
      </c>
      <c r="F371" s="2">
        <v>49095</v>
      </c>
    </row>
    <row r="372" spans="1:6" x14ac:dyDescent="0.35">
      <c r="A372">
        <v>2020</v>
      </c>
      <c r="B372" t="s">
        <v>58</v>
      </c>
      <c r="C372" t="s">
        <v>35</v>
      </c>
      <c r="D372" s="1">
        <v>28106</v>
      </c>
      <c r="E372" s="1">
        <v>292631</v>
      </c>
      <c r="F372" s="2">
        <v>54216</v>
      </c>
    </row>
    <row r="373" spans="1:6" x14ac:dyDescent="0.35">
      <c r="A373">
        <v>2020</v>
      </c>
      <c r="B373" t="s">
        <v>58</v>
      </c>
      <c r="C373" t="s">
        <v>36</v>
      </c>
      <c r="D373" s="1">
        <v>57935</v>
      </c>
      <c r="E373" s="1">
        <v>1179840</v>
      </c>
      <c r="F373" s="2">
        <v>57087</v>
      </c>
    </row>
    <row r="374" spans="1:6" x14ac:dyDescent="0.35">
      <c r="A374">
        <v>2020</v>
      </c>
      <c r="B374" t="s">
        <v>58</v>
      </c>
      <c r="C374" t="s">
        <v>37</v>
      </c>
      <c r="D374" s="1">
        <v>4907</v>
      </c>
      <c r="E374" s="1">
        <v>95079</v>
      </c>
      <c r="F374" s="2">
        <v>54510</v>
      </c>
    </row>
    <row r="375" spans="1:6" x14ac:dyDescent="0.35">
      <c r="A375">
        <v>2020</v>
      </c>
      <c r="B375" t="s">
        <v>58</v>
      </c>
      <c r="C375" t="s">
        <v>38</v>
      </c>
      <c r="D375" s="1">
        <v>15612</v>
      </c>
      <c r="E375" s="1">
        <v>231072</v>
      </c>
      <c r="F375" s="2">
        <v>50055</v>
      </c>
    </row>
    <row r="376" spans="1:6" x14ac:dyDescent="0.35">
      <c r="A376">
        <v>2020</v>
      </c>
      <c r="B376" t="s">
        <v>58</v>
      </c>
      <c r="C376" t="s">
        <v>39</v>
      </c>
      <c r="D376" s="1">
        <v>2934</v>
      </c>
      <c r="E376" s="1">
        <v>68990</v>
      </c>
      <c r="F376" s="2">
        <v>57054</v>
      </c>
    </row>
    <row r="377" spans="1:6" x14ac:dyDescent="0.35">
      <c r="A377">
        <v>2020</v>
      </c>
      <c r="B377" t="s">
        <v>58</v>
      </c>
      <c r="C377" t="s">
        <v>40</v>
      </c>
      <c r="D377" s="1">
        <v>21213</v>
      </c>
      <c r="E377" s="1">
        <v>421097</v>
      </c>
      <c r="F377" s="2">
        <v>56401</v>
      </c>
    </row>
    <row r="378" spans="1:6" x14ac:dyDescent="0.35">
      <c r="A378">
        <v>2020</v>
      </c>
      <c r="B378" t="s">
        <v>58</v>
      </c>
      <c r="C378" t="s">
        <v>41</v>
      </c>
      <c r="D378" s="1">
        <v>98681</v>
      </c>
      <c r="E378" s="1">
        <v>1646144</v>
      </c>
      <c r="F378" s="2">
        <v>51856</v>
      </c>
    </row>
    <row r="379" spans="1:6" x14ac:dyDescent="0.35">
      <c r="A379">
        <v>2020</v>
      </c>
      <c r="B379" t="s">
        <v>58</v>
      </c>
      <c r="C379" t="s">
        <v>42</v>
      </c>
      <c r="D379" s="1">
        <v>13463</v>
      </c>
      <c r="E379" s="1">
        <v>193157</v>
      </c>
      <c r="F379" s="2">
        <v>48260</v>
      </c>
    </row>
    <row r="380" spans="1:6" x14ac:dyDescent="0.35">
      <c r="A380">
        <v>2020</v>
      </c>
      <c r="B380" t="s">
        <v>58</v>
      </c>
      <c r="C380" t="s">
        <v>43</v>
      </c>
      <c r="D380" s="1">
        <v>2516</v>
      </c>
      <c r="E380" s="1">
        <v>58443</v>
      </c>
      <c r="F380" s="2">
        <v>52779</v>
      </c>
    </row>
    <row r="381" spans="1:6" x14ac:dyDescent="0.35">
      <c r="A381">
        <v>2020</v>
      </c>
      <c r="B381" t="s">
        <v>58</v>
      </c>
      <c r="C381" t="s">
        <v>44</v>
      </c>
      <c r="D381" s="1">
        <v>49705</v>
      </c>
      <c r="E381" s="1">
        <v>492598</v>
      </c>
      <c r="F381" s="2">
        <v>54119</v>
      </c>
    </row>
    <row r="382" spans="1:6" x14ac:dyDescent="0.35">
      <c r="A382">
        <v>2020</v>
      </c>
      <c r="B382" t="s">
        <v>58</v>
      </c>
      <c r="C382" t="s">
        <v>45</v>
      </c>
      <c r="D382" s="1">
        <v>74944</v>
      </c>
      <c r="E382" s="1">
        <v>468495</v>
      </c>
      <c r="F382" s="2">
        <v>55544</v>
      </c>
    </row>
    <row r="383" spans="1:6" x14ac:dyDescent="0.35">
      <c r="A383">
        <v>2020</v>
      </c>
      <c r="B383" t="s">
        <v>58</v>
      </c>
      <c r="C383" t="s">
        <v>46</v>
      </c>
      <c r="D383" s="1">
        <v>8500</v>
      </c>
      <c r="E383" s="1">
        <v>124604</v>
      </c>
      <c r="F383" s="2">
        <v>50597</v>
      </c>
    </row>
    <row r="384" spans="1:6" x14ac:dyDescent="0.35">
      <c r="A384">
        <v>2020</v>
      </c>
      <c r="B384" t="s">
        <v>58</v>
      </c>
      <c r="C384" t="s">
        <v>47</v>
      </c>
      <c r="D384" s="1">
        <v>31125</v>
      </c>
      <c r="E384" s="1">
        <v>427152</v>
      </c>
      <c r="F384" s="2">
        <v>52993</v>
      </c>
    </row>
    <row r="385" spans="1:6" x14ac:dyDescent="0.35">
      <c r="A385">
        <v>2020</v>
      </c>
      <c r="B385" t="s">
        <v>58</v>
      </c>
      <c r="C385" t="s">
        <v>48</v>
      </c>
      <c r="D385" s="1">
        <v>3485</v>
      </c>
      <c r="E385" s="1">
        <v>26942</v>
      </c>
      <c r="F385" s="2">
        <v>46334</v>
      </c>
    </row>
    <row r="386" spans="1:6" x14ac:dyDescent="0.35">
      <c r="A386">
        <v>2020</v>
      </c>
      <c r="B386" t="s">
        <v>59</v>
      </c>
      <c r="C386" t="s">
        <v>1</v>
      </c>
      <c r="D386" s="1">
        <v>11221</v>
      </c>
      <c r="E386" s="1">
        <v>178057</v>
      </c>
      <c r="F386" s="2">
        <v>18554</v>
      </c>
    </row>
    <row r="387" spans="1:6" x14ac:dyDescent="0.35">
      <c r="A387">
        <v>2020</v>
      </c>
      <c r="B387" t="s">
        <v>59</v>
      </c>
      <c r="C387" t="s">
        <v>2</v>
      </c>
      <c r="D387" s="1">
        <v>14444</v>
      </c>
      <c r="E387" s="1">
        <v>274985</v>
      </c>
      <c r="F387" s="2">
        <v>26810</v>
      </c>
    </row>
    <row r="388" spans="1:6" x14ac:dyDescent="0.35">
      <c r="A388">
        <v>2020</v>
      </c>
      <c r="B388" t="s">
        <v>59</v>
      </c>
      <c r="C388" t="s">
        <v>3</v>
      </c>
      <c r="D388" s="1">
        <v>7458</v>
      </c>
      <c r="E388" s="1">
        <v>106295</v>
      </c>
      <c r="F388" s="2">
        <v>18414</v>
      </c>
    </row>
    <row r="389" spans="1:6" x14ac:dyDescent="0.35">
      <c r="A389">
        <v>2020</v>
      </c>
      <c r="B389" t="s">
        <v>59</v>
      </c>
      <c r="C389" t="s">
        <v>4</v>
      </c>
      <c r="D389" s="1">
        <v>117833</v>
      </c>
      <c r="E389" s="1">
        <v>1482600</v>
      </c>
      <c r="F389" s="2">
        <v>36090</v>
      </c>
    </row>
    <row r="390" spans="1:6" x14ac:dyDescent="0.35">
      <c r="A390">
        <v>2020</v>
      </c>
      <c r="B390" t="s">
        <v>59</v>
      </c>
      <c r="C390" t="s">
        <v>5</v>
      </c>
      <c r="D390" s="1">
        <v>17650</v>
      </c>
      <c r="E390" s="1">
        <v>271680</v>
      </c>
      <c r="F390" s="2">
        <v>28424</v>
      </c>
    </row>
    <row r="391" spans="1:6" x14ac:dyDescent="0.35">
      <c r="A391">
        <v>2020</v>
      </c>
      <c r="B391" t="s">
        <v>59</v>
      </c>
      <c r="C391" t="s">
        <v>6</v>
      </c>
      <c r="D391" s="1">
        <v>10916</v>
      </c>
      <c r="E391" s="1">
        <v>117365</v>
      </c>
      <c r="F391" s="2">
        <v>26295</v>
      </c>
    </row>
    <row r="392" spans="1:6" x14ac:dyDescent="0.35">
      <c r="A392">
        <v>2020</v>
      </c>
      <c r="B392" t="s">
        <v>59</v>
      </c>
      <c r="C392" t="s">
        <v>7</v>
      </c>
      <c r="D392" s="1">
        <v>2698</v>
      </c>
      <c r="E392" s="1">
        <v>41103</v>
      </c>
      <c r="F392" s="2">
        <v>22228</v>
      </c>
    </row>
    <row r="393" spans="1:6" x14ac:dyDescent="0.35">
      <c r="A393">
        <v>2020</v>
      </c>
      <c r="B393" t="s">
        <v>59</v>
      </c>
      <c r="C393" t="s">
        <v>8</v>
      </c>
      <c r="D393" s="1">
        <v>59645</v>
      </c>
      <c r="E393" s="1">
        <v>1007574</v>
      </c>
      <c r="F393" s="2">
        <v>27709</v>
      </c>
    </row>
    <row r="394" spans="1:6" x14ac:dyDescent="0.35">
      <c r="A394">
        <v>2020</v>
      </c>
      <c r="B394" t="s">
        <v>59</v>
      </c>
      <c r="C394" t="s">
        <v>9</v>
      </c>
      <c r="D394" s="1">
        <v>26741</v>
      </c>
      <c r="E394" s="1">
        <v>414059</v>
      </c>
      <c r="F394" s="2">
        <v>22009</v>
      </c>
    </row>
    <row r="395" spans="1:6" x14ac:dyDescent="0.35">
      <c r="A395">
        <v>2020</v>
      </c>
      <c r="B395" t="s">
        <v>59</v>
      </c>
      <c r="C395" t="s">
        <v>10</v>
      </c>
      <c r="D395" s="1">
        <v>5242</v>
      </c>
      <c r="E395" s="1">
        <v>74574</v>
      </c>
      <c r="F395" s="2">
        <v>18637</v>
      </c>
    </row>
    <row r="396" spans="1:6" x14ac:dyDescent="0.35">
      <c r="A396">
        <v>2020</v>
      </c>
      <c r="B396" t="s">
        <v>59</v>
      </c>
      <c r="C396" t="s">
        <v>11</v>
      </c>
      <c r="D396" s="1">
        <v>32842</v>
      </c>
      <c r="E396" s="1">
        <v>462216</v>
      </c>
      <c r="F396" s="2">
        <v>25054</v>
      </c>
    </row>
    <row r="397" spans="1:6" x14ac:dyDescent="0.35">
      <c r="A397">
        <v>2020</v>
      </c>
      <c r="B397" t="s">
        <v>59</v>
      </c>
      <c r="C397" t="s">
        <v>12</v>
      </c>
      <c r="D397" s="1">
        <v>16068</v>
      </c>
      <c r="E397" s="1">
        <v>263892</v>
      </c>
      <c r="F397" s="2">
        <v>20493</v>
      </c>
    </row>
    <row r="398" spans="1:6" x14ac:dyDescent="0.35">
      <c r="A398">
        <v>2020</v>
      </c>
      <c r="B398" t="s">
        <v>59</v>
      </c>
      <c r="C398" t="s">
        <v>13</v>
      </c>
      <c r="D398" s="1">
        <v>8734</v>
      </c>
      <c r="E398" s="1">
        <v>118383</v>
      </c>
      <c r="F398" s="2">
        <v>18002</v>
      </c>
    </row>
    <row r="399" spans="1:6" x14ac:dyDescent="0.35">
      <c r="A399">
        <v>2020</v>
      </c>
      <c r="B399" t="s">
        <v>59</v>
      </c>
      <c r="C399" t="s">
        <v>14</v>
      </c>
      <c r="D399" s="1">
        <v>6792</v>
      </c>
      <c r="E399" s="1">
        <v>110526</v>
      </c>
      <c r="F399" s="2">
        <v>18088</v>
      </c>
    </row>
    <row r="400" spans="1:6" x14ac:dyDescent="0.35">
      <c r="A400">
        <v>2020</v>
      </c>
      <c r="B400" t="s">
        <v>59</v>
      </c>
      <c r="C400" t="s">
        <v>15</v>
      </c>
      <c r="D400" s="1">
        <v>10331</v>
      </c>
      <c r="E400" s="1">
        <v>165335</v>
      </c>
      <c r="F400" s="2">
        <v>19522</v>
      </c>
    </row>
    <row r="401" spans="1:6" x14ac:dyDescent="0.35">
      <c r="A401">
        <v>2020</v>
      </c>
      <c r="B401" t="s">
        <v>59</v>
      </c>
      <c r="C401" t="s">
        <v>16</v>
      </c>
      <c r="D401" s="1">
        <v>13351</v>
      </c>
      <c r="E401" s="1">
        <v>188383</v>
      </c>
      <c r="F401" s="2">
        <v>22216</v>
      </c>
    </row>
    <row r="402" spans="1:6" x14ac:dyDescent="0.35">
      <c r="A402">
        <v>2020</v>
      </c>
      <c r="B402" t="s">
        <v>59</v>
      </c>
      <c r="C402" t="s">
        <v>17</v>
      </c>
      <c r="D402" s="1">
        <v>5172</v>
      </c>
      <c r="E402" s="1">
        <v>51781</v>
      </c>
      <c r="F402" s="2">
        <v>25112</v>
      </c>
    </row>
    <row r="403" spans="1:6" x14ac:dyDescent="0.35">
      <c r="A403">
        <v>2020</v>
      </c>
      <c r="B403" t="s">
        <v>59</v>
      </c>
      <c r="C403" t="s">
        <v>18</v>
      </c>
      <c r="D403" s="1">
        <v>14823</v>
      </c>
      <c r="E403" s="1">
        <v>210848</v>
      </c>
      <c r="F403" s="2">
        <v>26383</v>
      </c>
    </row>
    <row r="404" spans="1:6" x14ac:dyDescent="0.35">
      <c r="A404">
        <v>2020</v>
      </c>
      <c r="B404" t="s">
        <v>59</v>
      </c>
      <c r="C404" t="s">
        <v>19</v>
      </c>
      <c r="D404" s="1">
        <v>20158</v>
      </c>
      <c r="E404" s="1">
        <v>262049</v>
      </c>
      <c r="F404" s="2">
        <v>30457</v>
      </c>
    </row>
    <row r="405" spans="1:6" x14ac:dyDescent="0.35">
      <c r="A405">
        <v>2020</v>
      </c>
      <c r="B405" t="s">
        <v>59</v>
      </c>
      <c r="C405" t="s">
        <v>20</v>
      </c>
      <c r="D405" s="1">
        <v>23032</v>
      </c>
      <c r="E405" s="1">
        <v>323435</v>
      </c>
      <c r="F405" s="2">
        <v>22254</v>
      </c>
    </row>
    <row r="406" spans="1:6" x14ac:dyDescent="0.35">
      <c r="A406">
        <v>2020</v>
      </c>
      <c r="B406" t="s">
        <v>59</v>
      </c>
      <c r="C406" t="s">
        <v>21</v>
      </c>
      <c r="D406" s="1">
        <v>15355</v>
      </c>
      <c r="E406" s="1">
        <v>204519</v>
      </c>
      <c r="F406" s="2">
        <v>24167</v>
      </c>
    </row>
    <row r="407" spans="1:6" x14ac:dyDescent="0.35">
      <c r="A407">
        <v>2020</v>
      </c>
      <c r="B407" t="s">
        <v>59</v>
      </c>
      <c r="C407" t="s">
        <v>22</v>
      </c>
      <c r="D407" s="1">
        <v>6644</v>
      </c>
      <c r="E407" s="1">
        <v>118107</v>
      </c>
      <c r="F407" s="2">
        <v>18380</v>
      </c>
    </row>
    <row r="408" spans="1:6" x14ac:dyDescent="0.35">
      <c r="A408">
        <v>2020</v>
      </c>
      <c r="B408" t="s">
        <v>59</v>
      </c>
      <c r="C408" t="s">
        <v>23</v>
      </c>
      <c r="D408" s="1">
        <v>15398</v>
      </c>
      <c r="E408" s="1">
        <v>253244</v>
      </c>
      <c r="F408" s="2">
        <v>22154</v>
      </c>
    </row>
    <row r="409" spans="1:6" x14ac:dyDescent="0.35">
      <c r="A409">
        <v>2020</v>
      </c>
      <c r="B409" t="s">
        <v>59</v>
      </c>
      <c r="C409" t="s">
        <v>24</v>
      </c>
      <c r="D409" s="1">
        <v>5182</v>
      </c>
      <c r="E409" s="1">
        <v>58811</v>
      </c>
      <c r="F409" s="2">
        <v>21078</v>
      </c>
    </row>
    <row r="410" spans="1:6" x14ac:dyDescent="0.35">
      <c r="A410">
        <v>2020</v>
      </c>
      <c r="B410" t="s">
        <v>59</v>
      </c>
      <c r="C410" t="s">
        <v>25</v>
      </c>
      <c r="D410" s="1">
        <v>5552</v>
      </c>
      <c r="E410" s="1">
        <v>79529</v>
      </c>
      <c r="F410" s="2">
        <v>18131</v>
      </c>
    </row>
    <row r="411" spans="1:6" x14ac:dyDescent="0.35">
      <c r="A411">
        <v>2020</v>
      </c>
      <c r="B411" t="s">
        <v>59</v>
      </c>
      <c r="C411" t="s">
        <v>26</v>
      </c>
      <c r="D411" s="1">
        <v>8698</v>
      </c>
      <c r="E411" s="1">
        <v>255447</v>
      </c>
      <c r="F411" s="2">
        <v>34061</v>
      </c>
    </row>
    <row r="412" spans="1:6" x14ac:dyDescent="0.35">
      <c r="A412">
        <v>2020</v>
      </c>
      <c r="B412" t="s">
        <v>59</v>
      </c>
      <c r="C412" t="s">
        <v>27</v>
      </c>
      <c r="D412" s="1">
        <v>4677</v>
      </c>
      <c r="E412" s="1">
        <v>57132</v>
      </c>
      <c r="F412" s="2">
        <v>24729</v>
      </c>
    </row>
    <row r="413" spans="1:6" x14ac:dyDescent="0.35">
      <c r="A413">
        <v>2020</v>
      </c>
      <c r="B413" t="s">
        <v>59</v>
      </c>
      <c r="C413" t="s">
        <v>28</v>
      </c>
      <c r="D413" s="1">
        <v>24584</v>
      </c>
      <c r="E413" s="1">
        <v>281546</v>
      </c>
      <c r="F413" s="2">
        <v>28639</v>
      </c>
    </row>
    <row r="414" spans="1:6" x14ac:dyDescent="0.35">
      <c r="A414">
        <v>2020</v>
      </c>
      <c r="B414" t="s">
        <v>59</v>
      </c>
      <c r="C414" t="s">
        <v>29</v>
      </c>
      <c r="D414" s="1">
        <v>5276</v>
      </c>
      <c r="E414" s="1">
        <v>78539</v>
      </c>
      <c r="F414" s="2">
        <v>19988</v>
      </c>
    </row>
    <row r="415" spans="1:6" x14ac:dyDescent="0.35">
      <c r="A415">
        <v>2020</v>
      </c>
      <c r="B415" t="s">
        <v>59</v>
      </c>
      <c r="C415" t="s">
        <v>30</v>
      </c>
      <c r="D415" s="1">
        <v>64959</v>
      </c>
      <c r="E415" s="1">
        <v>632760</v>
      </c>
      <c r="F415" s="2">
        <v>36986</v>
      </c>
    </row>
    <row r="416" spans="1:6" x14ac:dyDescent="0.35">
      <c r="A416">
        <v>2020</v>
      </c>
      <c r="B416" t="s">
        <v>59</v>
      </c>
      <c r="C416" t="s">
        <v>31</v>
      </c>
      <c r="D416" s="1">
        <v>27015</v>
      </c>
      <c r="E416" s="1">
        <v>420420</v>
      </c>
      <c r="F416" s="2">
        <v>21462</v>
      </c>
    </row>
    <row r="417" spans="1:6" x14ac:dyDescent="0.35">
      <c r="A417">
        <v>2020</v>
      </c>
      <c r="B417" t="s">
        <v>59</v>
      </c>
      <c r="C417" t="s">
        <v>32</v>
      </c>
      <c r="D417" s="1">
        <v>2621</v>
      </c>
      <c r="E417" s="1">
        <v>34228</v>
      </c>
      <c r="F417" s="2">
        <v>19193</v>
      </c>
    </row>
    <row r="418" spans="1:6" x14ac:dyDescent="0.35">
      <c r="A418">
        <v>2020</v>
      </c>
      <c r="B418" t="s">
        <v>59</v>
      </c>
      <c r="C418" t="s">
        <v>33</v>
      </c>
      <c r="D418" s="1">
        <v>29197</v>
      </c>
      <c r="E418" s="1">
        <v>466069</v>
      </c>
      <c r="F418" s="2">
        <v>21027</v>
      </c>
    </row>
    <row r="419" spans="1:6" x14ac:dyDescent="0.35">
      <c r="A419">
        <v>2020</v>
      </c>
      <c r="B419" t="s">
        <v>59</v>
      </c>
      <c r="C419" t="s">
        <v>34</v>
      </c>
      <c r="D419" s="1">
        <v>9364</v>
      </c>
      <c r="E419" s="1">
        <v>156230</v>
      </c>
      <c r="F419" s="2">
        <v>19310</v>
      </c>
    </row>
    <row r="420" spans="1:6" x14ac:dyDescent="0.35">
      <c r="A420">
        <v>2020</v>
      </c>
      <c r="B420" t="s">
        <v>59</v>
      </c>
      <c r="C420" t="s">
        <v>35</v>
      </c>
      <c r="D420" s="1">
        <v>13993</v>
      </c>
      <c r="E420" s="1">
        <v>161570</v>
      </c>
      <c r="F420" s="2">
        <v>24338</v>
      </c>
    </row>
    <row r="421" spans="1:6" x14ac:dyDescent="0.35">
      <c r="A421">
        <v>2020</v>
      </c>
      <c r="B421" t="s">
        <v>59</v>
      </c>
      <c r="C421" t="s">
        <v>36</v>
      </c>
      <c r="D421" s="1">
        <v>33532</v>
      </c>
      <c r="E421" s="1">
        <v>424092</v>
      </c>
      <c r="F421" s="2">
        <v>22945</v>
      </c>
    </row>
    <row r="422" spans="1:6" x14ac:dyDescent="0.35">
      <c r="A422">
        <v>2020</v>
      </c>
      <c r="B422" t="s">
        <v>59</v>
      </c>
      <c r="C422" t="s">
        <v>37</v>
      </c>
      <c r="D422" s="1">
        <v>3890</v>
      </c>
      <c r="E422" s="1">
        <v>44621</v>
      </c>
      <c r="F422" s="2">
        <v>24733</v>
      </c>
    </row>
    <row r="423" spans="1:6" x14ac:dyDescent="0.35">
      <c r="A423">
        <v>2020</v>
      </c>
      <c r="B423" t="s">
        <v>59</v>
      </c>
      <c r="C423" t="s">
        <v>38</v>
      </c>
      <c r="D423" s="1">
        <v>13676</v>
      </c>
      <c r="E423" s="1">
        <v>226959</v>
      </c>
      <c r="F423" s="2">
        <v>19677</v>
      </c>
    </row>
    <row r="424" spans="1:6" x14ac:dyDescent="0.35">
      <c r="A424">
        <v>2020</v>
      </c>
      <c r="B424" t="s">
        <v>59</v>
      </c>
      <c r="C424" t="s">
        <v>39</v>
      </c>
      <c r="D424" s="1">
        <v>3184</v>
      </c>
      <c r="E424" s="1">
        <v>41000</v>
      </c>
      <c r="F424" s="2">
        <v>18829</v>
      </c>
    </row>
    <row r="425" spans="1:6" x14ac:dyDescent="0.35">
      <c r="A425">
        <v>2020</v>
      </c>
      <c r="B425" t="s">
        <v>59</v>
      </c>
      <c r="C425" t="s">
        <v>40</v>
      </c>
      <c r="D425" s="1">
        <v>17443</v>
      </c>
      <c r="E425" s="1">
        <v>293033</v>
      </c>
      <c r="F425" s="2">
        <v>23771</v>
      </c>
    </row>
    <row r="426" spans="1:6" x14ac:dyDescent="0.35">
      <c r="A426">
        <v>2020</v>
      </c>
      <c r="B426" t="s">
        <v>59</v>
      </c>
      <c r="C426" t="s">
        <v>41</v>
      </c>
      <c r="D426" s="1">
        <v>66777</v>
      </c>
      <c r="E426" s="1">
        <v>1178456</v>
      </c>
      <c r="F426" s="2">
        <v>23001</v>
      </c>
    </row>
    <row r="427" spans="1:6" x14ac:dyDescent="0.35">
      <c r="A427">
        <v>2020</v>
      </c>
      <c r="B427" t="s">
        <v>59</v>
      </c>
      <c r="C427" t="s">
        <v>42</v>
      </c>
      <c r="D427" s="1">
        <v>7766</v>
      </c>
      <c r="E427" s="1">
        <v>133375</v>
      </c>
      <c r="F427" s="2">
        <v>21580</v>
      </c>
    </row>
    <row r="428" spans="1:6" x14ac:dyDescent="0.35">
      <c r="A428">
        <v>2020</v>
      </c>
      <c r="B428" t="s">
        <v>59</v>
      </c>
      <c r="C428" t="s">
        <v>43</v>
      </c>
      <c r="D428" s="1">
        <v>2220</v>
      </c>
      <c r="E428" s="1">
        <v>25985</v>
      </c>
      <c r="F428" s="2">
        <v>26068</v>
      </c>
    </row>
    <row r="429" spans="1:6" x14ac:dyDescent="0.35">
      <c r="A429">
        <v>2020</v>
      </c>
      <c r="B429" t="s">
        <v>59</v>
      </c>
      <c r="C429" t="s">
        <v>44</v>
      </c>
      <c r="D429" s="1">
        <v>20954</v>
      </c>
      <c r="E429" s="1">
        <v>322216</v>
      </c>
      <c r="F429" s="2">
        <v>22634</v>
      </c>
    </row>
    <row r="430" spans="1:6" x14ac:dyDescent="0.35">
      <c r="A430">
        <v>2020</v>
      </c>
      <c r="B430" t="s">
        <v>59</v>
      </c>
      <c r="C430" t="s">
        <v>45</v>
      </c>
      <c r="D430" s="1">
        <v>20710</v>
      </c>
      <c r="E430" s="1">
        <v>255412</v>
      </c>
      <c r="F430" s="2">
        <v>26657</v>
      </c>
    </row>
    <row r="431" spans="1:6" x14ac:dyDescent="0.35">
      <c r="A431">
        <v>2020</v>
      </c>
      <c r="B431" t="s">
        <v>59</v>
      </c>
      <c r="C431" t="s">
        <v>46</v>
      </c>
      <c r="D431" s="1">
        <v>4602</v>
      </c>
      <c r="E431" s="1">
        <v>61253</v>
      </c>
      <c r="F431" s="2">
        <v>18945</v>
      </c>
    </row>
    <row r="432" spans="1:6" x14ac:dyDescent="0.35">
      <c r="A432">
        <v>2020</v>
      </c>
      <c r="B432" t="s">
        <v>59</v>
      </c>
      <c r="C432" t="s">
        <v>47</v>
      </c>
      <c r="D432" s="1">
        <v>16783</v>
      </c>
      <c r="E432" s="1">
        <v>227495</v>
      </c>
      <c r="F432" s="2">
        <v>19473</v>
      </c>
    </row>
    <row r="433" spans="1:6" x14ac:dyDescent="0.35">
      <c r="A433">
        <v>2020</v>
      </c>
      <c r="B433" t="s">
        <v>59</v>
      </c>
      <c r="C433" t="s">
        <v>48</v>
      </c>
      <c r="D433" s="1">
        <v>2418</v>
      </c>
      <c r="E433" s="1">
        <v>32312</v>
      </c>
      <c r="F433" s="2">
        <v>23041</v>
      </c>
    </row>
    <row r="434" spans="1:6" x14ac:dyDescent="0.35">
      <c r="A434">
        <v>2020</v>
      </c>
      <c r="B434" t="s">
        <v>60</v>
      </c>
      <c r="C434" t="s">
        <v>1</v>
      </c>
      <c r="D434" s="1">
        <v>9048</v>
      </c>
      <c r="E434" s="1">
        <v>42367</v>
      </c>
      <c r="F434" s="2">
        <v>41437</v>
      </c>
    </row>
    <row r="435" spans="1:6" x14ac:dyDescent="0.35">
      <c r="A435">
        <v>2020</v>
      </c>
      <c r="B435" t="s">
        <v>60</v>
      </c>
      <c r="C435" t="s">
        <v>2</v>
      </c>
      <c r="D435" s="1">
        <v>10878</v>
      </c>
      <c r="E435" s="1">
        <v>69183</v>
      </c>
      <c r="F435" s="2">
        <v>42482</v>
      </c>
    </row>
    <row r="436" spans="1:6" x14ac:dyDescent="0.35">
      <c r="A436">
        <v>2020</v>
      </c>
      <c r="B436" t="s">
        <v>60</v>
      </c>
      <c r="C436" t="s">
        <v>3</v>
      </c>
      <c r="D436" s="1">
        <v>5464</v>
      </c>
      <c r="E436" s="1">
        <v>23724</v>
      </c>
      <c r="F436" s="2">
        <v>38111</v>
      </c>
    </row>
    <row r="437" spans="1:6" x14ac:dyDescent="0.35">
      <c r="A437">
        <v>2020</v>
      </c>
      <c r="B437" t="s">
        <v>60</v>
      </c>
      <c r="C437" t="s">
        <v>4</v>
      </c>
      <c r="D437" s="1">
        <v>97116</v>
      </c>
      <c r="E437" s="1">
        <v>452175</v>
      </c>
      <c r="F437" s="2">
        <v>47080</v>
      </c>
    </row>
    <row r="438" spans="1:6" x14ac:dyDescent="0.35">
      <c r="A438">
        <v>2020</v>
      </c>
      <c r="B438" t="s">
        <v>60</v>
      </c>
      <c r="C438" t="s">
        <v>5</v>
      </c>
      <c r="D438" s="1">
        <v>16860</v>
      </c>
      <c r="E438" s="1">
        <v>76766</v>
      </c>
      <c r="F438" s="2">
        <v>45642</v>
      </c>
    </row>
    <row r="439" spans="1:6" x14ac:dyDescent="0.35">
      <c r="A439">
        <v>2020</v>
      </c>
      <c r="B439" t="s">
        <v>60</v>
      </c>
      <c r="C439" t="s">
        <v>6</v>
      </c>
      <c r="D439" s="1">
        <v>12480</v>
      </c>
      <c r="E439" s="1">
        <v>48120</v>
      </c>
      <c r="F439" s="2">
        <v>42136</v>
      </c>
    </row>
    <row r="440" spans="1:6" x14ac:dyDescent="0.35">
      <c r="A440">
        <v>2020</v>
      </c>
      <c r="B440" t="s">
        <v>60</v>
      </c>
      <c r="C440" t="s">
        <v>7</v>
      </c>
      <c r="D440" s="1">
        <v>2088</v>
      </c>
      <c r="E440" s="1">
        <v>10706</v>
      </c>
      <c r="F440" s="2">
        <v>38135</v>
      </c>
    </row>
    <row r="441" spans="1:6" x14ac:dyDescent="0.35">
      <c r="A441">
        <v>2020</v>
      </c>
      <c r="B441" t="s">
        <v>60</v>
      </c>
      <c r="C441" t="s">
        <v>8</v>
      </c>
      <c r="D441" s="1">
        <v>54871</v>
      </c>
      <c r="E441" s="1">
        <v>254577</v>
      </c>
      <c r="F441" s="2">
        <v>41154</v>
      </c>
    </row>
    <row r="442" spans="1:6" x14ac:dyDescent="0.35">
      <c r="A442">
        <v>2020</v>
      </c>
      <c r="B442" t="s">
        <v>60</v>
      </c>
      <c r="C442" t="s">
        <v>9</v>
      </c>
      <c r="D442" s="1">
        <v>19294</v>
      </c>
      <c r="E442" s="1">
        <v>101509</v>
      </c>
      <c r="F442" s="2">
        <v>41319</v>
      </c>
    </row>
    <row r="443" spans="1:6" x14ac:dyDescent="0.35">
      <c r="A443">
        <v>2020</v>
      </c>
      <c r="B443" t="s">
        <v>60</v>
      </c>
      <c r="C443" t="s">
        <v>10</v>
      </c>
      <c r="D443" s="1">
        <v>4119</v>
      </c>
      <c r="E443" s="1">
        <v>18237</v>
      </c>
      <c r="F443" s="2">
        <v>35029</v>
      </c>
    </row>
    <row r="444" spans="1:6" x14ac:dyDescent="0.35">
      <c r="A444">
        <v>2020</v>
      </c>
      <c r="B444" t="s">
        <v>60</v>
      </c>
      <c r="C444" t="s">
        <v>11</v>
      </c>
      <c r="D444" s="1">
        <v>35477</v>
      </c>
      <c r="E444" s="1">
        <v>184359</v>
      </c>
      <c r="F444" s="2">
        <v>48230</v>
      </c>
    </row>
    <row r="445" spans="1:6" x14ac:dyDescent="0.35">
      <c r="A445">
        <v>2020</v>
      </c>
      <c r="B445" t="s">
        <v>60</v>
      </c>
      <c r="C445" t="s">
        <v>12</v>
      </c>
      <c r="D445" s="1">
        <v>13233</v>
      </c>
      <c r="E445" s="1">
        <v>80627</v>
      </c>
      <c r="F445" s="2">
        <v>36636</v>
      </c>
    </row>
    <row r="446" spans="1:6" x14ac:dyDescent="0.35">
      <c r="A446">
        <v>2020</v>
      </c>
      <c r="B446" t="s">
        <v>60</v>
      </c>
      <c r="C446" t="s">
        <v>13</v>
      </c>
      <c r="D446" s="1">
        <v>7585</v>
      </c>
      <c r="E446" s="1">
        <v>37229</v>
      </c>
      <c r="F446" s="2">
        <v>40163</v>
      </c>
    </row>
    <row r="447" spans="1:6" x14ac:dyDescent="0.35">
      <c r="A447">
        <v>2020</v>
      </c>
      <c r="B447" t="s">
        <v>60</v>
      </c>
      <c r="C447" t="s">
        <v>14</v>
      </c>
      <c r="D447" s="1">
        <v>5873</v>
      </c>
      <c r="E447" s="1">
        <v>31183</v>
      </c>
      <c r="F447" s="2">
        <v>38965</v>
      </c>
    </row>
    <row r="448" spans="1:6" x14ac:dyDescent="0.35">
      <c r="A448">
        <v>2020</v>
      </c>
      <c r="B448" t="s">
        <v>60</v>
      </c>
      <c r="C448" t="s">
        <v>15</v>
      </c>
      <c r="D448" s="1">
        <v>9084</v>
      </c>
      <c r="E448" s="1">
        <v>40228</v>
      </c>
      <c r="F448" s="2">
        <v>38895</v>
      </c>
    </row>
    <row r="449" spans="1:6" x14ac:dyDescent="0.35">
      <c r="A449">
        <v>2020</v>
      </c>
      <c r="B449" t="s">
        <v>60</v>
      </c>
      <c r="C449" t="s">
        <v>16</v>
      </c>
      <c r="D449" s="1">
        <v>9437</v>
      </c>
      <c r="E449" s="1">
        <v>41500</v>
      </c>
      <c r="F449" s="2">
        <v>41226</v>
      </c>
    </row>
    <row r="450" spans="1:6" x14ac:dyDescent="0.35">
      <c r="A450">
        <v>2020</v>
      </c>
      <c r="B450" t="s">
        <v>60</v>
      </c>
      <c r="C450" t="s">
        <v>17</v>
      </c>
      <c r="D450" s="1">
        <v>3830</v>
      </c>
      <c r="E450" s="1">
        <v>16120</v>
      </c>
      <c r="F450" s="2">
        <v>39497</v>
      </c>
    </row>
    <row r="451" spans="1:6" x14ac:dyDescent="0.35">
      <c r="A451">
        <v>2020</v>
      </c>
      <c r="B451" t="s">
        <v>60</v>
      </c>
      <c r="C451" t="s">
        <v>18</v>
      </c>
      <c r="D451" s="1">
        <v>19028</v>
      </c>
      <c r="E451" s="1">
        <v>78236</v>
      </c>
      <c r="F451" s="2">
        <v>48238</v>
      </c>
    </row>
    <row r="452" spans="1:6" x14ac:dyDescent="0.35">
      <c r="A452">
        <v>2020</v>
      </c>
      <c r="B452" t="s">
        <v>60</v>
      </c>
      <c r="C452" t="s">
        <v>19</v>
      </c>
      <c r="D452" s="1">
        <v>21927</v>
      </c>
      <c r="E452" s="1">
        <v>98276</v>
      </c>
      <c r="F452" s="2">
        <v>46345</v>
      </c>
    </row>
    <row r="453" spans="1:6" x14ac:dyDescent="0.35">
      <c r="A453">
        <v>2020</v>
      </c>
      <c r="B453" t="s">
        <v>60</v>
      </c>
      <c r="C453" t="s">
        <v>20</v>
      </c>
      <c r="D453" s="1">
        <v>25486</v>
      </c>
      <c r="E453" s="1">
        <v>114074</v>
      </c>
      <c r="F453" s="2">
        <v>39650</v>
      </c>
    </row>
    <row r="454" spans="1:6" x14ac:dyDescent="0.35">
      <c r="A454">
        <v>2020</v>
      </c>
      <c r="B454" t="s">
        <v>60</v>
      </c>
      <c r="C454" t="s">
        <v>21</v>
      </c>
      <c r="D454" s="1">
        <v>17118</v>
      </c>
      <c r="E454" s="1">
        <v>77083</v>
      </c>
      <c r="F454" s="2">
        <v>39485</v>
      </c>
    </row>
    <row r="455" spans="1:6" x14ac:dyDescent="0.35">
      <c r="A455">
        <v>2020</v>
      </c>
      <c r="B455" t="s">
        <v>60</v>
      </c>
      <c r="C455" t="s">
        <v>22</v>
      </c>
      <c r="D455" s="1">
        <v>4625</v>
      </c>
      <c r="E455" s="1">
        <v>19993</v>
      </c>
      <c r="F455" s="2">
        <v>38520</v>
      </c>
    </row>
    <row r="456" spans="1:6" x14ac:dyDescent="0.35">
      <c r="A456">
        <v>2020</v>
      </c>
      <c r="B456" t="s">
        <v>60</v>
      </c>
      <c r="C456" t="s">
        <v>23</v>
      </c>
      <c r="D456" s="1">
        <v>13399</v>
      </c>
      <c r="E456" s="1">
        <v>68557</v>
      </c>
      <c r="F456" s="2">
        <v>38496</v>
      </c>
    </row>
    <row r="457" spans="1:6" x14ac:dyDescent="0.35">
      <c r="A457">
        <v>2020</v>
      </c>
      <c r="B457" t="s">
        <v>60</v>
      </c>
      <c r="C457" t="s">
        <v>24</v>
      </c>
      <c r="D457" s="1">
        <v>4199</v>
      </c>
      <c r="E457" s="1">
        <v>17236</v>
      </c>
      <c r="F457" s="2">
        <v>34349</v>
      </c>
    </row>
    <row r="458" spans="1:6" x14ac:dyDescent="0.35">
      <c r="A458">
        <v>2020</v>
      </c>
      <c r="B458" t="s">
        <v>60</v>
      </c>
      <c r="C458" t="s">
        <v>25</v>
      </c>
      <c r="D458" s="1">
        <v>4602</v>
      </c>
      <c r="E458" s="1">
        <v>24061</v>
      </c>
      <c r="F458" s="2">
        <v>36266</v>
      </c>
    </row>
    <row r="459" spans="1:6" x14ac:dyDescent="0.35">
      <c r="A459">
        <v>2020</v>
      </c>
      <c r="B459" t="s">
        <v>60</v>
      </c>
      <c r="C459" t="s">
        <v>26</v>
      </c>
      <c r="D459" s="1">
        <v>5067</v>
      </c>
      <c r="E459" s="1">
        <v>30593</v>
      </c>
      <c r="F459" s="2">
        <v>41698</v>
      </c>
    </row>
    <row r="460" spans="1:6" x14ac:dyDescent="0.35">
      <c r="A460">
        <v>2020</v>
      </c>
      <c r="B460" t="s">
        <v>60</v>
      </c>
      <c r="C460" t="s">
        <v>27</v>
      </c>
      <c r="D460" s="1">
        <v>4109</v>
      </c>
      <c r="E460" s="1">
        <v>18869</v>
      </c>
      <c r="F460" s="2">
        <v>43107</v>
      </c>
    </row>
    <row r="461" spans="1:6" x14ac:dyDescent="0.35">
      <c r="A461">
        <v>2020</v>
      </c>
      <c r="B461" t="s">
        <v>60</v>
      </c>
      <c r="C461" t="s">
        <v>28</v>
      </c>
      <c r="D461" s="1">
        <v>24307</v>
      </c>
      <c r="E461" s="1">
        <v>114130</v>
      </c>
      <c r="F461" s="2">
        <v>41197</v>
      </c>
    </row>
    <row r="462" spans="1:6" x14ac:dyDescent="0.35">
      <c r="A462">
        <v>2020</v>
      </c>
      <c r="B462" t="s">
        <v>60</v>
      </c>
      <c r="C462" t="s">
        <v>29</v>
      </c>
      <c r="D462" s="1">
        <v>4261</v>
      </c>
      <c r="E462" s="1">
        <v>18424</v>
      </c>
      <c r="F462" s="2">
        <v>38699</v>
      </c>
    </row>
    <row r="463" spans="1:6" x14ac:dyDescent="0.35">
      <c r="A463">
        <v>2020</v>
      </c>
      <c r="B463" t="s">
        <v>60</v>
      </c>
      <c r="C463" t="s">
        <v>30</v>
      </c>
      <c r="D463" s="1">
        <v>70935</v>
      </c>
      <c r="E463" s="1">
        <v>307026</v>
      </c>
      <c r="F463" s="2">
        <v>49001</v>
      </c>
    </row>
    <row r="464" spans="1:6" x14ac:dyDescent="0.35">
      <c r="A464">
        <v>2020</v>
      </c>
      <c r="B464" t="s">
        <v>60</v>
      </c>
      <c r="C464" t="s">
        <v>31</v>
      </c>
      <c r="D464" s="1">
        <v>26011</v>
      </c>
      <c r="E464" s="1">
        <v>107703</v>
      </c>
      <c r="F464" s="2">
        <v>39794</v>
      </c>
    </row>
    <row r="465" spans="1:6" x14ac:dyDescent="0.35">
      <c r="A465">
        <v>2020</v>
      </c>
      <c r="B465" t="s">
        <v>60</v>
      </c>
      <c r="C465" t="s">
        <v>32</v>
      </c>
      <c r="D465" s="1">
        <v>2141</v>
      </c>
      <c r="E465" s="1">
        <v>10645</v>
      </c>
      <c r="F465" s="2">
        <v>40484</v>
      </c>
    </row>
    <row r="466" spans="1:6" x14ac:dyDescent="0.35">
      <c r="A466">
        <v>2020</v>
      </c>
      <c r="B466" t="s">
        <v>60</v>
      </c>
      <c r="C466" t="s">
        <v>33</v>
      </c>
      <c r="D466" s="1">
        <v>23929</v>
      </c>
      <c r="E466" s="1">
        <v>138448</v>
      </c>
      <c r="F466" s="2">
        <v>38332</v>
      </c>
    </row>
    <row r="467" spans="1:6" x14ac:dyDescent="0.35">
      <c r="A467">
        <v>2020</v>
      </c>
      <c r="B467" t="s">
        <v>60</v>
      </c>
      <c r="C467" t="s">
        <v>34</v>
      </c>
      <c r="D467" s="1">
        <v>6600</v>
      </c>
      <c r="E467" s="1">
        <v>34047</v>
      </c>
      <c r="F467" s="2">
        <v>37686</v>
      </c>
    </row>
    <row r="468" spans="1:6" x14ac:dyDescent="0.35">
      <c r="A468">
        <v>2020</v>
      </c>
      <c r="B468" t="s">
        <v>60</v>
      </c>
      <c r="C468" t="s">
        <v>35</v>
      </c>
      <c r="D468" s="1">
        <v>14853</v>
      </c>
      <c r="E468" s="1">
        <v>60924</v>
      </c>
      <c r="F468" s="2">
        <v>41296</v>
      </c>
    </row>
    <row r="469" spans="1:6" x14ac:dyDescent="0.35">
      <c r="A469">
        <v>2020</v>
      </c>
      <c r="B469" t="s">
        <v>60</v>
      </c>
      <c r="C469" t="s">
        <v>36</v>
      </c>
      <c r="D469" s="1">
        <v>33590</v>
      </c>
      <c r="E469" s="1">
        <v>169772</v>
      </c>
      <c r="F469" s="2">
        <v>39396</v>
      </c>
    </row>
    <row r="470" spans="1:6" x14ac:dyDescent="0.35">
      <c r="A470">
        <v>2020</v>
      </c>
      <c r="B470" t="s">
        <v>60</v>
      </c>
      <c r="C470" t="s">
        <v>37</v>
      </c>
      <c r="D470" s="1">
        <v>3576</v>
      </c>
      <c r="E470" s="1">
        <v>15156</v>
      </c>
      <c r="F470" s="2">
        <v>38763</v>
      </c>
    </row>
    <row r="471" spans="1:6" x14ac:dyDescent="0.35">
      <c r="A471">
        <v>2020</v>
      </c>
      <c r="B471" t="s">
        <v>60</v>
      </c>
      <c r="C471" t="s">
        <v>38</v>
      </c>
      <c r="D471" s="1">
        <v>10267</v>
      </c>
      <c r="E471" s="1">
        <v>49710</v>
      </c>
      <c r="F471" s="2">
        <v>38110</v>
      </c>
    </row>
    <row r="472" spans="1:6" x14ac:dyDescent="0.35">
      <c r="A472">
        <v>2020</v>
      </c>
      <c r="B472" t="s">
        <v>60</v>
      </c>
      <c r="C472" t="s">
        <v>39</v>
      </c>
      <c r="D472" s="1">
        <v>2313</v>
      </c>
      <c r="E472" s="1">
        <v>11077</v>
      </c>
      <c r="F472" s="2">
        <v>38165</v>
      </c>
    </row>
    <row r="473" spans="1:6" x14ac:dyDescent="0.35">
      <c r="A473">
        <v>2020</v>
      </c>
      <c r="B473" t="s">
        <v>60</v>
      </c>
      <c r="C473" t="s">
        <v>40</v>
      </c>
      <c r="D473" s="1">
        <v>12651</v>
      </c>
      <c r="E473" s="1">
        <v>70977</v>
      </c>
      <c r="F473" s="2">
        <v>40323</v>
      </c>
    </row>
    <row r="474" spans="1:6" x14ac:dyDescent="0.35">
      <c r="A474">
        <v>2020</v>
      </c>
      <c r="B474" t="s">
        <v>60</v>
      </c>
      <c r="C474" t="s">
        <v>41</v>
      </c>
      <c r="D474" s="1">
        <v>57936</v>
      </c>
      <c r="E474" s="1">
        <v>310244</v>
      </c>
      <c r="F474" s="2">
        <v>44055</v>
      </c>
    </row>
    <row r="475" spans="1:6" x14ac:dyDescent="0.35">
      <c r="A475">
        <v>2020</v>
      </c>
      <c r="B475" t="s">
        <v>60</v>
      </c>
      <c r="C475" t="s">
        <v>42</v>
      </c>
      <c r="D475" s="1">
        <v>6849</v>
      </c>
      <c r="E475" s="1">
        <v>35002</v>
      </c>
      <c r="F475" s="2">
        <v>39528</v>
      </c>
    </row>
    <row r="476" spans="1:6" x14ac:dyDescent="0.35">
      <c r="A476">
        <v>2020</v>
      </c>
      <c r="B476" t="s">
        <v>60</v>
      </c>
      <c r="C476" t="s">
        <v>43</v>
      </c>
      <c r="D476" s="1">
        <v>1995</v>
      </c>
      <c r="E476" s="1">
        <v>7681</v>
      </c>
      <c r="F476" s="2">
        <v>41304</v>
      </c>
    </row>
    <row r="477" spans="1:6" x14ac:dyDescent="0.35">
      <c r="A477">
        <v>2020</v>
      </c>
      <c r="B477" t="s">
        <v>60</v>
      </c>
      <c r="C477" t="s">
        <v>44</v>
      </c>
      <c r="D477" s="1">
        <v>29516</v>
      </c>
      <c r="E477" s="1">
        <v>121622</v>
      </c>
      <c r="F477" s="2">
        <v>50744</v>
      </c>
    </row>
    <row r="478" spans="1:6" x14ac:dyDescent="0.35">
      <c r="A478">
        <v>2020</v>
      </c>
      <c r="B478" t="s">
        <v>60</v>
      </c>
      <c r="C478" t="s">
        <v>45</v>
      </c>
      <c r="D478" s="1">
        <v>20259</v>
      </c>
      <c r="E478" s="1">
        <v>89105</v>
      </c>
      <c r="F478" s="2">
        <v>46691</v>
      </c>
    </row>
    <row r="479" spans="1:6" x14ac:dyDescent="0.35">
      <c r="A479">
        <v>2020</v>
      </c>
      <c r="B479" t="s">
        <v>60</v>
      </c>
      <c r="C479" t="s">
        <v>46</v>
      </c>
      <c r="D479" s="1">
        <v>3442</v>
      </c>
      <c r="E479" s="1">
        <v>15621</v>
      </c>
      <c r="F479" s="2">
        <v>35759</v>
      </c>
    </row>
    <row r="480" spans="1:6" x14ac:dyDescent="0.35">
      <c r="A480">
        <v>2020</v>
      </c>
      <c r="B480" t="s">
        <v>60</v>
      </c>
      <c r="C480" t="s">
        <v>47</v>
      </c>
      <c r="D480" s="1">
        <v>13143</v>
      </c>
      <c r="E480" s="1">
        <v>74028</v>
      </c>
      <c r="F480" s="2">
        <v>36058</v>
      </c>
    </row>
    <row r="481" spans="1:6" x14ac:dyDescent="0.35">
      <c r="A481">
        <v>2020</v>
      </c>
      <c r="B481" t="s">
        <v>60</v>
      </c>
      <c r="C481" t="s">
        <v>48</v>
      </c>
      <c r="D481" s="1">
        <v>1669</v>
      </c>
      <c r="E481" s="1">
        <v>6769</v>
      </c>
      <c r="F481" s="2">
        <v>40253</v>
      </c>
    </row>
    <row r="482" spans="1:6" x14ac:dyDescent="0.35">
      <c r="A482">
        <v>2019</v>
      </c>
      <c r="B482" t="s">
        <v>55</v>
      </c>
      <c r="C482" t="s">
        <v>1</v>
      </c>
      <c r="D482" s="1">
        <v>1846</v>
      </c>
      <c r="E482" s="1">
        <v>18939</v>
      </c>
      <c r="F482" s="2">
        <v>56529</v>
      </c>
    </row>
    <row r="483" spans="1:6" x14ac:dyDescent="0.35">
      <c r="A483">
        <v>2019</v>
      </c>
      <c r="B483" t="s">
        <v>55</v>
      </c>
      <c r="C483" t="s">
        <v>2</v>
      </c>
      <c r="D483" s="1">
        <v>1358</v>
      </c>
      <c r="E483" s="1">
        <v>37970</v>
      </c>
      <c r="F483" s="2">
        <v>52262</v>
      </c>
    </row>
    <row r="484" spans="1:6" x14ac:dyDescent="0.35">
      <c r="A484">
        <v>2019</v>
      </c>
      <c r="B484" t="s">
        <v>55</v>
      </c>
      <c r="C484" t="s">
        <v>3</v>
      </c>
      <c r="D484" s="1">
        <v>2577</v>
      </c>
      <c r="E484" s="1">
        <v>16390</v>
      </c>
      <c r="F484" s="2">
        <v>48299</v>
      </c>
    </row>
    <row r="485" spans="1:6" x14ac:dyDescent="0.35">
      <c r="A485">
        <v>2019</v>
      </c>
      <c r="B485" t="s">
        <v>55</v>
      </c>
      <c r="C485" t="s">
        <v>4</v>
      </c>
      <c r="D485" s="1">
        <v>17663</v>
      </c>
      <c r="E485" s="1">
        <v>443581</v>
      </c>
      <c r="F485" s="2">
        <v>40246</v>
      </c>
    </row>
    <row r="486" spans="1:6" x14ac:dyDescent="0.35">
      <c r="A486">
        <v>2019</v>
      </c>
      <c r="B486" t="s">
        <v>55</v>
      </c>
      <c r="C486" t="s">
        <v>5</v>
      </c>
      <c r="D486" s="1">
        <v>3279</v>
      </c>
      <c r="E486" s="1">
        <v>48392</v>
      </c>
      <c r="F486" s="2">
        <v>90328</v>
      </c>
    </row>
    <row r="487" spans="1:6" x14ac:dyDescent="0.35">
      <c r="A487">
        <v>2019</v>
      </c>
      <c r="B487" t="s">
        <v>55</v>
      </c>
      <c r="C487" t="s">
        <v>6</v>
      </c>
      <c r="D487">
        <v>437</v>
      </c>
      <c r="E487" s="1">
        <v>5258</v>
      </c>
      <c r="F487" s="2">
        <v>41449</v>
      </c>
    </row>
    <row r="488" spans="1:6" x14ac:dyDescent="0.35">
      <c r="A488">
        <v>2019</v>
      </c>
      <c r="B488" t="s">
        <v>55</v>
      </c>
      <c r="C488" t="s">
        <v>7</v>
      </c>
      <c r="D488">
        <v>180</v>
      </c>
      <c r="E488" s="1">
        <v>1471</v>
      </c>
      <c r="F488" s="2">
        <v>42123</v>
      </c>
    </row>
    <row r="489" spans="1:6" x14ac:dyDescent="0.35">
      <c r="A489">
        <v>2019</v>
      </c>
      <c r="B489" t="s">
        <v>55</v>
      </c>
      <c r="C489" t="s">
        <v>8</v>
      </c>
      <c r="D489" s="1">
        <v>5304</v>
      </c>
      <c r="E489" s="1">
        <v>71329</v>
      </c>
      <c r="F489" s="2">
        <v>35645</v>
      </c>
    </row>
    <row r="490" spans="1:6" x14ac:dyDescent="0.35">
      <c r="A490">
        <v>2019</v>
      </c>
      <c r="B490" t="s">
        <v>55</v>
      </c>
      <c r="C490" t="s">
        <v>9</v>
      </c>
      <c r="D490" s="1">
        <v>2662</v>
      </c>
      <c r="E490" s="1">
        <v>29910</v>
      </c>
      <c r="F490" s="2">
        <v>43258</v>
      </c>
    </row>
    <row r="491" spans="1:6" x14ac:dyDescent="0.35">
      <c r="A491">
        <v>2019</v>
      </c>
      <c r="B491" t="s">
        <v>55</v>
      </c>
      <c r="C491" t="s">
        <v>10</v>
      </c>
      <c r="D491" s="1">
        <v>2401</v>
      </c>
      <c r="E491" s="1">
        <v>26555</v>
      </c>
      <c r="F491" s="2">
        <v>41105</v>
      </c>
    </row>
    <row r="492" spans="1:6" x14ac:dyDescent="0.35">
      <c r="A492">
        <v>2019</v>
      </c>
      <c r="B492" t="s">
        <v>55</v>
      </c>
      <c r="C492" t="s">
        <v>11</v>
      </c>
      <c r="D492" s="1">
        <v>2825</v>
      </c>
      <c r="E492" s="1">
        <v>26828</v>
      </c>
      <c r="F492" s="2">
        <v>52197</v>
      </c>
    </row>
    <row r="493" spans="1:6" x14ac:dyDescent="0.35">
      <c r="A493">
        <v>2019</v>
      </c>
      <c r="B493" t="s">
        <v>55</v>
      </c>
      <c r="C493" t="s">
        <v>12</v>
      </c>
      <c r="D493" s="1">
        <v>2255</v>
      </c>
      <c r="E493" s="1">
        <v>21475</v>
      </c>
      <c r="F493" s="2">
        <v>50243</v>
      </c>
    </row>
    <row r="494" spans="1:6" x14ac:dyDescent="0.35">
      <c r="A494">
        <v>2019</v>
      </c>
      <c r="B494" t="s">
        <v>55</v>
      </c>
      <c r="C494" t="s">
        <v>13</v>
      </c>
      <c r="D494" s="1">
        <v>2916</v>
      </c>
      <c r="E494" s="1">
        <v>23431</v>
      </c>
      <c r="F494" s="2">
        <v>44087</v>
      </c>
    </row>
    <row r="495" spans="1:6" x14ac:dyDescent="0.35">
      <c r="A495">
        <v>2019</v>
      </c>
      <c r="B495" t="s">
        <v>55</v>
      </c>
      <c r="C495" t="s">
        <v>14</v>
      </c>
      <c r="D495" s="1">
        <v>2612</v>
      </c>
      <c r="E495" s="1">
        <v>19353</v>
      </c>
      <c r="F495" s="2">
        <v>47802</v>
      </c>
    </row>
    <row r="496" spans="1:6" x14ac:dyDescent="0.35">
      <c r="A496">
        <v>2019</v>
      </c>
      <c r="B496" t="s">
        <v>55</v>
      </c>
      <c r="C496" t="s">
        <v>15</v>
      </c>
      <c r="D496" s="1">
        <v>1561</v>
      </c>
      <c r="E496" s="1">
        <v>18911</v>
      </c>
      <c r="F496" s="2">
        <v>56448</v>
      </c>
    </row>
    <row r="497" spans="1:6" x14ac:dyDescent="0.35">
      <c r="A497">
        <v>2019</v>
      </c>
      <c r="B497" t="s">
        <v>55</v>
      </c>
      <c r="C497" t="s">
        <v>16</v>
      </c>
      <c r="D497" s="1">
        <v>3133</v>
      </c>
      <c r="E497" s="1">
        <v>44052</v>
      </c>
      <c r="F497" s="2">
        <v>87820</v>
      </c>
    </row>
    <row r="498" spans="1:6" x14ac:dyDescent="0.35">
      <c r="A498">
        <v>2019</v>
      </c>
      <c r="B498" t="s">
        <v>55</v>
      </c>
      <c r="C498" t="s">
        <v>17</v>
      </c>
      <c r="D498" s="1">
        <v>1447</v>
      </c>
      <c r="E498" s="1">
        <v>7281</v>
      </c>
      <c r="F498" s="2">
        <v>41157</v>
      </c>
    </row>
    <row r="499" spans="1:6" x14ac:dyDescent="0.35">
      <c r="A499">
        <v>2019</v>
      </c>
      <c r="B499" t="s">
        <v>55</v>
      </c>
      <c r="C499" t="s">
        <v>18</v>
      </c>
      <c r="D499">
        <v>723</v>
      </c>
      <c r="E499" s="1">
        <v>7194</v>
      </c>
      <c r="F499" s="2">
        <v>44642</v>
      </c>
    </row>
    <row r="500" spans="1:6" x14ac:dyDescent="0.35">
      <c r="A500">
        <v>2019</v>
      </c>
      <c r="B500" t="s">
        <v>55</v>
      </c>
      <c r="C500" t="s">
        <v>19</v>
      </c>
      <c r="D500" s="1">
        <v>1007</v>
      </c>
      <c r="E500" s="1">
        <v>10500</v>
      </c>
      <c r="F500" s="2">
        <v>63846</v>
      </c>
    </row>
    <row r="501" spans="1:6" x14ac:dyDescent="0.35">
      <c r="A501">
        <v>2019</v>
      </c>
      <c r="B501" t="s">
        <v>55</v>
      </c>
      <c r="C501" t="s">
        <v>20</v>
      </c>
      <c r="D501" s="1">
        <v>3480</v>
      </c>
      <c r="E501" s="1">
        <v>35622</v>
      </c>
      <c r="F501" s="2">
        <v>41799</v>
      </c>
    </row>
    <row r="502" spans="1:6" x14ac:dyDescent="0.35">
      <c r="A502">
        <v>2019</v>
      </c>
      <c r="B502" t="s">
        <v>55</v>
      </c>
      <c r="C502" t="s">
        <v>21</v>
      </c>
      <c r="D502" s="1">
        <v>3094</v>
      </c>
      <c r="E502" s="1">
        <v>28134</v>
      </c>
      <c r="F502" s="2">
        <v>51107</v>
      </c>
    </row>
    <row r="503" spans="1:6" x14ac:dyDescent="0.35">
      <c r="A503">
        <v>2019</v>
      </c>
      <c r="B503" t="s">
        <v>55</v>
      </c>
      <c r="C503" t="s">
        <v>22</v>
      </c>
      <c r="D503" s="1">
        <v>2110</v>
      </c>
      <c r="E503" s="1">
        <v>15777</v>
      </c>
      <c r="F503" s="2">
        <v>49263</v>
      </c>
    </row>
    <row r="504" spans="1:6" x14ac:dyDescent="0.35">
      <c r="A504">
        <v>2019</v>
      </c>
      <c r="B504" t="s">
        <v>55</v>
      </c>
      <c r="C504" t="s">
        <v>23</v>
      </c>
      <c r="D504" s="1">
        <v>2031</v>
      </c>
      <c r="E504" s="1">
        <v>16899</v>
      </c>
      <c r="F504" s="2">
        <v>44815</v>
      </c>
    </row>
    <row r="505" spans="1:6" x14ac:dyDescent="0.35">
      <c r="A505">
        <v>2019</v>
      </c>
      <c r="B505" t="s">
        <v>55</v>
      </c>
      <c r="C505" t="s">
        <v>24</v>
      </c>
      <c r="D505" s="1">
        <v>1789</v>
      </c>
      <c r="E505" s="1">
        <v>12792</v>
      </c>
      <c r="F505" s="2">
        <v>67162</v>
      </c>
    </row>
    <row r="506" spans="1:6" x14ac:dyDescent="0.35">
      <c r="A506">
        <v>2019</v>
      </c>
      <c r="B506" t="s">
        <v>55</v>
      </c>
      <c r="C506" t="s">
        <v>25</v>
      </c>
      <c r="D506" s="1">
        <v>2414</v>
      </c>
      <c r="E506" s="1">
        <v>15761</v>
      </c>
      <c r="F506" s="2">
        <v>42685</v>
      </c>
    </row>
    <row r="507" spans="1:6" x14ac:dyDescent="0.35">
      <c r="A507">
        <v>2019</v>
      </c>
      <c r="B507" t="s">
        <v>55</v>
      </c>
      <c r="C507" t="s">
        <v>26</v>
      </c>
      <c r="D507">
        <v>618</v>
      </c>
      <c r="E507" s="1">
        <v>19841</v>
      </c>
      <c r="F507" s="2">
        <v>86362</v>
      </c>
    </row>
    <row r="508" spans="1:6" x14ac:dyDescent="0.35">
      <c r="A508">
        <v>2019</v>
      </c>
      <c r="B508" t="s">
        <v>55</v>
      </c>
      <c r="C508" t="s">
        <v>27</v>
      </c>
      <c r="D508">
        <v>350</v>
      </c>
      <c r="E508" s="1">
        <v>2627</v>
      </c>
      <c r="F508" s="2">
        <v>44073</v>
      </c>
    </row>
    <row r="509" spans="1:6" x14ac:dyDescent="0.35">
      <c r="A509">
        <v>2019</v>
      </c>
      <c r="B509" t="s">
        <v>55</v>
      </c>
      <c r="C509" t="s">
        <v>28</v>
      </c>
      <c r="D509">
        <v>998</v>
      </c>
      <c r="E509" s="1">
        <v>12407</v>
      </c>
      <c r="F509" s="2">
        <v>41732</v>
      </c>
    </row>
    <row r="510" spans="1:6" x14ac:dyDescent="0.35">
      <c r="A510">
        <v>2019</v>
      </c>
      <c r="B510" t="s">
        <v>55</v>
      </c>
      <c r="C510" t="s">
        <v>29</v>
      </c>
      <c r="D510" s="1">
        <v>2100</v>
      </c>
      <c r="E510" s="1">
        <v>36949</v>
      </c>
      <c r="F510" s="2">
        <v>68427</v>
      </c>
    </row>
    <row r="511" spans="1:6" x14ac:dyDescent="0.35">
      <c r="A511">
        <v>2019</v>
      </c>
      <c r="B511" t="s">
        <v>55</v>
      </c>
      <c r="C511" t="s">
        <v>30</v>
      </c>
      <c r="D511" s="1">
        <v>3053</v>
      </c>
      <c r="E511" s="1">
        <v>31787</v>
      </c>
      <c r="F511" s="2">
        <v>42992</v>
      </c>
    </row>
    <row r="512" spans="1:6" x14ac:dyDescent="0.35">
      <c r="A512">
        <v>2019</v>
      </c>
      <c r="B512" t="s">
        <v>55</v>
      </c>
      <c r="C512" t="s">
        <v>31</v>
      </c>
      <c r="D512" s="1">
        <v>3378</v>
      </c>
      <c r="E512" s="1">
        <v>29828</v>
      </c>
      <c r="F512" s="2">
        <v>40862</v>
      </c>
    </row>
    <row r="513" spans="1:6" x14ac:dyDescent="0.35">
      <c r="A513">
        <v>2019</v>
      </c>
      <c r="B513" t="s">
        <v>55</v>
      </c>
      <c r="C513" t="s">
        <v>32</v>
      </c>
      <c r="D513" s="1">
        <v>1784</v>
      </c>
      <c r="E513" s="1">
        <v>25973</v>
      </c>
      <c r="F513" s="2">
        <v>97355</v>
      </c>
    </row>
    <row r="514" spans="1:6" x14ac:dyDescent="0.35">
      <c r="A514">
        <v>2019</v>
      </c>
      <c r="B514" t="s">
        <v>55</v>
      </c>
      <c r="C514" t="s">
        <v>33</v>
      </c>
      <c r="D514" s="1">
        <v>2531</v>
      </c>
      <c r="E514" s="1">
        <v>28532</v>
      </c>
      <c r="F514" s="2">
        <v>51860</v>
      </c>
    </row>
    <row r="515" spans="1:6" x14ac:dyDescent="0.35">
      <c r="A515">
        <v>2019</v>
      </c>
      <c r="B515" t="s">
        <v>55</v>
      </c>
      <c r="C515" t="s">
        <v>34</v>
      </c>
      <c r="D515" s="1">
        <v>4402</v>
      </c>
      <c r="E515" s="1">
        <v>56786</v>
      </c>
      <c r="F515" s="2">
        <v>91249</v>
      </c>
    </row>
    <row r="516" spans="1:6" x14ac:dyDescent="0.35">
      <c r="A516">
        <v>2019</v>
      </c>
      <c r="B516" t="s">
        <v>55</v>
      </c>
      <c r="C516" t="s">
        <v>35</v>
      </c>
      <c r="D516" s="1">
        <v>4633</v>
      </c>
      <c r="E516" s="1">
        <v>54550</v>
      </c>
      <c r="F516" s="2">
        <v>37586</v>
      </c>
    </row>
    <row r="517" spans="1:6" x14ac:dyDescent="0.35">
      <c r="A517">
        <v>2019</v>
      </c>
      <c r="B517" t="s">
        <v>55</v>
      </c>
      <c r="C517" t="s">
        <v>36</v>
      </c>
      <c r="D517" s="1">
        <v>3616</v>
      </c>
      <c r="E517" s="1">
        <v>52904</v>
      </c>
      <c r="F517" s="2">
        <v>65014</v>
      </c>
    </row>
    <row r="518" spans="1:6" x14ac:dyDescent="0.35">
      <c r="A518">
        <v>2019</v>
      </c>
      <c r="B518" t="s">
        <v>55</v>
      </c>
      <c r="C518" t="s">
        <v>37</v>
      </c>
      <c r="D518">
        <v>198</v>
      </c>
      <c r="E518" s="1">
        <v>1121</v>
      </c>
      <c r="F518" s="2">
        <v>39917</v>
      </c>
    </row>
    <row r="519" spans="1:6" x14ac:dyDescent="0.35">
      <c r="A519">
        <v>2019</v>
      </c>
      <c r="B519" t="s">
        <v>55</v>
      </c>
      <c r="C519" t="s">
        <v>38</v>
      </c>
      <c r="D519" s="1">
        <v>1345</v>
      </c>
      <c r="E519" s="1">
        <v>12552</v>
      </c>
      <c r="F519" s="2">
        <v>43952</v>
      </c>
    </row>
    <row r="520" spans="1:6" x14ac:dyDescent="0.35">
      <c r="A520">
        <v>2019</v>
      </c>
      <c r="B520" t="s">
        <v>55</v>
      </c>
      <c r="C520" t="s">
        <v>39</v>
      </c>
      <c r="D520" s="1">
        <v>1063</v>
      </c>
      <c r="E520" s="1">
        <v>6986</v>
      </c>
      <c r="F520" s="2">
        <v>43642</v>
      </c>
    </row>
    <row r="521" spans="1:6" x14ac:dyDescent="0.35">
      <c r="A521">
        <v>2019</v>
      </c>
      <c r="B521" t="s">
        <v>55</v>
      </c>
      <c r="C521" t="s">
        <v>40</v>
      </c>
      <c r="D521" s="1">
        <v>1107</v>
      </c>
      <c r="E521" s="1">
        <v>11568</v>
      </c>
      <c r="F521" s="2">
        <v>46865</v>
      </c>
    </row>
    <row r="522" spans="1:6" x14ac:dyDescent="0.35">
      <c r="A522">
        <v>2019</v>
      </c>
      <c r="B522" t="s">
        <v>55</v>
      </c>
      <c r="C522" t="s">
        <v>41</v>
      </c>
      <c r="D522" s="1">
        <v>19971</v>
      </c>
      <c r="E522" s="1">
        <v>307800</v>
      </c>
      <c r="F522" s="2">
        <v>114918</v>
      </c>
    </row>
    <row r="523" spans="1:6" x14ac:dyDescent="0.35">
      <c r="A523">
        <v>2019</v>
      </c>
      <c r="B523" t="s">
        <v>55</v>
      </c>
      <c r="C523" t="s">
        <v>42</v>
      </c>
      <c r="D523" s="1">
        <v>1032</v>
      </c>
      <c r="E523" s="1">
        <v>15160</v>
      </c>
      <c r="F523" s="2">
        <v>63604</v>
      </c>
    </row>
    <row r="524" spans="1:6" x14ac:dyDescent="0.35">
      <c r="A524">
        <v>2019</v>
      </c>
      <c r="B524" t="s">
        <v>55</v>
      </c>
      <c r="C524" t="s">
        <v>43</v>
      </c>
      <c r="D524">
        <v>564</v>
      </c>
      <c r="E524" s="1">
        <v>4130</v>
      </c>
      <c r="F524" s="2">
        <v>39607</v>
      </c>
    </row>
    <row r="525" spans="1:6" x14ac:dyDescent="0.35">
      <c r="A525">
        <v>2019</v>
      </c>
      <c r="B525" t="s">
        <v>55</v>
      </c>
      <c r="C525" t="s">
        <v>44</v>
      </c>
      <c r="D525" s="1">
        <v>2095</v>
      </c>
      <c r="E525" s="1">
        <v>18691</v>
      </c>
      <c r="F525" s="2">
        <v>48704</v>
      </c>
    </row>
    <row r="526" spans="1:6" x14ac:dyDescent="0.35">
      <c r="A526">
        <v>2019</v>
      </c>
      <c r="B526" t="s">
        <v>55</v>
      </c>
      <c r="C526" t="s">
        <v>45</v>
      </c>
      <c r="D526" s="1">
        <v>7117</v>
      </c>
      <c r="E526" s="1">
        <v>105362</v>
      </c>
      <c r="F526" s="2">
        <v>34547</v>
      </c>
    </row>
    <row r="527" spans="1:6" x14ac:dyDescent="0.35">
      <c r="A527">
        <v>2019</v>
      </c>
      <c r="B527" t="s">
        <v>55</v>
      </c>
      <c r="C527" t="s">
        <v>46</v>
      </c>
      <c r="D527" s="1">
        <v>1166</v>
      </c>
      <c r="E527" s="1">
        <v>23333</v>
      </c>
      <c r="F527" s="2">
        <v>80470</v>
      </c>
    </row>
    <row r="528" spans="1:6" x14ac:dyDescent="0.35">
      <c r="A528">
        <v>2019</v>
      </c>
      <c r="B528" t="s">
        <v>55</v>
      </c>
      <c r="C528" t="s">
        <v>47</v>
      </c>
      <c r="D528" s="1">
        <v>2876</v>
      </c>
      <c r="E528" s="1">
        <v>31424</v>
      </c>
      <c r="F528" s="2">
        <v>40225</v>
      </c>
    </row>
    <row r="529" spans="1:6" x14ac:dyDescent="0.35">
      <c r="A529">
        <v>2019</v>
      </c>
      <c r="B529" t="s">
        <v>55</v>
      </c>
      <c r="C529" t="s">
        <v>48</v>
      </c>
      <c r="D529" s="1">
        <v>1463</v>
      </c>
      <c r="E529" s="1">
        <v>23524</v>
      </c>
      <c r="F529" s="2">
        <v>86467</v>
      </c>
    </row>
    <row r="530" spans="1:6" x14ac:dyDescent="0.35">
      <c r="A530">
        <v>2019</v>
      </c>
      <c r="B530" t="s">
        <v>51</v>
      </c>
      <c r="C530" t="s">
        <v>1</v>
      </c>
      <c r="D530" s="1">
        <v>10069</v>
      </c>
      <c r="E530" s="1">
        <v>93619</v>
      </c>
      <c r="F530" s="2">
        <v>56141</v>
      </c>
    </row>
    <row r="531" spans="1:6" x14ac:dyDescent="0.35">
      <c r="A531">
        <v>2019</v>
      </c>
      <c r="B531" t="s">
        <v>51</v>
      </c>
      <c r="C531" t="s">
        <v>2</v>
      </c>
      <c r="D531" s="1">
        <v>13677</v>
      </c>
      <c r="E531" s="1">
        <v>171309</v>
      </c>
      <c r="F531" s="2">
        <v>58621</v>
      </c>
    </row>
    <row r="532" spans="1:6" x14ac:dyDescent="0.35">
      <c r="A532">
        <v>2019</v>
      </c>
      <c r="B532" t="s">
        <v>51</v>
      </c>
      <c r="C532" t="s">
        <v>3</v>
      </c>
      <c r="D532" s="1">
        <v>7093</v>
      </c>
      <c r="E532" s="1">
        <v>52538</v>
      </c>
      <c r="F532" s="2">
        <v>49541</v>
      </c>
    </row>
    <row r="533" spans="1:6" x14ac:dyDescent="0.35">
      <c r="A533">
        <v>2019</v>
      </c>
      <c r="B533" t="s">
        <v>51</v>
      </c>
      <c r="C533" t="s">
        <v>4</v>
      </c>
      <c r="D533" s="1">
        <v>84247</v>
      </c>
      <c r="E533" s="1">
        <v>885668</v>
      </c>
      <c r="F533" s="2">
        <v>73343</v>
      </c>
    </row>
    <row r="534" spans="1:6" x14ac:dyDescent="0.35">
      <c r="A534">
        <v>2019</v>
      </c>
      <c r="B534" t="s">
        <v>51</v>
      </c>
      <c r="C534" t="s">
        <v>5</v>
      </c>
      <c r="D534" s="1">
        <v>20430</v>
      </c>
      <c r="E534" s="1">
        <v>178880</v>
      </c>
      <c r="F534" s="2">
        <v>64603</v>
      </c>
    </row>
    <row r="535" spans="1:6" x14ac:dyDescent="0.35">
      <c r="A535">
        <v>2019</v>
      </c>
      <c r="B535" t="s">
        <v>51</v>
      </c>
      <c r="C535" t="s">
        <v>6</v>
      </c>
      <c r="D535" s="1">
        <v>9496</v>
      </c>
      <c r="E535" s="1">
        <v>59731</v>
      </c>
      <c r="F535" s="2">
        <v>72413</v>
      </c>
    </row>
    <row r="536" spans="1:6" x14ac:dyDescent="0.35">
      <c r="A536">
        <v>2019</v>
      </c>
      <c r="B536" t="s">
        <v>51</v>
      </c>
      <c r="C536" t="s">
        <v>7</v>
      </c>
      <c r="D536" s="1">
        <v>3007</v>
      </c>
      <c r="E536" s="1">
        <v>22909</v>
      </c>
      <c r="F536" s="2">
        <v>62481</v>
      </c>
    </row>
    <row r="537" spans="1:6" x14ac:dyDescent="0.35">
      <c r="A537">
        <v>2019</v>
      </c>
      <c r="B537" t="s">
        <v>51</v>
      </c>
      <c r="C537" t="s">
        <v>8</v>
      </c>
      <c r="D537" s="1">
        <v>74711</v>
      </c>
      <c r="E537" s="1">
        <v>563526</v>
      </c>
      <c r="F537" s="2">
        <v>52893</v>
      </c>
    </row>
    <row r="538" spans="1:6" x14ac:dyDescent="0.35">
      <c r="A538">
        <v>2019</v>
      </c>
      <c r="B538" t="s">
        <v>51</v>
      </c>
      <c r="C538" t="s">
        <v>9</v>
      </c>
      <c r="D538" s="1">
        <v>21408</v>
      </c>
      <c r="E538" s="1">
        <v>203951</v>
      </c>
      <c r="F538" s="2">
        <v>63683</v>
      </c>
    </row>
    <row r="539" spans="1:6" x14ac:dyDescent="0.35">
      <c r="A539">
        <v>2019</v>
      </c>
      <c r="B539" t="s">
        <v>51</v>
      </c>
      <c r="C539" t="s">
        <v>10</v>
      </c>
      <c r="D539" s="1">
        <v>8175</v>
      </c>
      <c r="E539" s="1">
        <v>50684</v>
      </c>
      <c r="F539" s="2">
        <v>46258</v>
      </c>
    </row>
    <row r="540" spans="1:6" x14ac:dyDescent="0.35">
      <c r="A540">
        <v>2019</v>
      </c>
      <c r="B540" t="s">
        <v>51</v>
      </c>
      <c r="C540" t="s">
        <v>11</v>
      </c>
      <c r="D540" s="1">
        <v>32686</v>
      </c>
      <c r="E540" s="1">
        <v>227968</v>
      </c>
      <c r="F540" s="2">
        <v>73799</v>
      </c>
    </row>
    <row r="541" spans="1:6" x14ac:dyDescent="0.35">
      <c r="A541">
        <v>2019</v>
      </c>
      <c r="B541" t="s">
        <v>51</v>
      </c>
      <c r="C541" t="s">
        <v>12</v>
      </c>
      <c r="D541" s="1">
        <v>15232</v>
      </c>
      <c r="E541" s="1">
        <v>145851</v>
      </c>
      <c r="F541" s="2">
        <v>60057</v>
      </c>
    </row>
    <row r="542" spans="1:6" x14ac:dyDescent="0.35">
      <c r="A542">
        <v>2019</v>
      </c>
      <c r="B542" t="s">
        <v>51</v>
      </c>
      <c r="C542" t="s">
        <v>13</v>
      </c>
      <c r="D542" s="1">
        <v>9462</v>
      </c>
      <c r="E542" s="1">
        <v>78134</v>
      </c>
      <c r="F542" s="2">
        <v>58962</v>
      </c>
    </row>
    <row r="543" spans="1:6" x14ac:dyDescent="0.35">
      <c r="A543">
        <v>2019</v>
      </c>
      <c r="B543" t="s">
        <v>51</v>
      </c>
      <c r="C543" t="s">
        <v>14</v>
      </c>
      <c r="D543" s="1">
        <v>7399</v>
      </c>
      <c r="E543" s="1">
        <v>63735</v>
      </c>
      <c r="F543" s="2">
        <v>57030</v>
      </c>
    </row>
    <row r="544" spans="1:6" x14ac:dyDescent="0.35">
      <c r="A544">
        <v>2019</v>
      </c>
      <c r="B544" t="s">
        <v>51</v>
      </c>
      <c r="C544" t="s">
        <v>15</v>
      </c>
      <c r="D544" s="1">
        <v>9517</v>
      </c>
      <c r="E544" s="1">
        <v>80463</v>
      </c>
      <c r="F544" s="2">
        <v>55601</v>
      </c>
    </row>
    <row r="545" spans="1:6" x14ac:dyDescent="0.35">
      <c r="A545">
        <v>2019</v>
      </c>
      <c r="B545" t="s">
        <v>51</v>
      </c>
      <c r="C545" t="s">
        <v>16</v>
      </c>
      <c r="D545" s="1">
        <v>10991</v>
      </c>
      <c r="E545" s="1">
        <v>142033</v>
      </c>
      <c r="F545" s="2">
        <v>64940</v>
      </c>
    </row>
    <row r="546" spans="1:6" x14ac:dyDescent="0.35">
      <c r="A546">
        <v>2019</v>
      </c>
      <c r="B546" t="s">
        <v>51</v>
      </c>
      <c r="C546" t="s">
        <v>17</v>
      </c>
      <c r="D546" s="1">
        <v>5605</v>
      </c>
      <c r="E546" s="1">
        <v>29987</v>
      </c>
      <c r="F546" s="2">
        <v>51654</v>
      </c>
    </row>
    <row r="547" spans="1:6" x14ac:dyDescent="0.35">
      <c r="A547">
        <v>2019</v>
      </c>
      <c r="B547" t="s">
        <v>51</v>
      </c>
      <c r="C547" t="s">
        <v>18</v>
      </c>
      <c r="D547" s="1">
        <v>16694</v>
      </c>
      <c r="E547" s="1">
        <v>166132</v>
      </c>
      <c r="F547" s="2">
        <v>67799</v>
      </c>
    </row>
    <row r="548" spans="1:6" x14ac:dyDescent="0.35">
      <c r="A548">
        <v>2019</v>
      </c>
      <c r="B548" t="s">
        <v>51</v>
      </c>
      <c r="C548" t="s">
        <v>19</v>
      </c>
      <c r="D548" s="1">
        <v>21309</v>
      </c>
      <c r="E548" s="1">
        <v>163062</v>
      </c>
      <c r="F548" s="2">
        <v>81436</v>
      </c>
    </row>
    <row r="549" spans="1:6" x14ac:dyDescent="0.35">
      <c r="A549">
        <v>2019</v>
      </c>
      <c r="B549" t="s">
        <v>51</v>
      </c>
      <c r="C549" t="s">
        <v>20</v>
      </c>
      <c r="D549" s="1">
        <v>21106</v>
      </c>
      <c r="E549" s="1">
        <v>173015</v>
      </c>
      <c r="F549" s="2">
        <v>63588</v>
      </c>
    </row>
    <row r="550" spans="1:6" x14ac:dyDescent="0.35">
      <c r="A550">
        <v>2019</v>
      </c>
      <c r="B550" t="s">
        <v>51</v>
      </c>
      <c r="C550" t="s">
        <v>21</v>
      </c>
      <c r="D550" s="1">
        <v>16700</v>
      </c>
      <c r="E550" s="1">
        <v>127092</v>
      </c>
      <c r="F550" s="2">
        <v>69734</v>
      </c>
    </row>
    <row r="551" spans="1:6" x14ac:dyDescent="0.35">
      <c r="A551">
        <v>2019</v>
      </c>
      <c r="B551" t="s">
        <v>51</v>
      </c>
      <c r="C551" t="s">
        <v>22</v>
      </c>
      <c r="D551" s="1">
        <v>5771</v>
      </c>
      <c r="E551" s="1">
        <v>44543</v>
      </c>
      <c r="F551" s="2">
        <v>50925</v>
      </c>
    </row>
    <row r="552" spans="1:6" x14ac:dyDescent="0.35">
      <c r="A552">
        <v>2019</v>
      </c>
      <c r="B552" t="s">
        <v>51</v>
      </c>
      <c r="C552" t="s">
        <v>23</v>
      </c>
      <c r="D552" s="1">
        <v>15133</v>
      </c>
      <c r="E552" s="1">
        <v>126641</v>
      </c>
      <c r="F552" s="2">
        <v>61762</v>
      </c>
    </row>
    <row r="553" spans="1:6" x14ac:dyDescent="0.35">
      <c r="A553">
        <v>2019</v>
      </c>
      <c r="B553" t="s">
        <v>51</v>
      </c>
      <c r="C553" t="s">
        <v>24</v>
      </c>
      <c r="D553" s="1">
        <v>6432</v>
      </c>
      <c r="E553" s="1">
        <v>29914</v>
      </c>
      <c r="F553" s="2">
        <v>53962</v>
      </c>
    </row>
    <row r="554" spans="1:6" x14ac:dyDescent="0.35">
      <c r="A554">
        <v>2019</v>
      </c>
      <c r="B554" t="s">
        <v>51</v>
      </c>
      <c r="C554" t="s">
        <v>25</v>
      </c>
      <c r="D554" s="1">
        <v>7038</v>
      </c>
      <c r="E554" s="1">
        <v>53732</v>
      </c>
      <c r="F554" s="2">
        <v>53794</v>
      </c>
    </row>
    <row r="555" spans="1:6" x14ac:dyDescent="0.35">
      <c r="A555">
        <v>2019</v>
      </c>
      <c r="B555" t="s">
        <v>51</v>
      </c>
      <c r="C555" t="s">
        <v>26</v>
      </c>
      <c r="D555" s="1">
        <v>5852</v>
      </c>
      <c r="E555" s="1">
        <v>95939</v>
      </c>
      <c r="F555" s="2">
        <v>64365</v>
      </c>
    </row>
    <row r="556" spans="1:6" x14ac:dyDescent="0.35">
      <c r="A556">
        <v>2019</v>
      </c>
      <c r="B556" t="s">
        <v>51</v>
      </c>
      <c r="C556" t="s">
        <v>27</v>
      </c>
      <c r="D556" s="1">
        <v>4692</v>
      </c>
      <c r="E556" s="1">
        <v>27825</v>
      </c>
      <c r="F556" s="2">
        <v>64868</v>
      </c>
    </row>
    <row r="557" spans="1:6" x14ac:dyDescent="0.35">
      <c r="A557">
        <v>2019</v>
      </c>
      <c r="B557" t="s">
        <v>51</v>
      </c>
      <c r="C557" t="s">
        <v>28</v>
      </c>
      <c r="D557" s="1">
        <v>22556</v>
      </c>
      <c r="E557" s="1">
        <v>159462</v>
      </c>
      <c r="F557" s="2">
        <v>74644</v>
      </c>
    </row>
    <row r="558" spans="1:6" x14ac:dyDescent="0.35">
      <c r="A558">
        <v>2019</v>
      </c>
      <c r="B558" t="s">
        <v>51</v>
      </c>
      <c r="C558" t="s">
        <v>29</v>
      </c>
      <c r="D558" s="1">
        <v>5571</v>
      </c>
      <c r="E558" s="1">
        <v>50153</v>
      </c>
      <c r="F558" s="2">
        <v>52091</v>
      </c>
    </row>
    <row r="559" spans="1:6" x14ac:dyDescent="0.35">
      <c r="A559">
        <v>2019</v>
      </c>
      <c r="B559" t="s">
        <v>51</v>
      </c>
      <c r="C559" t="s">
        <v>30</v>
      </c>
      <c r="D559" s="1">
        <v>50432</v>
      </c>
      <c r="E559" s="1">
        <v>405650</v>
      </c>
      <c r="F559" s="2">
        <v>75570</v>
      </c>
    </row>
    <row r="560" spans="1:6" x14ac:dyDescent="0.35">
      <c r="A560">
        <v>2019</v>
      </c>
      <c r="B560" t="s">
        <v>51</v>
      </c>
      <c r="C560" t="s">
        <v>31</v>
      </c>
      <c r="D560" s="1">
        <v>27974</v>
      </c>
      <c r="E560" s="1">
        <v>231739</v>
      </c>
      <c r="F560" s="2">
        <v>56974</v>
      </c>
    </row>
    <row r="561" spans="1:6" x14ac:dyDescent="0.35">
      <c r="A561">
        <v>2019</v>
      </c>
      <c r="B561" t="s">
        <v>51</v>
      </c>
      <c r="C561" t="s">
        <v>32</v>
      </c>
      <c r="D561" s="1">
        <v>3692</v>
      </c>
      <c r="E561" s="1">
        <v>27961</v>
      </c>
      <c r="F561" s="2">
        <v>68153</v>
      </c>
    </row>
    <row r="562" spans="1:6" x14ac:dyDescent="0.35">
      <c r="A562">
        <v>2019</v>
      </c>
      <c r="B562" t="s">
        <v>51</v>
      </c>
      <c r="C562" t="s">
        <v>33</v>
      </c>
      <c r="D562" s="1">
        <v>23405</v>
      </c>
      <c r="E562" s="1">
        <v>226563</v>
      </c>
      <c r="F562" s="2">
        <v>62383</v>
      </c>
    </row>
    <row r="563" spans="1:6" x14ac:dyDescent="0.35">
      <c r="A563">
        <v>2019</v>
      </c>
      <c r="B563" t="s">
        <v>51</v>
      </c>
      <c r="C563" t="s">
        <v>34</v>
      </c>
      <c r="D563" s="1">
        <v>9801</v>
      </c>
      <c r="E563" s="1">
        <v>82834</v>
      </c>
      <c r="F563" s="2">
        <v>54435</v>
      </c>
    </row>
    <row r="564" spans="1:6" x14ac:dyDescent="0.35">
      <c r="A564">
        <v>2019</v>
      </c>
      <c r="B564" t="s">
        <v>51</v>
      </c>
      <c r="C564" t="s">
        <v>35</v>
      </c>
      <c r="D564" s="1">
        <v>14626</v>
      </c>
      <c r="E564" s="1">
        <v>108871</v>
      </c>
      <c r="F564" s="2">
        <v>63148</v>
      </c>
    </row>
    <row r="565" spans="1:6" x14ac:dyDescent="0.35">
      <c r="A565">
        <v>2019</v>
      </c>
      <c r="B565" t="s">
        <v>51</v>
      </c>
      <c r="C565" t="s">
        <v>36</v>
      </c>
      <c r="D565" s="1">
        <v>29139</v>
      </c>
      <c r="E565" s="1">
        <v>260895</v>
      </c>
      <c r="F565" s="2">
        <v>68612</v>
      </c>
    </row>
    <row r="566" spans="1:6" x14ac:dyDescent="0.35">
      <c r="A566">
        <v>2019</v>
      </c>
      <c r="B566" t="s">
        <v>51</v>
      </c>
      <c r="C566" t="s">
        <v>37</v>
      </c>
      <c r="D566" s="1">
        <v>3833</v>
      </c>
      <c r="E566" s="1">
        <v>19980</v>
      </c>
      <c r="F566" s="2">
        <v>63414</v>
      </c>
    </row>
    <row r="567" spans="1:6" x14ac:dyDescent="0.35">
      <c r="A567">
        <v>2019</v>
      </c>
      <c r="B567" t="s">
        <v>51</v>
      </c>
      <c r="C567" t="s">
        <v>38</v>
      </c>
      <c r="D567" s="1">
        <v>12956</v>
      </c>
      <c r="E567" s="1">
        <v>107028</v>
      </c>
      <c r="F567" s="2">
        <v>55230</v>
      </c>
    </row>
    <row r="568" spans="1:6" x14ac:dyDescent="0.35">
      <c r="A568">
        <v>2019</v>
      </c>
      <c r="B568" t="s">
        <v>51</v>
      </c>
      <c r="C568" t="s">
        <v>39</v>
      </c>
      <c r="D568" s="1">
        <v>3897</v>
      </c>
      <c r="E568" s="1">
        <v>23609</v>
      </c>
      <c r="F568" s="2">
        <v>50997</v>
      </c>
    </row>
    <row r="569" spans="1:6" x14ac:dyDescent="0.35">
      <c r="A569">
        <v>2019</v>
      </c>
      <c r="B569" t="s">
        <v>51</v>
      </c>
      <c r="C569" t="s">
        <v>40</v>
      </c>
      <c r="D569" s="1">
        <v>12487</v>
      </c>
      <c r="E569" s="1">
        <v>130126</v>
      </c>
      <c r="F569" s="2">
        <v>58777</v>
      </c>
    </row>
    <row r="570" spans="1:6" x14ac:dyDescent="0.35">
      <c r="A570">
        <v>2019</v>
      </c>
      <c r="B570" t="s">
        <v>51</v>
      </c>
      <c r="C570" t="s">
        <v>41</v>
      </c>
      <c r="D570" s="1">
        <v>53248</v>
      </c>
      <c r="E570" s="1">
        <v>774190</v>
      </c>
      <c r="F570" s="2">
        <v>67564</v>
      </c>
    </row>
    <row r="571" spans="1:6" x14ac:dyDescent="0.35">
      <c r="A571">
        <v>2019</v>
      </c>
      <c r="B571" t="s">
        <v>51</v>
      </c>
      <c r="C571" t="s">
        <v>42</v>
      </c>
      <c r="D571" s="1">
        <v>12212</v>
      </c>
      <c r="E571" s="1">
        <v>109486</v>
      </c>
      <c r="F571" s="2">
        <v>53428</v>
      </c>
    </row>
    <row r="572" spans="1:6" x14ac:dyDescent="0.35">
      <c r="A572">
        <v>2019</v>
      </c>
      <c r="B572" t="s">
        <v>51</v>
      </c>
      <c r="C572" t="s">
        <v>43</v>
      </c>
      <c r="D572" s="1">
        <v>2846</v>
      </c>
      <c r="E572" s="1">
        <v>15283</v>
      </c>
      <c r="F572" s="2">
        <v>52585</v>
      </c>
    </row>
    <row r="573" spans="1:6" x14ac:dyDescent="0.35">
      <c r="A573">
        <v>2019</v>
      </c>
      <c r="B573" t="s">
        <v>51</v>
      </c>
      <c r="C573" t="s">
        <v>44</v>
      </c>
      <c r="D573" s="1">
        <v>21468</v>
      </c>
      <c r="E573" s="1">
        <v>202134</v>
      </c>
      <c r="F573" s="2">
        <v>60504</v>
      </c>
    </row>
    <row r="574" spans="1:6" x14ac:dyDescent="0.35">
      <c r="A574">
        <v>2019</v>
      </c>
      <c r="B574" t="s">
        <v>51</v>
      </c>
      <c r="C574" t="s">
        <v>45</v>
      </c>
      <c r="D574" s="1">
        <v>26472</v>
      </c>
      <c r="E574" s="1">
        <v>205717</v>
      </c>
      <c r="F574" s="2">
        <v>67833</v>
      </c>
    </row>
    <row r="575" spans="1:6" x14ac:dyDescent="0.35">
      <c r="A575">
        <v>2019</v>
      </c>
      <c r="B575" t="s">
        <v>51</v>
      </c>
      <c r="C575" t="s">
        <v>46</v>
      </c>
      <c r="D575" s="1">
        <v>4338</v>
      </c>
      <c r="E575" s="1">
        <v>35459</v>
      </c>
      <c r="F575" s="2">
        <v>64460</v>
      </c>
    </row>
    <row r="576" spans="1:6" x14ac:dyDescent="0.35">
      <c r="A576">
        <v>2019</v>
      </c>
      <c r="B576" t="s">
        <v>51</v>
      </c>
      <c r="C576" t="s">
        <v>47</v>
      </c>
      <c r="D576" s="1">
        <v>14823</v>
      </c>
      <c r="E576" s="1">
        <v>124384</v>
      </c>
      <c r="F576" s="2">
        <v>63874</v>
      </c>
    </row>
    <row r="577" spans="1:6" x14ac:dyDescent="0.35">
      <c r="A577">
        <v>2019</v>
      </c>
      <c r="B577" t="s">
        <v>51</v>
      </c>
      <c r="C577" t="s">
        <v>48</v>
      </c>
      <c r="D577" s="1">
        <v>3427</v>
      </c>
      <c r="E577" s="1">
        <v>22875</v>
      </c>
      <c r="F577" s="2">
        <v>57417</v>
      </c>
    </row>
    <row r="578" spans="1:6" x14ac:dyDescent="0.35">
      <c r="A578">
        <v>2019</v>
      </c>
      <c r="B578" t="s">
        <v>52</v>
      </c>
      <c r="C578" t="s">
        <v>1</v>
      </c>
      <c r="D578" s="1">
        <v>5677</v>
      </c>
      <c r="E578" s="1">
        <v>268948</v>
      </c>
      <c r="F578" s="2">
        <v>58532</v>
      </c>
    </row>
    <row r="579" spans="1:6" x14ac:dyDescent="0.35">
      <c r="A579">
        <v>2019</v>
      </c>
      <c r="B579" t="s">
        <v>52</v>
      </c>
      <c r="C579" t="s">
        <v>2</v>
      </c>
      <c r="D579" s="1">
        <v>5157</v>
      </c>
      <c r="E579" s="1">
        <v>177610</v>
      </c>
      <c r="F579" s="2">
        <v>78966</v>
      </c>
    </row>
    <row r="580" spans="1:6" x14ac:dyDescent="0.35">
      <c r="A580">
        <v>2019</v>
      </c>
      <c r="B580" t="s">
        <v>52</v>
      </c>
      <c r="C580" t="s">
        <v>3</v>
      </c>
      <c r="D580" s="1">
        <v>2930</v>
      </c>
      <c r="E580" s="1">
        <v>162214</v>
      </c>
      <c r="F580" s="2">
        <v>49202</v>
      </c>
    </row>
    <row r="581" spans="1:6" x14ac:dyDescent="0.35">
      <c r="A581">
        <v>2019</v>
      </c>
      <c r="B581" t="s">
        <v>52</v>
      </c>
      <c r="C581" t="s">
        <v>4</v>
      </c>
      <c r="D581" s="1">
        <v>44539</v>
      </c>
      <c r="E581" s="1">
        <v>1322455</v>
      </c>
      <c r="F581" s="2">
        <v>98222</v>
      </c>
    </row>
    <row r="582" spans="1:6" x14ac:dyDescent="0.35">
      <c r="A582">
        <v>2019</v>
      </c>
      <c r="B582" t="s">
        <v>52</v>
      </c>
      <c r="C582" t="s">
        <v>5</v>
      </c>
      <c r="D582" s="1">
        <v>5849</v>
      </c>
      <c r="E582" s="1">
        <v>150109</v>
      </c>
      <c r="F582" s="2">
        <v>73935</v>
      </c>
    </row>
    <row r="583" spans="1:6" x14ac:dyDescent="0.35">
      <c r="A583">
        <v>2019</v>
      </c>
      <c r="B583" t="s">
        <v>52</v>
      </c>
      <c r="C583" t="s">
        <v>6</v>
      </c>
      <c r="D583" s="1">
        <v>4405</v>
      </c>
      <c r="E583" s="1">
        <v>161899</v>
      </c>
      <c r="F583" s="2">
        <v>85024</v>
      </c>
    </row>
    <row r="584" spans="1:6" x14ac:dyDescent="0.35">
      <c r="A584">
        <v>2019</v>
      </c>
      <c r="B584" t="s">
        <v>52</v>
      </c>
      <c r="C584" t="s">
        <v>7</v>
      </c>
      <c r="D584">
        <v>663</v>
      </c>
      <c r="E584" s="1">
        <v>27298</v>
      </c>
      <c r="F584" s="2">
        <v>66194</v>
      </c>
    </row>
    <row r="585" spans="1:6" x14ac:dyDescent="0.35">
      <c r="A585">
        <v>2019</v>
      </c>
      <c r="B585" t="s">
        <v>52</v>
      </c>
      <c r="C585" t="s">
        <v>8</v>
      </c>
      <c r="D585" s="1">
        <v>20799</v>
      </c>
      <c r="E585" s="1">
        <v>383956</v>
      </c>
      <c r="F585" s="2">
        <v>63877</v>
      </c>
    </row>
    <row r="586" spans="1:6" x14ac:dyDescent="0.35">
      <c r="A586">
        <v>2019</v>
      </c>
      <c r="B586" t="s">
        <v>52</v>
      </c>
      <c r="C586" t="s">
        <v>9</v>
      </c>
      <c r="D586" s="1">
        <v>10066</v>
      </c>
      <c r="E586" s="1">
        <v>404085</v>
      </c>
      <c r="F586" s="2">
        <v>58246</v>
      </c>
    </row>
    <row r="587" spans="1:6" x14ac:dyDescent="0.35">
      <c r="A587">
        <v>2019</v>
      </c>
      <c r="B587" t="s">
        <v>52</v>
      </c>
      <c r="C587" t="s">
        <v>10</v>
      </c>
      <c r="D587" s="1">
        <v>2680</v>
      </c>
      <c r="E587" s="1">
        <v>68404</v>
      </c>
      <c r="F587" s="2">
        <v>62480</v>
      </c>
    </row>
    <row r="588" spans="1:6" x14ac:dyDescent="0.35">
      <c r="A588">
        <v>2019</v>
      </c>
      <c r="B588" t="s">
        <v>52</v>
      </c>
      <c r="C588" t="s">
        <v>11</v>
      </c>
      <c r="D588" s="1">
        <v>18066</v>
      </c>
      <c r="E588" s="1">
        <v>585894</v>
      </c>
      <c r="F588" s="2">
        <v>72819</v>
      </c>
    </row>
    <row r="589" spans="1:6" x14ac:dyDescent="0.35">
      <c r="A589">
        <v>2019</v>
      </c>
      <c r="B589" t="s">
        <v>52</v>
      </c>
      <c r="C589" t="s">
        <v>12</v>
      </c>
      <c r="D589" s="1">
        <v>9083</v>
      </c>
      <c r="E589" s="1">
        <v>541099</v>
      </c>
      <c r="F589" s="2">
        <v>63320</v>
      </c>
    </row>
    <row r="590" spans="1:6" x14ac:dyDescent="0.35">
      <c r="A590">
        <v>2019</v>
      </c>
      <c r="B590" t="s">
        <v>52</v>
      </c>
      <c r="C590" t="s">
        <v>13</v>
      </c>
      <c r="D590" s="1">
        <v>4132</v>
      </c>
      <c r="E590" s="1">
        <v>226152</v>
      </c>
      <c r="F590" s="2">
        <v>60185</v>
      </c>
    </row>
    <row r="591" spans="1:6" x14ac:dyDescent="0.35">
      <c r="A591">
        <v>2019</v>
      </c>
      <c r="B591" t="s">
        <v>52</v>
      </c>
      <c r="C591" t="s">
        <v>14</v>
      </c>
      <c r="D591" s="1">
        <v>3105</v>
      </c>
      <c r="E591" s="1">
        <v>167196</v>
      </c>
      <c r="F591" s="2">
        <v>59652</v>
      </c>
    </row>
    <row r="592" spans="1:6" x14ac:dyDescent="0.35">
      <c r="A592">
        <v>2019</v>
      </c>
      <c r="B592" t="s">
        <v>52</v>
      </c>
      <c r="C592" t="s">
        <v>15</v>
      </c>
      <c r="D592" s="1">
        <v>4583</v>
      </c>
      <c r="E592" s="1">
        <v>252626</v>
      </c>
      <c r="F592" s="2">
        <v>61167</v>
      </c>
    </row>
    <row r="593" spans="1:6" x14ac:dyDescent="0.35">
      <c r="A593">
        <v>2019</v>
      </c>
      <c r="B593" t="s">
        <v>52</v>
      </c>
      <c r="C593" t="s">
        <v>16</v>
      </c>
      <c r="D593" s="1">
        <v>4453</v>
      </c>
      <c r="E593" s="1">
        <v>137729</v>
      </c>
      <c r="F593" s="2">
        <v>77600</v>
      </c>
    </row>
    <row r="594" spans="1:6" x14ac:dyDescent="0.35">
      <c r="A594">
        <v>2019</v>
      </c>
      <c r="B594" t="s">
        <v>52</v>
      </c>
      <c r="C594" t="s">
        <v>17</v>
      </c>
      <c r="D594" s="1">
        <v>1870</v>
      </c>
      <c r="E594" s="1">
        <v>53047</v>
      </c>
      <c r="F594" s="2">
        <v>57227</v>
      </c>
    </row>
    <row r="595" spans="1:6" x14ac:dyDescent="0.35">
      <c r="A595">
        <v>2019</v>
      </c>
      <c r="B595" t="s">
        <v>52</v>
      </c>
      <c r="C595" t="s">
        <v>18</v>
      </c>
      <c r="D595" s="1">
        <v>4145</v>
      </c>
      <c r="E595" s="1">
        <v>112273</v>
      </c>
      <c r="F595" s="2">
        <v>79016</v>
      </c>
    </row>
    <row r="596" spans="1:6" x14ac:dyDescent="0.35">
      <c r="A596">
        <v>2019</v>
      </c>
      <c r="B596" t="s">
        <v>52</v>
      </c>
      <c r="C596" t="s">
        <v>19</v>
      </c>
      <c r="D596" s="1">
        <v>6682</v>
      </c>
      <c r="E596" s="1">
        <v>244258</v>
      </c>
      <c r="F596" s="2">
        <v>89698</v>
      </c>
    </row>
    <row r="597" spans="1:6" x14ac:dyDescent="0.35">
      <c r="A597">
        <v>2019</v>
      </c>
      <c r="B597" t="s">
        <v>52</v>
      </c>
      <c r="C597" t="s">
        <v>20</v>
      </c>
      <c r="D597" s="1">
        <v>16948</v>
      </c>
      <c r="E597" s="1">
        <v>625676</v>
      </c>
      <c r="F597" s="2">
        <v>68465</v>
      </c>
    </row>
    <row r="598" spans="1:6" x14ac:dyDescent="0.35">
      <c r="A598">
        <v>2019</v>
      </c>
      <c r="B598" t="s">
        <v>52</v>
      </c>
      <c r="C598" t="s">
        <v>21</v>
      </c>
      <c r="D598" s="1">
        <v>8265</v>
      </c>
      <c r="E598" s="1">
        <v>324018</v>
      </c>
      <c r="F598" s="2">
        <v>68082</v>
      </c>
    </row>
    <row r="599" spans="1:6" x14ac:dyDescent="0.35">
      <c r="A599">
        <v>2019</v>
      </c>
      <c r="B599" t="s">
        <v>52</v>
      </c>
      <c r="C599" t="s">
        <v>22</v>
      </c>
      <c r="D599" s="1">
        <v>2396</v>
      </c>
      <c r="E599" s="1">
        <v>146775</v>
      </c>
      <c r="F599" s="2">
        <v>50065</v>
      </c>
    </row>
    <row r="600" spans="1:6" x14ac:dyDescent="0.35">
      <c r="A600">
        <v>2019</v>
      </c>
      <c r="B600" t="s">
        <v>52</v>
      </c>
      <c r="C600" t="s">
        <v>23</v>
      </c>
      <c r="D600" s="1">
        <v>6681</v>
      </c>
      <c r="E600" s="1">
        <v>277104</v>
      </c>
      <c r="F600" s="2">
        <v>59758</v>
      </c>
    </row>
    <row r="601" spans="1:6" x14ac:dyDescent="0.35">
      <c r="A601">
        <v>2019</v>
      </c>
      <c r="B601" t="s">
        <v>52</v>
      </c>
      <c r="C601" t="s">
        <v>24</v>
      </c>
      <c r="D601" s="1">
        <v>1625</v>
      </c>
      <c r="E601" s="1">
        <v>20972</v>
      </c>
      <c r="F601" s="2">
        <v>51666</v>
      </c>
    </row>
    <row r="602" spans="1:6" x14ac:dyDescent="0.35">
      <c r="A602">
        <v>2019</v>
      </c>
      <c r="B602" t="s">
        <v>52</v>
      </c>
      <c r="C602" t="s">
        <v>25</v>
      </c>
      <c r="D602" s="1">
        <v>1974</v>
      </c>
      <c r="E602" s="1">
        <v>99914</v>
      </c>
      <c r="F602" s="2">
        <v>52716</v>
      </c>
    </row>
    <row r="603" spans="1:6" x14ac:dyDescent="0.35">
      <c r="A603">
        <v>2019</v>
      </c>
      <c r="B603" t="s">
        <v>52</v>
      </c>
      <c r="C603" t="s">
        <v>26</v>
      </c>
      <c r="D603" s="1">
        <v>2069</v>
      </c>
      <c r="E603" s="1">
        <v>59279</v>
      </c>
      <c r="F603" s="2">
        <v>59498</v>
      </c>
    </row>
    <row r="604" spans="1:6" x14ac:dyDescent="0.35">
      <c r="A604">
        <v>2019</v>
      </c>
      <c r="B604" t="s">
        <v>52</v>
      </c>
      <c r="C604" t="s">
        <v>27</v>
      </c>
      <c r="D604" s="1">
        <v>2012</v>
      </c>
      <c r="E604" s="1">
        <v>71459</v>
      </c>
      <c r="F604" s="2">
        <v>73007</v>
      </c>
    </row>
    <row r="605" spans="1:6" x14ac:dyDescent="0.35">
      <c r="A605">
        <v>2019</v>
      </c>
      <c r="B605" t="s">
        <v>52</v>
      </c>
      <c r="C605" t="s">
        <v>28</v>
      </c>
      <c r="D605" s="1">
        <v>8994</v>
      </c>
      <c r="E605" s="1">
        <v>249464</v>
      </c>
      <c r="F605" s="2">
        <v>81649</v>
      </c>
    </row>
    <row r="606" spans="1:6" x14ac:dyDescent="0.35">
      <c r="A606">
        <v>2019</v>
      </c>
      <c r="B606" t="s">
        <v>52</v>
      </c>
      <c r="C606" t="s">
        <v>29</v>
      </c>
      <c r="D606" s="1">
        <v>1810</v>
      </c>
      <c r="E606" s="1">
        <v>28514</v>
      </c>
      <c r="F606" s="2">
        <v>55737</v>
      </c>
    </row>
    <row r="607" spans="1:6" x14ac:dyDescent="0.35">
      <c r="A607">
        <v>2019</v>
      </c>
      <c r="B607" t="s">
        <v>52</v>
      </c>
      <c r="C607" t="s">
        <v>30</v>
      </c>
      <c r="D607" s="1">
        <v>16457</v>
      </c>
      <c r="E607" s="1">
        <v>437040</v>
      </c>
      <c r="F607" s="2">
        <v>69154</v>
      </c>
    </row>
    <row r="608" spans="1:6" x14ac:dyDescent="0.35">
      <c r="A608">
        <v>2019</v>
      </c>
      <c r="B608" t="s">
        <v>52</v>
      </c>
      <c r="C608" t="s">
        <v>31</v>
      </c>
      <c r="D608" s="1">
        <v>10247</v>
      </c>
      <c r="E608" s="1">
        <v>477086</v>
      </c>
      <c r="F608" s="2">
        <v>61095</v>
      </c>
    </row>
    <row r="609" spans="1:6" x14ac:dyDescent="0.35">
      <c r="A609">
        <v>2019</v>
      </c>
      <c r="B609" t="s">
        <v>52</v>
      </c>
      <c r="C609" t="s">
        <v>32</v>
      </c>
      <c r="D609">
        <v>808</v>
      </c>
      <c r="E609" s="1">
        <v>26471</v>
      </c>
      <c r="F609" s="2">
        <v>55179</v>
      </c>
    </row>
    <row r="610" spans="1:6" x14ac:dyDescent="0.35">
      <c r="A610">
        <v>2019</v>
      </c>
      <c r="B610" t="s">
        <v>52</v>
      </c>
      <c r="C610" t="s">
        <v>33</v>
      </c>
      <c r="D610" s="1">
        <v>15486</v>
      </c>
      <c r="E610" s="1">
        <v>700786</v>
      </c>
      <c r="F610" s="2">
        <v>62878</v>
      </c>
    </row>
    <row r="611" spans="1:6" x14ac:dyDescent="0.35">
      <c r="A611">
        <v>2019</v>
      </c>
      <c r="B611" t="s">
        <v>52</v>
      </c>
      <c r="C611" t="s">
        <v>34</v>
      </c>
      <c r="D611" s="1">
        <v>4213</v>
      </c>
      <c r="E611" s="1">
        <v>140812</v>
      </c>
      <c r="F611" s="2">
        <v>59951</v>
      </c>
    </row>
    <row r="612" spans="1:6" x14ac:dyDescent="0.35">
      <c r="A612">
        <v>2019</v>
      </c>
      <c r="B612" t="s">
        <v>52</v>
      </c>
      <c r="C612" t="s">
        <v>35</v>
      </c>
      <c r="D612" s="1">
        <v>6396</v>
      </c>
      <c r="E612" s="1">
        <v>197626</v>
      </c>
      <c r="F612" s="2">
        <v>71436</v>
      </c>
    </row>
    <row r="613" spans="1:6" x14ac:dyDescent="0.35">
      <c r="A613">
        <v>2019</v>
      </c>
      <c r="B613" t="s">
        <v>52</v>
      </c>
      <c r="C613" t="s">
        <v>36</v>
      </c>
      <c r="D613" s="1">
        <v>14432</v>
      </c>
      <c r="E613" s="1">
        <v>574751</v>
      </c>
      <c r="F613" s="2">
        <v>64231</v>
      </c>
    </row>
    <row r="614" spans="1:6" x14ac:dyDescent="0.35">
      <c r="A614">
        <v>2019</v>
      </c>
      <c r="B614" t="s">
        <v>52</v>
      </c>
      <c r="C614" t="s">
        <v>37</v>
      </c>
      <c r="D614" s="1">
        <v>1636</v>
      </c>
      <c r="E614" s="1">
        <v>39736</v>
      </c>
      <c r="F614" s="2">
        <v>60286</v>
      </c>
    </row>
    <row r="615" spans="1:6" x14ac:dyDescent="0.35">
      <c r="A615">
        <v>2019</v>
      </c>
      <c r="B615" t="s">
        <v>52</v>
      </c>
      <c r="C615" t="s">
        <v>38</v>
      </c>
      <c r="D615" s="1">
        <v>6414</v>
      </c>
      <c r="E615" s="1">
        <v>258252</v>
      </c>
      <c r="F615" s="2">
        <v>60850</v>
      </c>
    </row>
    <row r="616" spans="1:6" x14ac:dyDescent="0.35">
      <c r="A616">
        <v>2019</v>
      </c>
      <c r="B616" t="s">
        <v>52</v>
      </c>
      <c r="C616" t="s">
        <v>39</v>
      </c>
      <c r="D616" s="1">
        <v>1067</v>
      </c>
      <c r="E616" s="1">
        <v>44972</v>
      </c>
      <c r="F616" s="2">
        <v>50219</v>
      </c>
    </row>
    <row r="617" spans="1:6" x14ac:dyDescent="0.35">
      <c r="A617">
        <v>2019</v>
      </c>
      <c r="B617" t="s">
        <v>52</v>
      </c>
      <c r="C617" t="s">
        <v>40</v>
      </c>
      <c r="D617" s="1">
        <v>7272</v>
      </c>
      <c r="E617" s="1">
        <v>354961</v>
      </c>
      <c r="F617" s="2">
        <v>60305</v>
      </c>
    </row>
    <row r="618" spans="1:6" x14ac:dyDescent="0.35">
      <c r="A618">
        <v>2019</v>
      </c>
      <c r="B618" t="s">
        <v>52</v>
      </c>
      <c r="C618" t="s">
        <v>41</v>
      </c>
      <c r="D618" s="1">
        <v>25577</v>
      </c>
      <c r="E618" s="1">
        <v>905953</v>
      </c>
      <c r="F618" s="2">
        <v>79766</v>
      </c>
    </row>
    <row r="619" spans="1:6" x14ac:dyDescent="0.35">
      <c r="A619">
        <v>2019</v>
      </c>
      <c r="B619" t="s">
        <v>52</v>
      </c>
      <c r="C619" t="s">
        <v>42</v>
      </c>
      <c r="D619" s="1">
        <v>4547</v>
      </c>
      <c r="E619" s="1">
        <v>136085</v>
      </c>
      <c r="F619" s="2">
        <v>59426</v>
      </c>
    </row>
    <row r="620" spans="1:6" x14ac:dyDescent="0.35">
      <c r="A620">
        <v>2019</v>
      </c>
      <c r="B620" t="s">
        <v>52</v>
      </c>
      <c r="C620" t="s">
        <v>43</v>
      </c>
      <c r="D620" s="1">
        <v>1108</v>
      </c>
      <c r="E620" s="1">
        <v>30091</v>
      </c>
      <c r="F620" s="2">
        <v>60807</v>
      </c>
    </row>
    <row r="621" spans="1:6" x14ac:dyDescent="0.35">
      <c r="A621">
        <v>2019</v>
      </c>
      <c r="B621" t="s">
        <v>52</v>
      </c>
      <c r="C621" t="s">
        <v>44</v>
      </c>
      <c r="D621" s="1">
        <v>6864</v>
      </c>
      <c r="E621" s="1">
        <v>242160</v>
      </c>
      <c r="F621" s="2">
        <v>61341</v>
      </c>
    </row>
    <row r="622" spans="1:6" x14ac:dyDescent="0.35">
      <c r="A622">
        <v>2019</v>
      </c>
      <c r="B622" t="s">
        <v>52</v>
      </c>
      <c r="C622" t="s">
        <v>45</v>
      </c>
      <c r="D622" s="1">
        <v>7824</v>
      </c>
      <c r="E622" s="1">
        <v>290326</v>
      </c>
      <c r="F622" s="2">
        <v>81228</v>
      </c>
    </row>
    <row r="623" spans="1:6" x14ac:dyDescent="0.35">
      <c r="A623">
        <v>2019</v>
      </c>
      <c r="B623" t="s">
        <v>52</v>
      </c>
      <c r="C623" t="s">
        <v>46</v>
      </c>
      <c r="D623" s="1">
        <v>1251</v>
      </c>
      <c r="E623" s="1">
        <v>46979</v>
      </c>
      <c r="F623" s="2">
        <v>61074</v>
      </c>
    </row>
    <row r="624" spans="1:6" x14ac:dyDescent="0.35">
      <c r="A624">
        <v>2019</v>
      </c>
      <c r="B624" t="s">
        <v>52</v>
      </c>
      <c r="C624" t="s">
        <v>47</v>
      </c>
      <c r="D624" s="1">
        <v>9333</v>
      </c>
      <c r="E624" s="1">
        <v>483196</v>
      </c>
      <c r="F624" s="2">
        <v>59083</v>
      </c>
    </row>
    <row r="625" spans="1:6" x14ac:dyDescent="0.35">
      <c r="A625">
        <v>2019</v>
      </c>
      <c r="B625" t="s">
        <v>52</v>
      </c>
      <c r="C625" t="s">
        <v>48</v>
      </c>
      <c r="D625">
        <v>615</v>
      </c>
      <c r="E625" s="1">
        <v>10043</v>
      </c>
      <c r="F625" s="2">
        <v>68738</v>
      </c>
    </row>
    <row r="626" spans="1:6" x14ac:dyDescent="0.35">
      <c r="A626">
        <v>2019</v>
      </c>
      <c r="B626" t="s">
        <v>54</v>
      </c>
      <c r="C626" t="s">
        <v>1</v>
      </c>
      <c r="D626" s="1">
        <v>32423</v>
      </c>
      <c r="E626" s="1">
        <v>380193</v>
      </c>
      <c r="F626" s="2">
        <v>43426</v>
      </c>
    </row>
    <row r="627" spans="1:6" x14ac:dyDescent="0.35">
      <c r="A627">
        <v>2019</v>
      </c>
      <c r="B627" t="s">
        <v>54</v>
      </c>
      <c r="C627" t="s">
        <v>2</v>
      </c>
      <c r="D627" s="1">
        <v>33190</v>
      </c>
      <c r="E627" s="1">
        <v>541793</v>
      </c>
      <c r="F627" s="2">
        <v>48023</v>
      </c>
    </row>
    <row r="628" spans="1:6" x14ac:dyDescent="0.35">
      <c r="A628">
        <v>2019</v>
      </c>
      <c r="B628" t="s">
        <v>54</v>
      </c>
      <c r="C628" t="s">
        <v>3</v>
      </c>
      <c r="D628" s="1">
        <v>21821</v>
      </c>
      <c r="E628" s="1">
        <v>248631</v>
      </c>
      <c r="F628" s="2">
        <v>42897</v>
      </c>
    </row>
    <row r="629" spans="1:6" x14ac:dyDescent="0.35">
      <c r="A629">
        <v>2019</v>
      </c>
      <c r="B629" t="s">
        <v>54</v>
      </c>
      <c r="C629" t="s">
        <v>4</v>
      </c>
      <c r="D629" s="1">
        <v>198955</v>
      </c>
      <c r="E629" s="1">
        <v>3042089</v>
      </c>
      <c r="F629" s="2">
        <v>54908</v>
      </c>
    </row>
    <row r="630" spans="1:6" x14ac:dyDescent="0.35">
      <c r="A630">
        <v>2019</v>
      </c>
      <c r="B630" t="s">
        <v>54</v>
      </c>
      <c r="C630" t="s">
        <v>5</v>
      </c>
      <c r="D630" s="1">
        <v>36041</v>
      </c>
      <c r="E630" s="1">
        <v>474011</v>
      </c>
      <c r="F630" s="2">
        <v>52675</v>
      </c>
    </row>
    <row r="631" spans="1:6" x14ac:dyDescent="0.35">
      <c r="A631">
        <v>2019</v>
      </c>
      <c r="B631" t="s">
        <v>54</v>
      </c>
      <c r="C631" t="s">
        <v>6</v>
      </c>
      <c r="D631" s="1">
        <v>24868</v>
      </c>
      <c r="E631" s="1">
        <v>291966</v>
      </c>
      <c r="F631" s="2">
        <v>52540</v>
      </c>
    </row>
    <row r="632" spans="1:6" x14ac:dyDescent="0.35">
      <c r="A632">
        <v>2019</v>
      </c>
      <c r="B632" t="s">
        <v>54</v>
      </c>
      <c r="C632" t="s">
        <v>7</v>
      </c>
      <c r="D632" s="1">
        <v>7005</v>
      </c>
      <c r="E632" s="1">
        <v>79487</v>
      </c>
      <c r="F632" s="2">
        <v>42440</v>
      </c>
    </row>
    <row r="633" spans="1:6" x14ac:dyDescent="0.35">
      <c r="A633">
        <v>2019</v>
      </c>
      <c r="B633" t="s">
        <v>54</v>
      </c>
      <c r="C633" t="s">
        <v>8</v>
      </c>
      <c r="D633" s="1">
        <v>140278</v>
      </c>
      <c r="E633" s="1">
        <v>1799930</v>
      </c>
      <c r="F633" s="2">
        <v>46232</v>
      </c>
    </row>
    <row r="634" spans="1:6" x14ac:dyDescent="0.35">
      <c r="A634">
        <v>2019</v>
      </c>
      <c r="B634" t="s">
        <v>54</v>
      </c>
      <c r="C634" t="s">
        <v>9</v>
      </c>
      <c r="D634" s="1">
        <v>61774</v>
      </c>
      <c r="E634" s="1">
        <v>938063</v>
      </c>
      <c r="F634" s="2">
        <v>49817</v>
      </c>
    </row>
    <row r="635" spans="1:6" x14ac:dyDescent="0.35">
      <c r="A635">
        <v>2019</v>
      </c>
      <c r="B635" t="s">
        <v>54</v>
      </c>
      <c r="C635" t="s">
        <v>10</v>
      </c>
      <c r="D635" s="1">
        <v>11892</v>
      </c>
      <c r="E635" s="1">
        <v>142186</v>
      </c>
      <c r="F635" s="2">
        <v>41533</v>
      </c>
    </row>
    <row r="636" spans="1:6" x14ac:dyDescent="0.35">
      <c r="A636">
        <v>2019</v>
      </c>
      <c r="B636" t="s">
        <v>54</v>
      </c>
      <c r="C636" t="s">
        <v>11</v>
      </c>
      <c r="D636" s="1">
        <v>78822</v>
      </c>
      <c r="E636" s="1">
        <v>1187941</v>
      </c>
      <c r="F636" s="2">
        <v>53573</v>
      </c>
    </row>
    <row r="637" spans="1:6" x14ac:dyDescent="0.35">
      <c r="A637">
        <v>2019</v>
      </c>
      <c r="B637" t="s">
        <v>54</v>
      </c>
      <c r="C637" t="s">
        <v>12</v>
      </c>
      <c r="D637" s="1">
        <v>40283</v>
      </c>
      <c r="E637" s="1">
        <v>594348</v>
      </c>
      <c r="F637" s="2">
        <v>43345</v>
      </c>
    </row>
    <row r="638" spans="1:6" x14ac:dyDescent="0.35">
      <c r="A638">
        <v>2019</v>
      </c>
      <c r="B638" t="s">
        <v>54</v>
      </c>
      <c r="C638" t="s">
        <v>13</v>
      </c>
      <c r="D638" s="1">
        <v>23557</v>
      </c>
      <c r="E638" s="1">
        <v>307822</v>
      </c>
      <c r="F638" s="2">
        <v>41407</v>
      </c>
    </row>
    <row r="639" spans="1:6" x14ac:dyDescent="0.35">
      <c r="A639">
        <v>2019</v>
      </c>
      <c r="B639" t="s">
        <v>54</v>
      </c>
      <c r="C639" t="s">
        <v>14</v>
      </c>
      <c r="D639" s="1">
        <v>19844</v>
      </c>
      <c r="E639" s="1">
        <v>262383</v>
      </c>
      <c r="F639" s="2">
        <v>43539</v>
      </c>
    </row>
    <row r="640" spans="1:6" x14ac:dyDescent="0.35">
      <c r="A640">
        <v>2019</v>
      </c>
      <c r="B640" t="s">
        <v>54</v>
      </c>
      <c r="C640" t="s">
        <v>15</v>
      </c>
      <c r="D640" s="1">
        <v>27892</v>
      </c>
      <c r="E640" s="1">
        <v>401804</v>
      </c>
      <c r="F640" s="2">
        <v>44163</v>
      </c>
    </row>
    <row r="641" spans="1:6" x14ac:dyDescent="0.35">
      <c r="A641">
        <v>2019</v>
      </c>
      <c r="B641" t="s">
        <v>54</v>
      </c>
      <c r="C641" t="s">
        <v>16</v>
      </c>
      <c r="D641" s="1">
        <v>30876</v>
      </c>
      <c r="E641" s="1">
        <v>376026</v>
      </c>
      <c r="F641" s="2">
        <v>43579</v>
      </c>
    </row>
    <row r="642" spans="1:6" x14ac:dyDescent="0.35">
      <c r="A642">
        <v>2019</v>
      </c>
      <c r="B642" t="s">
        <v>54</v>
      </c>
      <c r="C642" t="s">
        <v>17</v>
      </c>
      <c r="D642" s="1">
        <v>10676</v>
      </c>
      <c r="E642" s="1">
        <v>117746</v>
      </c>
      <c r="F642" s="2">
        <v>39115</v>
      </c>
    </row>
    <row r="643" spans="1:6" x14ac:dyDescent="0.35">
      <c r="A643">
        <v>2019</v>
      </c>
      <c r="B643" t="s">
        <v>54</v>
      </c>
      <c r="C643" t="s">
        <v>18</v>
      </c>
      <c r="D643" s="1">
        <v>32640</v>
      </c>
      <c r="E643" s="1">
        <v>463647</v>
      </c>
      <c r="F643" s="2">
        <v>47503</v>
      </c>
    </row>
    <row r="644" spans="1:6" x14ac:dyDescent="0.35">
      <c r="A644">
        <v>2019</v>
      </c>
      <c r="B644" t="s">
        <v>54</v>
      </c>
      <c r="C644" t="s">
        <v>19</v>
      </c>
      <c r="D644" s="1">
        <v>41620</v>
      </c>
      <c r="E644" s="1">
        <v>577282</v>
      </c>
      <c r="F644" s="2">
        <v>55423</v>
      </c>
    </row>
    <row r="645" spans="1:6" x14ac:dyDescent="0.35">
      <c r="A645">
        <v>2019</v>
      </c>
      <c r="B645" t="s">
        <v>54</v>
      </c>
      <c r="C645" t="s">
        <v>20</v>
      </c>
      <c r="D645" s="1">
        <v>55150</v>
      </c>
      <c r="E645" s="1">
        <v>791177</v>
      </c>
      <c r="F645" s="2">
        <v>48357</v>
      </c>
    </row>
    <row r="646" spans="1:6" x14ac:dyDescent="0.35">
      <c r="A646">
        <v>2019</v>
      </c>
      <c r="B646" t="s">
        <v>54</v>
      </c>
      <c r="C646" t="s">
        <v>21</v>
      </c>
      <c r="D646" s="1">
        <v>37323</v>
      </c>
      <c r="E646" s="1">
        <v>525857</v>
      </c>
      <c r="F646" s="2">
        <v>50523</v>
      </c>
    </row>
    <row r="647" spans="1:6" x14ac:dyDescent="0.35">
      <c r="A647">
        <v>2019</v>
      </c>
      <c r="B647" t="s">
        <v>54</v>
      </c>
      <c r="C647" t="s">
        <v>22</v>
      </c>
      <c r="D647" s="1">
        <v>19568</v>
      </c>
      <c r="E647" s="1">
        <v>229039</v>
      </c>
      <c r="F647" s="2">
        <v>37621</v>
      </c>
    </row>
    <row r="648" spans="1:6" x14ac:dyDescent="0.35">
      <c r="A648">
        <v>2019</v>
      </c>
      <c r="B648" t="s">
        <v>54</v>
      </c>
      <c r="C648" t="s">
        <v>23</v>
      </c>
      <c r="D648" s="1">
        <v>39400</v>
      </c>
      <c r="E648" s="1">
        <v>536753</v>
      </c>
      <c r="F648" s="2">
        <v>43646</v>
      </c>
    </row>
    <row r="649" spans="1:6" x14ac:dyDescent="0.35">
      <c r="A649">
        <v>2019</v>
      </c>
      <c r="B649" t="s">
        <v>54</v>
      </c>
      <c r="C649" t="s">
        <v>24</v>
      </c>
      <c r="D649" s="1">
        <v>9112</v>
      </c>
      <c r="E649" s="1">
        <v>90946</v>
      </c>
      <c r="F649" s="2">
        <v>40937</v>
      </c>
    </row>
    <row r="650" spans="1:6" x14ac:dyDescent="0.35">
      <c r="A650">
        <v>2019</v>
      </c>
      <c r="B650" t="s">
        <v>54</v>
      </c>
      <c r="C650" t="s">
        <v>25</v>
      </c>
      <c r="D650" s="1">
        <v>14969</v>
      </c>
      <c r="E650" s="1">
        <v>188094</v>
      </c>
      <c r="F650" s="2">
        <v>41557</v>
      </c>
    </row>
    <row r="651" spans="1:6" x14ac:dyDescent="0.35">
      <c r="A651">
        <v>2019</v>
      </c>
      <c r="B651" t="s">
        <v>54</v>
      </c>
      <c r="C651" t="s">
        <v>26</v>
      </c>
      <c r="D651" s="1">
        <v>15866</v>
      </c>
      <c r="E651" s="1">
        <v>261018</v>
      </c>
      <c r="F651" s="2">
        <v>45452</v>
      </c>
    </row>
    <row r="652" spans="1:6" x14ac:dyDescent="0.35">
      <c r="A652">
        <v>2019</v>
      </c>
      <c r="B652" t="s">
        <v>54</v>
      </c>
      <c r="C652" t="s">
        <v>27</v>
      </c>
      <c r="D652" s="1">
        <v>12448</v>
      </c>
      <c r="E652" s="1">
        <v>139278</v>
      </c>
      <c r="F652" s="2">
        <v>49409</v>
      </c>
    </row>
    <row r="653" spans="1:6" x14ac:dyDescent="0.35">
      <c r="A653">
        <v>2019</v>
      </c>
      <c r="B653" t="s">
        <v>54</v>
      </c>
      <c r="C653" t="s">
        <v>28</v>
      </c>
      <c r="D653" s="1">
        <v>54227</v>
      </c>
      <c r="E653" s="1">
        <v>876452</v>
      </c>
      <c r="F653" s="2">
        <v>55204</v>
      </c>
    </row>
    <row r="654" spans="1:6" x14ac:dyDescent="0.35">
      <c r="A654">
        <v>2019</v>
      </c>
      <c r="B654" t="s">
        <v>54</v>
      </c>
      <c r="C654" t="s">
        <v>29</v>
      </c>
      <c r="D654" s="1">
        <v>10974</v>
      </c>
      <c r="E654" s="1">
        <v>135131</v>
      </c>
      <c r="F654" s="2">
        <v>39275</v>
      </c>
    </row>
    <row r="655" spans="1:6" x14ac:dyDescent="0.35">
      <c r="A655">
        <v>2019</v>
      </c>
      <c r="B655" t="s">
        <v>54</v>
      </c>
      <c r="C655" t="s">
        <v>30</v>
      </c>
      <c r="D655" s="1">
        <v>120950</v>
      </c>
      <c r="E655" s="1">
        <v>1543991</v>
      </c>
      <c r="F655" s="2">
        <v>53710</v>
      </c>
    </row>
    <row r="656" spans="1:6" x14ac:dyDescent="0.35">
      <c r="A656">
        <v>2019</v>
      </c>
      <c r="B656" t="s">
        <v>54</v>
      </c>
      <c r="C656" t="s">
        <v>31</v>
      </c>
      <c r="D656" s="1">
        <v>62397</v>
      </c>
      <c r="E656" s="1">
        <v>846177</v>
      </c>
      <c r="F656" s="2">
        <v>44579</v>
      </c>
    </row>
    <row r="657" spans="1:6" x14ac:dyDescent="0.35">
      <c r="A657">
        <v>2019</v>
      </c>
      <c r="B657" t="s">
        <v>54</v>
      </c>
      <c r="C657" t="s">
        <v>32</v>
      </c>
      <c r="D657" s="1">
        <v>7738</v>
      </c>
      <c r="E657" s="1">
        <v>91333</v>
      </c>
      <c r="F657" s="2">
        <v>51925</v>
      </c>
    </row>
    <row r="658" spans="1:6" x14ac:dyDescent="0.35">
      <c r="A658">
        <v>2019</v>
      </c>
      <c r="B658" t="s">
        <v>54</v>
      </c>
      <c r="C658" t="s">
        <v>33</v>
      </c>
      <c r="D658" s="1">
        <v>68958</v>
      </c>
      <c r="E658" s="1">
        <v>1021890</v>
      </c>
      <c r="F658" s="2">
        <v>45569</v>
      </c>
    </row>
    <row r="659" spans="1:6" x14ac:dyDescent="0.35">
      <c r="A659">
        <v>2019</v>
      </c>
      <c r="B659" t="s">
        <v>54</v>
      </c>
      <c r="C659" t="s">
        <v>34</v>
      </c>
      <c r="D659" s="1">
        <v>23883</v>
      </c>
      <c r="E659" s="1">
        <v>300268</v>
      </c>
      <c r="F659" s="2">
        <v>43049</v>
      </c>
    </row>
    <row r="660" spans="1:6" x14ac:dyDescent="0.35">
      <c r="A660">
        <v>2019</v>
      </c>
      <c r="B660" t="s">
        <v>54</v>
      </c>
      <c r="C660" t="s">
        <v>35</v>
      </c>
      <c r="D660" s="1">
        <v>26460</v>
      </c>
      <c r="E660" s="1">
        <v>354168</v>
      </c>
      <c r="F660" s="2">
        <v>45879</v>
      </c>
    </row>
    <row r="661" spans="1:6" x14ac:dyDescent="0.35">
      <c r="A661">
        <v>2019</v>
      </c>
      <c r="B661" t="s">
        <v>54</v>
      </c>
      <c r="C661" t="s">
        <v>36</v>
      </c>
      <c r="D661" s="1">
        <v>74684</v>
      </c>
      <c r="E661" s="1">
        <v>1117033</v>
      </c>
      <c r="F661" s="2">
        <v>46296</v>
      </c>
    </row>
    <row r="662" spans="1:6" x14ac:dyDescent="0.35">
      <c r="A662">
        <v>2019</v>
      </c>
      <c r="B662" t="s">
        <v>54</v>
      </c>
      <c r="C662" t="s">
        <v>37</v>
      </c>
      <c r="D662" s="1">
        <v>7648</v>
      </c>
      <c r="E662" s="1">
        <v>76672</v>
      </c>
      <c r="F662" s="2">
        <v>45232</v>
      </c>
    </row>
    <row r="663" spans="1:6" x14ac:dyDescent="0.35">
      <c r="A663">
        <v>2019</v>
      </c>
      <c r="B663" t="s">
        <v>54</v>
      </c>
      <c r="C663" t="s">
        <v>38</v>
      </c>
      <c r="D663" s="1">
        <v>31073</v>
      </c>
      <c r="E663" s="1">
        <v>406455</v>
      </c>
      <c r="F663" s="2">
        <v>41048</v>
      </c>
    </row>
    <row r="664" spans="1:6" x14ac:dyDescent="0.35">
      <c r="A664">
        <v>2019</v>
      </c>
      <c r="B664" t="s">
        <v>54</v>
      </c>
      <c r="C664" t="s">
        <v>39</v>
      </c>
      <c r="D664" s="1">
        <v>8027</v>
      </c>
      <c r="E664" s="1">
        <v>85125</v>
      </c>
      <c r="F664" s="2">
        <v>40980</v>
      </c>
    </row>
    <row r="665" spans="1:6" x14ac:dyDescent="0.35">
      <c r="A665">
        <v>2019</v>
      </c>
      <c r="B665" t="s">
        <v>54</v>
      </c>
      <c r="C665" t="s">
        <v>40</v>
      </c>
      <c r="D665" s="1">
        <v>40380</v>
      </c>
      <c r="E665" s="1">
        <v>633819</v>
      </c>
      <c r="F665" s="2">
        <v>46991</v>
      </c>
    </row>
    <row r="666" spans="1:6" x14ac:dyDescent="0.35">
      <c r="A666">
        <v>2019</v>
      </c>
      <c r="B666" t="s">
        <v>54</v>
      </c>
      <c r="C666" t="s">
        <v>41</v>
      </c>
      <c r="D666" s="1">
        <v>150310</v>
      </c>
      <c r="E666" s="1">
        <v>2496193</v>
      </c>
      <c r="F666" s="2">
        <v>54323</v>
      </c>
    </row>
    <row r="667" spans="1:6" x14ac:dyDescent="0.35">
      <c r="A667">
        <v>2019</v>
      </c>
      <c r="B667" t="s">
        <v>54</v>
      </c>
      <c r="C667" t="s">
        <v>42</v>
      </c>
      <c r="D667" s="1">
        <v>20066</v>
      </c>
      <c r="E667" s="1">
        <v>289140</v>
      </c>
      <c r="F667" s="2">
        <v>45785</v>
      </c>
    </row>
    <row r="668" spans="1:6" x14ac:dyDescent="0.35">
      <c r="A668">
        <v>2019</v>
      </c>
      <c r="B668" t="s">
        <v>54</v>
      </c>
      <c r="C668" t="s">
        <v>43</v>
      </c>
      <c r="D668" s="1">
        <v>5040</v>
      </c>
      <c r="E668" s="1">
        <v>53817</v>
      </c>
      <c r="F668" s="2">
        <v>41456</v>
      </c>
    </row>
    <row r="669" spans="1:6" x14ac:dyDescent="0.35">
      <c r="A669">
        <v>2019</v>
      </c>
      <c r="B669" t="s">
        <v>54</v>
      </c>
      <c r="C669" t="s">
        <v>44</v>
      </c>
      <c r="D669" s="1">
        <v>42839</v>
      </c>
      <c r="E669" s="1">
        <v>650148</v>
      </c>
      <c r="F669" s="2">
        <v>45486</v>
      </c>
    </row>
    <row r="670" spans="1:6" x14ac:dyDescent="0.35">
      <c r="A670">
        <v>2019</v>
      </c>
      <c r="B670" t="s">
        <v>54</v>
      </c>
      <c r="C670" t="s">
        <v>45</v>
      </c>
      <c r="D670" s="1">
        <v>38692</v>
      </c>
      <c r="E670" s="1">
        <v>628543</v>
      </c>
      <c r="F670" s="2">
        <v>67312</v>
      </c>
    </row>
    <row r="671" spans="1:6" x14ac:dyDescent="0.35">
      <c r="A671">
        <v>2019</v>
      </c>
      <c r="B671" t="s">
        <v>54</v>
      </c>
      <c r="C671" t="s">
        <v>46</v>
      </c>
      <c r="D671" s="1">
        <v>10709</v>
      </c>
      <c r="E671" s="1">
        <v>125470</v>
      </c>
      <c r="F671" s="2">
        <v>40148</v>
      </c>
    </row>
    <row r="672" spans="1:6" x14ac:dyDescent="0.35">
      <c r="A672">
        <v>2019</v>
      </c>
      <c r="B672" t="s">
        <v>54</v>
      </c>
      <c r="C672" t="s">
        <v>47</v>
      </c>
      <c r="D672" s="1">
        <v>36253</v>
      </c>
      <c r="E672" s="1">
        <v>533175</v>
      </c>
      <c r="F672" s="2">
        <v>42647</v>
      </c>
    </row>
    <row r="673" spans="1:6" x14ac:dyDescent="0.35">
      <c r="A673">
        <v>2019</v>
      </c>
      <c r="B673" t="s">
        <v>54</v>
      </c>
      <c r="C673" t="s">
        <v>48</v>
      </c>
      <c r="D673" s="1">
        <v>4819</v>
      </c>
      <c r="E673" s="1">
        <v>49901</v>
      </c>
      <c r="F673" s="2">
        <v>44408</v>
      </c>
    </row>
    <row r="674" spans="1:6" x14ac:dyDescent="0.35">
      <c r="A674">
        <v>2019</v>
      </c>
      <c r="B674" t="s">
        <v>53</v>
      </c>
      <c r="C674" t="s">
        <v>1</v>
      </c>
      <c r="D674" s="1">
        <v>2309</v>
      </c>
      <c r="E674" s="1">
        <v>21296</v>
      </c>
      <c r="F674" s="2">
        <v>62845</v>
      </c>
    </row>
    <row r="675" spans="1:6" x14ac:dyDescent="0.35">
      <c r="A675">
        <v>2019</v>
      </c>
      <c r="B675" t="s">
        <v>53</v>
      </c>
      <c r="C675" t="s">
        <v>2</v>
      </c>
      <c r="D675" s="1">
        <v>3691</v>
      </c>
      <c r="E675" s="1">
        <v>49188</v>
      </c>
      <c r="F675" s="2">
        <v>77822</v>
      </c>
    </row>
    <row r="676" spans="1:6" x14ac:dyDescent="0.35">
      <c r="A676">
        <v>2019</v>
      </c>
      <c r="B676" t="s">
        <v>53</v>
      </c>
      <c r="C676" t="s">
        <v>3</v>
      </c>
      <c r="D676" s="1">
        <v>1303</v>
      </c>
      <c r="E676" s="1">
        <v>10974</v>
      </c>
      <c r="F676" s="2">
        <v>57981</v>
      </c>
    </row>
    <row r="677" spans="1:6" x14ac:dyDescent="0.35">
      <c r="A677">
        <v>2019</v>
      </c>
      <c r="B677" t="s">
        <v>53</v>
      </c>
      <c r="C677" t="s">
        <v>4</v>
      </c>
      <c r="D677" s="1">
        <v>28529</v>
      </c>
      <c r="E677" s="1">
        <v>550084</v>
      </c>
      <c r="F677" s="2">
        <v>191278</v>
      </c>
    </row>
    <row r="678" spans="1:6" x14ac:dyDescent="0.35">
      <c r="A678">
        <v>2019</v>
      </c>
      <c r="B678" t="s">
        <v>53</v>
      </c>
      <c r="C678" t="s">
        <v>5</v>
      </c>
      <c r="D678" s="1">
        <v>4330</v>
      </c>
      <c r="E678" s="1">
        <v>76292</v>
      </c>
      <c r="F678" s="2">
        <v>109380</v>
      </c>
    </row>
    <row r="679" spans="1:6" x14ac:dyDescent="0.35">
      <c r="A679">
        <v>2019</v>
      </c>
      <c r="B679" t="s">
        <v>53</v>
      </c>
      <c r="C679" t="s">
        <v>6</v>
      </c>
      <c r="D679" s="1">
        <v>2551</v>
      </c>
      <c r="E679" s="1">
        <v>31469</v>
      </c>
      <c r="F679" s="2">
        <v>120406</v>
      </c>
    </row>
    <row r="680" spans="1:6" x14ac:dyDescent="0.35">
      <c r="A680">
        <v>2019</v>
      </c>
      <c r="B680" t="s">
        <v>53</v>
      </c>
      <c r="C680" t="s">
        <v>7</v>
      </c>
      <c r="D680">
        <v>497</v>
      </c>
      <c r="E680" s="1">
        <v>3905</v>
      </c>
      <c r="F680" s="2">
        <v>70031</v>
      </c>
    </row>
    <row r="681" spans="1:6" x14ac:dyDescent="0.35">
      <c r="A681">
        <v>2019</v>
      </c>
      <c r="B681" t="s">
        <v>53</v>
      </c>
      <c r="C681" t="s">
        <v>8</v>
      </c>
      <c r="D681" s="1">
        <v>11744</v>
      </c>
      <c r="E681" s="1">
        <v>138845</v>
      </c>
      <c r="F681" s="2">
        <v>86153</v>
      </c>
    </row>
    <row r="682" spans="1:6" x14ac:dyDescent="0.35">
      <c r="A682">
        <v>2019</v>
      </c>
      <c r="B682" t="s">
        <v>53</v>
      </c>
      <c r="C682" t="s">
        <v>9</v>
      </c>
      <c r="D682" s="1">
        <v>5380</v>
      </c>
      <c r="E682" s="1">
        <v>116215</v>
      </c>
      <c r="F682" s="2">
        <v>100462</v>
      </c>
    </row>
    <row r="683" spans="1:6" x14ac:dyDescent="0.35">
      <c r="A683">
        <v>2019</v>
      </c>
      <c r="B683" t="s">
        <v>53</v>
      </c>
      <c r="C683" t="s">
        <v>10</v>
      </c>
      <c r="D683" s="1">
        <v>1231</v>
      </c>
      <c r="E683" s="1">
        <v>8802</v>
      </c>
      <c r="F683" s="2">
        <v>56211</v>
      </c>
    </row>
    <row r="684" spans="1:6" x14ac:dyDescent="0.35">
      <c r="A684">
        <v>2019</v>
      </c>
      <c r="B684" t="s">
        <v>53</v>
      </c>
      <c r="C684" t="s">
        <v>11</v>
      </c>
      <c r="D684" s="1">
        <v>6998</v>
      </c>
      <c r="E684" s="1">
        <v>94879</v>
      </c>
      <c r="F684" s="2">
        <v>96732</v>
      </c>
    </row>
    <row r="685" spans="1:6" x14ac:dyDescent="0.35">
      <c r="A685">
        <v>2019</v>
      </c>
      <c r="B685" t="s">
        <v>53</v>
      </c>
      <c r="C685" t="s">
        <v>12</v>
      </c>
      <c r="D685" s="1">
        <v>2278</v>
      </c>
      <c r="E685" s="1">
        <v>28628</v>
      </c>
      <c r="F685" s="2">
        <v>62444</v>
      </c>
    </row>
    <row r="686" spans="1:6" x14ac:dyDescent="0.35">
      <c r="A686">
        <v>2019</v>
      </c>
      <c r="B686" t="s">
        <v>53</v>
      </c>
      <c r="C686" t="s">
        <v>13</v>
      </c>
      <c r="D686" s="1">
        <v>1778</v>
      </c>
      <c r="E686" s="1">
        <v>21356</v>
      </c>
      <c r="F686" s="2">
        <v>60664</v>
      </c>
    </row>
    <row r="687" spans="1:6" x14ac:dyDescent="0.35">
      <c r="A687">
        <v>2019</v>
      </c>
      <c r="B687" t="s">
        <v>53</v>
      </c>
      <c r="C687" t="s">
        <v>14</v>
      </c>
      <c r="D687" s="1">
        <v>1386</v>
      </c>
      <c r="E687" s="1">
        <v>18137</v>
      </c>
      <c r="F687" s="2">
        <v>66434</v>
      </c>
    </row>
    <row r="688" spans="1:6" x14ac:dyDescent="0.35">
      <c r="A688">
        <v>2019</v>
      </c>
      <c r="B688" t="s">
        <v>53</v>
      </c>
      <c r="C688" t="s">
        <v>15</v>
      </c>
      <c r="D688" s="1">
        <v>1924</v>
      </c>
      <c r="E688" s="1">
        <v>21670</v>
      </c>
      <c r="F688" s="2">
        <v>58590</v>
      </c>
    </row>
    <row r="689" spans="1:6" x14ac:dyDescent="0.35">
      <c r="A689">
        <v>2019</v>
      </c>
      <c r="B689" t="s">
        <v>53</v>
      </c>
      <c r="C689" t="s">
        <v>16</v>
      </c>
      <c r="D689" s="1">
        <v>1801</v>
      </c>
      <c r="E689" s="1">
        <v>22427</v>
      </c>
      <c r="F689" s="2">
        <v>60638</v>
      </c>
    </row>
    <row r="690" spans="1:6" x14ac:dyDescent="0.35">
      <c r="A690">
        <v>2019</v>
      </c>
      <c r="B690" t="s">
        <v>53</v>
      </c>
      <c r="C690" t="s">
        <v>17</v>
      </c>
      <c r="D690">
        <v>869</v>
      </c>
      <c r="E690" s="1">
        <v>7158</v>
      </c>
      <c r="F690" s="2">
        <v>57442</v>
      </c>
    </row>
    <row r="691" spans="1:6" x14ac:dyDescent="0.35">
      <c r="A691">
        <v>2019</v>
      </c>
      <c r="B691" t="s">
        <v>53</v>
      </c>
      <c r="C691" t="s">
        <v>18</v>
      </c>
      <c r="D691" s="1">
        <v>2846</v>
      </c>
      <c r="E691" s="1">
        <v>35678</v>
      </c>
      <c r="F691" s="2">
        <v>98834</v>
      </c>
    </row>
    <row r="692" spans="1:6" x14ac:dyDescent="0.35">
      <c r="A692">
        <v>2019</v>
      </c>
      <c r="B692" t="s">
        <v>53</v>
      </c>
      <c r="C692" t="s">
        <v>19</v>
      </c>
      <c r="D692" s="1">
        <v>5717</v>
      </c>
      <c r="E692" s="1">
        <v>93033</v>
      </c>
      <c r="F692" s="2">
        <v>128022</v>
      </c>
    </row>
    <row r="693" spans="1:6" x14ac:dyDescent="0.35">
      <c r="A693">
        <v>2019</v>
      </c>
      <c r="B693" t="s">
        <v>53</v>
      </c>
      <c r="C693" t="s">
        <v>20</v>
      </c>
      <c r="D693" s="1">
        <v>7146</v>
      </c>
      <c r="E693" s="1">
        <v>55298</v>
      </c>
      <c r="F693" s="2">
        <v>77504</v>
      </c>
    </row>
    <row r="694" spans="1:6" x14ac:dyDescent="0.35">
      <c r="A694">
        <v>2019</v>
      </c>
      <c r="B694" t="s">
        <v>53</v>
      </c>
      <c r="C694" t="s">
        <v>21</v>
      </c>
      <c r="D694" s="1">
        <v>4133</v>
      </c>
      <c r="E694" s="1">
        <v>46906</v>
      </c>
      <c r="F694" s="2">
        <v>83846</v>
      </c>
    </row>
    <row r="695" spans="1:6" x14ac:dyDescent="0.35">
      <c r="A695">
        <v>2019</v>
      </c>
      <c r="B695" t="s">
        <v>53</v>
      </c>
      <c r="C695" t="s">
        <v>22</v>
      </c>
      <c r="D695">
        <v>944</v>
      </c>
      <c r="E695" s="1">
        <v>10695</v>
      </c>
      <c r="F695" s="2">
        <v>49438</v>
      </c>
    </row>
    <row r="696" spans="1:6" x14ac:dyDescent="0.35">
      <c r="A696">
        <v>2019</v>
      </c>
      <c r="B696" t="s">
        <v>53</v>
      </c>
      <c r="C696" t="s">
        <v>23</v>
      </c>
      <c r="D696" s="1">
        <v>3310</v>
      </c>
      <c r="E696" s="1">
        <v>46729</v>
      </c>
      <c r="F696" s="2">
        <v>85960</v>
      </c>
    </row>
    <row r="697" spans="1:6" x14ac:dyDescent="0.35">
      <c r="A697">
        <v>2019</v>
      </c>
      <c r="B697" t="s">
        <v>53</v>
      </c>
      <c r="C697" t="s">
        <v>24</v>
      </c>
      <c r="D697">
        <v>799</v>
      </c>
      <c r="E697" s="1">
        <v>6210</v>
      </c>
      <c r="F697" s="2">
        <v>56592</v>
      </c>
    </row>
    <row r="698" spans="1:6" x14ac:dyDescent="0.35">
      <c r="A698">
        <v>2019</v>
      </c>
      <c r="B698" t="s">
        <v>53</v>
      </c>
      <c r="C698" t="s">
        <v>25</v>
      </c>
      <c r="D698" s="1">
        <v>1015</v>
      </c>
      <c r="E698" s="1">
        <v>17258</v>
      </c>
      <c r="F698" s="2">
        <v>66732</v>
      </c>
    </row>
    <row r="699" spans="1:6" x14ac:dyDescent="0.35">
      <c r="A699">
        <v>2019</v>
      </c>
      <c r="B699" t="s">
        <v>53</v>
      </c>
      <c r="C699" t="s">
        <v>26</v>
      </c>
      <c r="D699" s="1">
        <v>1664</v>
      </c>
      <c r="E699" s="1">
        <v>15847</v>
      </c>
      <c r="F699" s="2">
        <v>73213</v>
      </c>
    </row>
    <row r="700" spans="1:6" x14ac:dyDescent="0.35">
      <c r="A700">
        <v>2019</v>
      </c>
      <c r="B700" t="s">
        <v>53</v>
      </c>
      <c r="C700" t="s">
        <v>27</v>
      </c>
      <c r="D700" s="1">
        <v>1037</v>
      </c>
      <c r="E700" s="1">
        <v>12334</v>
      </c>
      <c r="F700" s="2">
        <v>97212</v>
      </c>
    </row>
    <row r="701" spans="1:6" x14ac:dyDescent="0.35">
      <c r="A701">
        <v>2019</v>
      </c>
      <c r="B701" t="s">
        <v>53</v>
      </c>
      <c r="C701" t="s">
        <v>28</v>
      </c>
      <c r="D701" s="1">
        <v>3724</v>
      </c>
      <c r="E701" s="1">
        <v>67578</v>
      </c>
      <c r="F701" s="2">
        <v>117433</v>
      </c>
    </row>
    <row r="702" spans="1:6" x14ac:dyDescent="0.35">
      <c r="A702">
        <v>2019</v>
      </c>
      <c r="B702" t="s">
        <v>53</v>
      </c>
      <c r="C702" t="s">
        <v>29</v>
      </c>
      <c r="D702" s="1">
        <v>1074</v>
      </c>
      <c r="E702" s="1">
        <v>11166</v>
      </c>
      <c r="F702" s="2">
        <v>57554</v>
      </c>
    </row>
    <row r="703" spans="1:6" x14ac:dyDescent="0.35">
      <c r="A703">
        <v>2019</v>
      </c>
      <c r="B703" t="s">
        <v>53</v>
      </c>
      <c r="C703" t="s">
        <v>30</v>
      </c>
      <c r="D703" s="1">
        <v>12812</v>
      </c>
      <c r="E703" s="1">
        <v>277408</v>
      </c>
      <c r="F703" s="2">
        <v>135959</v>
      </c>
    </row>
    <row r="704" spans="1:6" x14ac:dyDescent="0.35">
      <c r="A704">
        <v>2019</v>
      </c>
      <c r="B704" t="s">
        <v>53</v>
      </c>
      <c r="C704" t="s">
        <v>31</v>
      </c>
      <c r="D704" s="1">
        <v>5669</v>
      </c>
      <c r="E704" s="1">
        <v>75919</v>
      </c>
      <c r="F704" s="2">
        <v>87039</v>
      </c>
    </row>
    <row r="705" spans="1:6" x14ac:dyDescent="0.35">
      <c r="A705">
        <v>2019</v>
      </c>
      <c r="B705" t="s">
        <v>53</v>
      </c>
      <c r="C705" t="s">
        <v>32</v>
      </c>
      <c r="D705">
        <v>402</v>
      </c>
      <c r="E705" s="1">
        <v>6093</v>
      </c>
      <c r="F705" s="2">
        <v>71543</v>
      </c>
    </row>
    <row r="706" spans="1:6" x14ac:dyDescent="0.35">
      <c r="A706">
        <v>2019</v>
      </c>
      <c r="B706" t="s">
        <v>53</v>
      </c>
      <c r="C706" t="s">
        <v>33</v>
      </c>
      <c r="D706" s="1">
        <v>4915</v>
      </c>
      <c r="E706" s="1">
        <v>69330</v>
      </c>
      <c r="F706" s="2">
        <v>72613</v>
      </c>
    </row>
    <row r="707" spans="1:6" x14ac:dyDescent="0.35">
      <c r="A707">
        <v>2019</v>
      </c>
      <c r="B707" t="s">
        <v>53</v>
      </c>
      <c r="C707" t="s">
        <v>34</v>
      </c>
      <c r="D707" s="1">
        <v>1550</v>
      </c>
      <c r="E707" s="1">
        <v>19627</v>
      </c>
      <c r="F707" s="2">
        <v>60407</v>
      </c>
    </row>
    <row r="708" spans="1:6" x14ac:dyDescent="0.35">
      <c r="A708">
        <v>2019</v>
      </c>
      <c r="B708" t="s">
        <v>53</v>
      </c>
      <c r="C708" t="s">
        <v>35</v>
      </c>
      <c r="D708" s="1">
        <v>4135</v>
      </c>
      <c r="E708" s="1">
        <v>35053</v>
      </c>
      <c r="F708" s="2">
        <v>89633</v>
      </c>
    </row>
    <row r="709" spans="1:6" x14ac:dyDescent="0.35">
      <c r="A709">
        <v>2019</v>
      </c>
      <c r="B709" t="s">
        <v>53</v>
      </c>
      <c r="C709" t="s">
        <v>36</v>
      </c>
      <c r="D709" s="1">
        <v>5348</v>
      </c>
      <c r="E709" s="1">
        <v>87043</v>
      </c>
      <c r="F709" s="2">
        <v>94900</v>
      </c>
    </row>
    <row r="710" spans="1:6" x14ac:dyDescent="0.35">
      <c r="A710">
        <v>2019</v>
      </c>
      <c r="B710" t="s">
        <v>53</v>
      </c>
      <c r="C710" t="s">
        <v>37</v>
      </c>
      <c r="D710">
        <v>714</v>
      </c>
      <c r="E710" s="1">
        <v>5878</v>
      </c>
      <c r="F710" s="2">
        <v>76409</v>
      </c>
    </row>
    <row r="711" spans="1:6" x14ac:dyDescent="0.35">
      <c r="A711">
        <v>2019</v>
      </c>
      <c r="B711" t="s">
        <v>53</v>
      </c>
      <c r="C711" t="s">
        <v>38</v>
      </c>
      <c r="D711" s="1">
        <v>2883</v>
      </c>
      <c r="E711" s="1">
        <v>26869</v>
      </c>
      <c r="F711" s="2">
        <v>66032</v>
      </c>
    </row>
    <row r="712" spans="1:6" x14ac:dyDescent="0.35">
      <c r="A712">
        <v>2019</v>
      </c>
      <c r="B712" t="s">
        <v>53</v>
      </c>
      <c r="C712" t="s">
        <v>39</v>
      </c>
      <c r="D712">
        <v>589</v>
      </c>
      <c r="E712" s="1">
        <v>5500</v>
      </c>
      <c r="F712" s="2">
        <v>51535</v>
      </c>
    </row>
    <row r="713" spans="1:6" x14ac:dyDescent="0.35">
      <c r="A713">
        <v>2019</v>
      </c>
      <c r="B713" t="s">
        <v>53</v>
      </c>
      <c r="C713" t="s">
        <v>40</v>
      </c>
      <c r="D713" s="1">
        <v>3981</v>
      </c>
      <c r="E713" s="1">
        <v>45042</v>
      </c>
      <c r="F713" s="2">
        <v>75375</v>
      </c>
    </row>
    <row r="714" spans="1:6" x14ac:dyDescent="0.35">
      <c r="A714">
        <v>2019</v>
      </c>
      <c r="B714" t="s">
        <v>53</v>
      </c>
      <c r="C714" t="s">
        <v>41</v>
      </c>
      <c r="D714" s="1">
        <v>10627</v>
      </c>
      <c r="E714" s="1">
        <v>208591</v>
      </c>
      <c r="F714" s="2">
        <v>90857</v>
      </c>
    </row>
    <row r="715" spans="1:6" x14ac:dyDescent="0.35">
      <c r="A715">
        <v>2019</v>
      </c>
      <c r="B715" t="s">
        <v>53</v>
      </c>
      <c r="C715" t="s">
        <v>42</v>
      </c>
      <c r="D715" s="1">
        <v>2776</v>
      </c>
      <c r="E715" s="1">
        <v>38323</v>
      </c>
      <c r="F715" s="2">
        <v>84735</v>
      </c>
    </row>
    <row r="716" spans="1:6" x14ac:dyDescent="0.35">
      <c r="A716">
        <v>2019</v>
      </c>
      <c r="B716" t="s">
        <v>53</v>
      </c>
      <c r="C716" t="s">
        <v>43</v>
      </c>
      <c r="D716">
        <v>527</v>
      </c>
      <c r="E716" s="1">
        <v>4322</v>
      </c>
      <c r="F716" s="2">
        <v>62861</v>
      </c>
    </row>
    <row r="717" spans="1:6" x14ac:dyDescent="0.35">
      <c r="A717">
        <v>2019</v>
      </c>
      <c r="B717" t="s">
        <v>53</v>
      </c>
      <c r="C717" t="s">
        <v>44</v>
      </c>
      <c r="D717" s="1">
        <v>4600</v>
      </c>
      <c r="E717" s="1">
        <v>67714</v>
      </c>
      <c r="F717" s="2">
        <v>107966</v>
      </c>
    </row>
    <row r="718" spans="1:6" x14ac:dyDescent="0.35">
      <c r="A718">
        <v>2019</v>
      </c>
      <c r="B718" t="s">
        <v>53</v>
      </c>
      <c r="C718" t="s">
        <v>45</v>
      </c>
      <c r="D718" s="1">
        <v>5007</v>
      </c>
      <c r="E718" s="1">
        <v>143883</v>
      </c>
      <c r="F718" s="2">
        <v>207135</v>
      </c>
    </row>
    <row r="719" spans="1:6" x14ac:dyDescent="0.35">
      <c r="A719">
        <v>2019</v>
      </c>
      <c r="B719" t="s">
        <v>53</v>
      </c>
      <c r="C719" t="s">
        <v>46</v>
      </c>
      <c r="D719">
        <v>818</v>
      </c>
      <c r="E719" s="1">
        <v>8072</v>
      </c>
      <c r="F719" s="2">
        <v>53281</v>
      </c>
    </row>
    <row r="720" spans="1:6" x14ac:dyDescent="0.35">
      <c r="A720">
        <v>2019</v>
      </c>
      <c r="B720" t="s">
        <v>53</v>
      </c>
      <c r="C720" t="s">
        <v>47</v>
      </c>
      <c r="D720" s="1">
        <v>2335</v>
      </c>
      <c r="E720" s="1">
        <v>46993</v>
      </c>
      <c r="F720" s="2">
        <v>82512</v>
      </c>
    </row>
    <row r="721" spans="1:6" x14ac:dyDescent="0.35">
      <c r="A721">
        <v>2019</v>
      </c>
      <c r="B721" t="s">
        <v>53</v>
      </c>
      <c r="C721" t="s">
        <v>48</v>
      </c>
      <c r="D721">
        <v>417</v>
      </c>
      <c r="E721" s="1">
        <v>3424</v>
      </c>
      <c r="F721" s="2">
        <v>49035</v>
      </c>
    </row>
    <row r="722" spans="1:6" x14ac:dyDescent="0.35">
      <c r="A722">
        <v>2019</v>
      </c>
      <c r="B722" t="s">
        <v>56</v>
      </c>
      <c r="C722" t="s">
        <v>1</v>
      </c>
      <c r="D722" s="1">
        <v>13590</v>
      </c>
      <c r="E722" s="1">
        <v>95053</v>
      </c>
      <c r="F722" s="2">
        <v>71076</v>
      </c>
    </row>
    <row r="723" spans="1:6" x14ac:dyDescent="0.35">
      <c r="A723">
        <v>2019</v>
      </c>
      <c r="B723" t="s">
        <v>56</v>
      </c>
      <c r="C723" t="s">
        <v>2</v>
      </c>
      <c r="D723" s="1">
        <v>19357</v>
      </c>
      <c r="E723" s="1">
        <v>223263</v>
      </c>
      <c r="F723" s="2">
        <v>74627</v>
      </c>
    </row>
    <row r="724" spans="1:6" x14ac:dyDescent="0.35">
      <c r="A724">
        <v>2019</v>
      </c>
      <c r="B724" t="s">
        <v>56</v>
      </c>
      <c r="C724" t="s">
        <v>3</v>
      </c>
      <c r="D724" s="1">
        <v>8591</v>
      </c>
      <c r="E724" s="1">
        <v>51934</v>
      </c>
      <c r="F724" s="2">
        <v>60198</v>
      </c>
    </row>
    <row r="725" spans="1:6" x14ac:dyDescent="0.35">
      <c r="A725">
        <v>2019</v>
      </c>
      <c r="B725" t="s">
        <v>56</v>
      </c>
      <c r="C725" t="s">
        <v>4</v>
      </c>
      <c r="D725" s="1">
        <v>109980</v>
      </c>
      <c r="E725" s="1">
        <v>841829</v>
      </c>
      <c r="F725" s="2">
        <v>112757</v>
      </c>
    </row>
    <row r="726" spans="1:6" x14ac:dyDescent="0.35">
      <c r="A726">
        <v>2019</v>
      </c>
      <c r="B726" t="s">
        <v>56</v>
      </c>
      <c r="C726" t="s">
        <v>5</v>
      </c>
      <c r="D726" s="1">
        <v>24028</v>
      </c>
      <c r="E726" s="1">
        <v>167272</v>
      </c>
      <c r="F726" s="2">
        <v>88613</v>
      </c>
    </row>
    <row r="727" spans="1:6" x14ac:dyDescent="0.35">
      <c r="A727">
        <v>2019</v>
      </c>
      <c r="B727" t="s">
        <v>56</v>
      </c>
      <c r="C727" t="s">
        <v>6</v>
      </c>
      <c r="D727" s="1">
        <v>11028</v>
      </c>
      <c r="E727" s="1">
        <v>121869</v>
      </c>
      <c r="F727" s="2">
        <v>157629</v>
      </c>
    </row>
    <row r="728" spans="1:6" x14ac:dyDescent="0.35">
      <c r="A728">
        <v>2019</v>
      </c>
      <c r="B728" t="s">
        <v>56</v>
      </c>
      <c r="C728" t="s">
        <v>7</v>
      </c>
      <c r="D728" s="1">
        <v>2907</v>
      </c>
      <c r="E728" s="1">
        <v>48162</v>
      </c>
      <c r="F728" s="2">
        <v>97426</v>
      </c>
    </row>
    <row r="729" spans="1:6" x14ac:dyDescent="0.35">
      <c r="A729">
        <v>2019</v>
      </c>
      <c r="B729" t="s">
        <v>56</v>
      </c>
      <c r="C729" t="s">
        <v>8</v>
      </c>
      <c r="D729" s="1">
        <v>76648</v>
      </c>
      <c r="E729" s="1">
        <v>585959</v>
      </c>
      <c r="F729" s="2">
        <v>77025</v>
      </c>
    </row>
    <row r="730" spans="1:6" x14ac:dyDescent="0.35">
      <c r="A730">
        <v>2019</v>
      </c>
      <c r="B730" t="s">
        <v>56</v>
      </c>
      <c r="C730" t="s">
        <v>9</v>
      </c>
      <c r="D730" s="1">
        <v>26961</v>
      </c>
      <c r="E730" s="1">
        <v>242468</v>
      </c>
      <c r="F730" s="2">
        <v>86701</v>
      </c>
    </row>
    <row r="731" spans="1:6" x14ac:dyDescent="0.35">
      <c r="A731">
        <v>2019</v>
      </c>
      <c r="B731" t="s">
        <v>56</v>
      </c>
      <c r="C731" t="s">
        <v>10</v>
      </c>
      <c r="D731" s="1">
        <v>5859</v>
      </c>
      <c r="E731" s="1">
        <v>33273</v>
      </c>
      <c r="F731" s="2">
        <v>59504</v>
      </c>
    </row>
    <row r="732" spans="1:6" x14ac:dyDescent="0.35">
      <c r="A732">
        <v>2019</v>
      </c>
      <c r="B732" t="s">
        <v>56</v>
      </c>
      <c r="C732" t="s">
        <v>11</v>
      </c>
      <c r="D732" s="1">
        <v>32792</v>
      </c>
      <c r="E732" s="1">
        <v>381941</v>
      </c>
      <c r="F732" s="2">
        <v>113091</v>
      </c>
    </row>
    <row r="733" spans="1:6" x14ac:dyDescent="0.35">
      <c r="A733">
        <v>2019</v>
      </c>
      <c r="B733" t="s">
        <v>56</v>
      </c>
      <c r="C733" t="s">
        <v>12</v>
      </c>
      <c r="D733" s="1">
        <v>16940</v>
      </c>
      <c r="E733" s="1">
        <v>135547</v>
      </c>
      <c r="F733" s="2">
        <v>67469</v>
      </c>
    </row>
    <row r="734" spans="1:6" x14ac:dyDescent="0.35">
      <c r="A734">
        <v>2019</v>
      </c>
      <c r="B734" t="s">
        <v>56</v>
      </c>
      <c r="C734" t="s">
        <v>13</v>
      </c>
      <c r="D734" s="1">
        <v>10414</v>
      </c>
      <c r="E734" s="1">
        <v>110010</v>
      </c>
      <c r="F734" s="2">
        <v>76212</v>
      </c>
    </row>
    <row r="735" spans="1:6" x14ac:dyDescent="0.35">
      <c r="A735">
        <v>2019</v>
      </c>
      <c r="B735" t="s">
        <v>56</v>
      </c>
      <c r="C735" t="s">
        <v>14</v>
      </c>
      <c r="D735" s="1">
        <v>8744</v>
      </c>
      <c r="E735" s="1">
        <v>74336</v>
      </c>
      <c r="F735" s="2">
        <v>68950</v>
      </c>
    </row>
    <row r="736" spans="1:6" x14ac:dyDescent="0.35">
      <c r="A736">
        <v>2019</v>
      </c>
      <c r="B736" t="s">
        <v>56</v>
      </c>
      <c r="C736" t="s">
        <v>15</v>
      </c>
      <c r="D736" s="1">
        <v>11201</v>
      </c>
      <c r="E736" s="1">
        <v>93556</v>
      </c>
      <c r="F736" s="2">
        <v>69885</v>
      </c>
    </row>
    <row r="737" spans="1:6" x14ac:dyDescent="0.35">
      <c r="A737">
        <v>2019</v>
      </c>
      <c r="B737" t="s">
        <v>56</v>
      </c>
      <c r="C737" t="s">
        <v>16</v>
      </c>
      <c r="D737" s="1">
        <v>13852</v>
      </c>
      <c r="E737" s="1">
        <v>84791</v>
      </c>
      <c r="F737" s="2">
        <v>63590</v>
      </c>
    </row>
    <row r="738" spans="1:6" x14ac:dyDescent="0.35">
      <c r="A738">
        <v>2019</v>
      </c>
      <c r="B738" t="s">
        <v>56</v>
      </c>
      <c r="C738" t="s">
        <v>17</v>
      </c>
      <c r="D738" s="1">
        <v>3854</v>
      </c>
      <c r="E738" s="1">
        <v>30481</v>
      </c>
      <c r="F738" s="2">
        <v>70030</v>
      </c>
    </row>
    <row r="739" spans="1:6" x14ac:dyDescent="0.35">
      <c r="A739">
        <v>2019</v>
      </c>
      <c r="B739" t="s">
        <v>56</v>
      </c>
      <c r="C739" t="s">
        <v>18</v>
      </c>
      <c r="D739" s="1">
        <v>15512</v>
      </c>
      <c r="E739" s="1">
        <v>135216</v>
      </c>
      <c r="F739" s="2">
        <v>98024</v>
      </c>
    </row>
    <row r="740" spans="1:6" x14ac:dyDescent="0.35">
      <c r="A740">
        <v>2019</v>
      </c>
      <c r="B740" t="s">
        <v>56</v>
      </c>
      <c r="C740" t="s">
        <v>19</v>
      </c>
      <c r="D740" s="1">
        <v>17883</v>
      </c>
      <c r="E740" s="1">
        <v>218858</v>
      </c>
      <c r="F740" s="2">
        <v>147565</v>
      </c>
    </row>
    <row r="741" spans="1:6" x14ac:dyDescent="0.35">
      <c r="A741">
        <v>2019</v>
      </c>
      <c r="B741" t="s">
        <v>56</v>
      </c>
      <c r="C741" t="s">
        <v>20</v>
      </c>
      <c r="D741" s="1">
        <v>19641</v>
      </c>
      <c r="E741" s="1">
        <v>208812</v>
      </c>
      <c r="F741" s="2">
        <v>73691</v>
      </c>
    </row>
    <row r="742" spans="1:6" x14ac:dyDescent="0.35">
      <c r="A742">
        <v>2019</v>
      </c>
      <c r="B742" t="s">
        <v>56</v>
      </c>
      <c r="C742" t="s">
        <v>21</v>
      </c>
      <c r="D742" s="1">
        <v>15855</v>
      </c>
      <c r="E742" s="1">
        <v>182914</v>
      </c>
      <c r="F742" s="2">
        <v>97673</v>
      </c>
    </row>
    <row r="743" spans="1:6" x14ac:dyDescent="0.35">
      <c r="A743">
        <v>2019</v>
      </c>
      <c r="B743" t="s">
        <v>56</v>
      </c>
      <c r="C743" t="s">
        <v>22</v>
      </c>
      <c r="D743" s="1">
        <v>7944</v>
      </c>
      <c r="E743" s="1">
        <v>43109</v>
      </c>
      <c r="F743" s="2">
        <v>54672</v>
      </c>
    </row>
    <row r="744" spans="1:6" x14ac:dyDescent="0.35">
      <c r="A744">
        <v>2019</v>
      </c>
      <c r="B744" t="s">
        <v>56</v>
      </c>
      <c r="C744" t="s">
        <v>23</v>
      </c>
      <c r="D744" s="1">
        <v>17951</v>
      </c>
      <c r="E744" s="1">
        <v>166025</v>
      </c>
      <c r="F744" s="2">
        <v>75387</v>
      </c>
    </row>
    <row r="745" spans="1:6" x14ac:dyDescent="0.35">
      <c r="A745">
        <v>2019</v>
      </c>
      <c r="B745" t="s">
        <v>56</v>
      </c>
      <c r="C745" t="s">
        <v>24</v>
      </c>
      <c r="D745" s="1">
        <v>4314</v>
      </c>
      <c r="E745" s="1">
        <v>22199</v>
      </c>
      <c r="F745" s="2">
        <v>60907</v>
      </c>
    </row>
    <row r="746" spans="1:6" x14ac:dyDescent="0.35">
      <c r="A746">
        <v>2019</v>
      </c>
      <c r="B746" t="s">
        <v>56</v>
      </c>
      <c r="C746" t="s">
        <v>25</v>
      </c>
      <c r="D746" s="1">
        <v>6842</v>
      </c>
      <c r="E746" s="1">
        <v>67425</v>
      </c>
      <c r="F746" s="2">
        <v>69072</v>
      </c>
    </row>
    <row r="747" spans="1:6" x14ac:dyDescent="0.35">
      <c r="A747">
        <v>2019</v>
      </c>
      <c r="B747" t="s">
        <v>56</v>
      </c>
      <c r="C747" t="s">
        <v>26</v>
      </c>
      <c r="D747" s="1">
        <v>9324</v>
      </c>
      <c r="E747" s="1">
        <v>64932</v>
      </c>
      <c r="F747" s="2">
        <v>70204</v>
      </c>
    </row>
    <row r="748" spans="1:6" x14ac:dyDescent="0.35">
      <c r="A748">
        <v>2019</v>
      </c>
      <c r="B748" t="s">
        <v>56</v>
      </c>
      <c r="C748" t="s">
        <v>27</v>
      </c>
      <c r="D748" s="1">
        <v>3881</v>
      </c>
      <c r="E748" s="1">
        <v>33418</v>
      </c>
      <c r="F748" s="2">
        <v>100104</v>
      </c>
    </row>
    <row r="749" spans="1:6" x14ac:dyDescent="0.35">
      <c r="A749">
        <v>2019</v>
      </c>
      <c r="B749" t="s">
        <v>56</v>
      </c>
      <c r="C749" t="s">
        <v>28</v>
      </c>
      <c r="D749" s="1">
        <v>20037</v>
      </c>
      <c r="E749" s="1">
        <v>243892</v>
      </c>
      <c r="F749" s="2">
        <v>117277</v>
      </c>
    </row>
    <row r="750" spans="1:6" x14ac:dyDescent="0.35">
      <c r="A750">
        <v>2019</v>
      </c>
      <c r="B750" t="s">
        <v>56</v>
      </c>
      <c r="C750" t="s">
        <v>29</v>
      </c>
      <c r="D750" s="1">
        <v>5460</v>
      </c>
      <c r="E750" s="1">
        <v>33799</v>
      </c>
      <c r="F750" s="2">
        <v>57768</v>
      </c>
    </row>
    <row r="751" spans="1:6" x14ac:dyDescent="0.35">
      <c r="A751">
        <v>2019</v>
      </c>
      <c r="B751" t="s">
        <v>56</v>
      </c>
      <c r="C751" t="s">
        <v>30</v>
      </c>
      <c r="D751" s="1">
        <v>63310</v>
      </c>
      <c r="E751" s="1">
        <v>720818</v>
      </c>
      <c r="F751" s="2">
        <v>191494</v>
      </c>
    </row>
    <row r="752" spans="1:6" x14ac:dyDescent="0.35">
      <c r="A752">
        <v>2019</v>
      </c>
      <c r="B752" t="s">
        <v>56</v>
      </c>
      <c r="C752" t="s">
        <v>31</v>
      </c>
      <c r="D752" s="1">
        <v>28672</v>
      </c>
      <c r="E752" s="1">
        <v>245903</v>
      </c>
      <c r="F752" s="2">
        <v>89886</v>
      </c>
    </row>
    <row r="753" spans="1:6" x14ac:dyDescent="0.35">
      <c r="A753">
        <v>2019</v>
      </c>
      <c r="B753" t="s">
        <v>56</v>
      </c>
      <c r="C753" t="s">
        <v>32</v>
      </c>
      <c r="D753" s="1">
        <v>2985</v>
      </c>
      <c r="E753" s="1">
        <v>23264</v>
      </c>
      <c r="F753" s="2">
        <v>65784</v>
      </c>
    </row>
    <row r="754" spans="1:6" x14ac:dyDescent="0.35">
      <c r="A754">
        <v>2019</v>
      </c>
      <c r="B754" t="s">
        <v>56</v>
      </c>
      <c r="C754" t="s">
        <v>33</v>
      </c>
      <c r="D754" s="1">
        <v>29119</v>
      </c>
      <c r="E754" s="1">
        <v>292556</v>
      </c>
      <c r="F754" s="2">
        <v>75683</v>
      </c>
    </row>
    <row r="755" spans="1:6" x14ac:dyDescent="0.35">
      <c r="A755">
        <v>2019</v>
      </c>
      <c r="B755" t="s">
        <v>56</v>
      </c>
      <c r="C755" t="s">
        <v>34</v>
      </c>
      <c r="D755" s="1">
        <v>11672</v>
      </c>
      <c r="E755" s="1">
        <v>77324</v>
      </c>
      <c r="F755" s="2">
        <v>59814</v>
      </c>
    </row>
    <row r="756" spans="1:6" x14ac:dyDescent="0.35">
      <c r="A756">
        <v>2019</v>
      </c>
      <c r="B756" t="s">
        <v>56</v>
      </c>
      <c r="C756" t="s">
        <v>35</v>
      </c>
      <c r="D756" s="1">
        <v>13190</v>
      </c>
      <c r="E756" s="1">
        <v>85425</v>
      </c>
      <c r="F756" s="2">
        <v>73291</v>
      </c>
    </row>
    <row r="757" spans="1:6" x14ac:dyDescent="0.35">
      <c r="A757">
        <v>2019</v>
      </c>
      <c r="B757" t="s">
        <v>56</v>
      </c>
      <c r="C757" t="s">
        <v>36</v>
      </c>
      <c r="D757" s="1">
        <v>29264</v>
      </c>
      <c r="E757" s="1">
        <v>329745</v>
      </c>
      <c r="F757" s="2">
        <v>90778</v>
      </c>
    </row>
    <row r="758" spans="1:6" x14ac:dyDescent="0.35">
      <c r="A758">
        <v>2019</v>
      </c>
      <c r="B758" t="s">
        <v>56</v>
      </c>
      <c r="C758" t="s">
        <v>37</v>
      </c>
      <c r="D758" s="1">
        <v>2934</v>
      </c>
      <c r="E758" s="1">
        <v>32223</v>
      </c>
      <c r="F758" s="2">
        <v>91537</v>
      </c>
    </row>
    <row r="759" spans="1:6" x14ac:dyDescent="0.35">
      <c r="A759">
        <v>2019</v>
      </c>
      <c r="B759" t="s">
        <v>56</v>
      </c>
      <c r="C759" t="s">
        <v>38</v>
      </c>
      <c r="D759" s="1">
        <v>14196</v>
      </c>
      <c r="E759" s="1">
        <v>101755</v>
      </c>
      <c r="F759" s="2">
        <v>64481</v>
      </c>
    </row>
    <row r="760" spans="1:6" x14ac:dyDescent="0.35">
      <c r="A760">
        <v>2019</v>
      </c>
      <c r="B760" t="s">
        <v>56</v>
      </c>
      <c r="C760" t="s">
        <v>39</v>
      </c>
      <c r="D760" s="1">
        <v>3315</v>
      </c>
      <c r="E760" s="1">
        <v>28483</v>
      </c>
      <c r="F760" s="2">
        <v>63499</v>
      </c>
    </row>
    <row r="761" spans="1:6" x14ac:dyDescent="0.35">
      <c r="A761">
        <v>2019</v>
      </c>
      <c r="B761" t="s">
        <v>56</v>
      </c>
      <c r="C761" t="s">
        <v>40</v>
      </c>
      <c r="D761" s="1">
        <v>16270</v>
      </c>
      <c r="E761" s="1">
        <v>157388</v>
      </c>
      <c r="F761" s="2">
        <v>77805</v>
      </c>
    </row>
    <row r="762" spans="1:6" x14ac:dyDescent="0.35">
      <c r="A762">
        <v>2019</v>
      </c>
      <c r="B762" t="s">
        <v>56</v>
      </c>
      <c r="C762" t="s">
        <v>41</v>
      </c>
      <c r="D762" s="1">
        <v>76169</v>
      </c>
      <c r="E762" s="1">
        <v>777574</v>
      </c>
      <c r="F762" s="2">
        <v>86718</v>
      </c>
    </row>
    <row r="763" spans="1:6" x14ac:dyDescent="0.35">
      <c r="A763">
        <v>2019</v>
      </c>
      <c r="B763" t="s">
        <v>56</v>
      </c>
      <c r="C763" t="s">
        <v>42</v>
      </c>
      <c r="D763" s="1">
        <v>11885</v>
      </c>
      <c r="E763" s="1">
        <v>90007</v>
      </c>
      <c r="F763" s="2">
        <v>70967</v>
      </c>
    </row>
    <row r="764" spans="1:6" x14ac:dyDescent="0.35">
      <c r="A764">
        <v>2019</v>
      </c>
      <c r="B764" t="s">
        <v>56</v>
      </c>
      <c r="C764" t="s">
        <v>43</v>
      </c>
      <c r="D764" s="1">
        <v>1709</v>
      </c>
      <c r="E764" s="1">
        <v>11948</v>
      </c>
      <c r="F764" s="2">
        <v>74642</v>
      </c>
    </row>
    <row r="765" spans="1:6" x14ac:dyDescent="0.35">
      <c r="A765">
        <v>2019</v>
      </c>
      <c r="B765" t="s">
        <v>56</v>
      </c>
      <c r="C765" t="s">
        <v>44</v>
      </c>
      <c r="D765" s="1">
        <v>22249</v>
      </c>
      <c r="E765" s="1">
        <v>198459</v>
      </c>
      <c r="F765" s="2">
        <v>88029</v>
      </c>
    </row>
    <row r="766" spans="1:6" x14ac:dyDescent="0.35">
      <c r="A766">
        <v>2019</v>
      </c>
      <c r="B766" t="s">
        <v>56</v>
      </c>
      <c r="C766" t="s">
        <v>45</v>
      </c>
      <c r="D766" s="1">
        <v>17624</v>
      </c>
      <c r="E766" s="1">
        <v>150178</v>
      </c>
      <c r="F766" s="2">
        <v>85242</v>
      </c>
    </row>
    <row r="767" spans="1:6" x14ac:dyDescent="0.35">
      <c r="A767">
        <v>2019</v>
      </c>
      <c r="B767" t="s">
        <v>56</v>
      </c>
      <c r="C767" t="s">
        <v>46</v>
      </c>
      <c r="D767" s="1">
        <v>4003</v>
      </c>
      <c r="E767" s="1">
        <v>24569</v>
      </c>
      <c r="F767" s="2">
        <v>54528</v>
      </c>
    </row>
    <row r="768" spans="1:6" x14ac:dyDescent="0.35">
      <c r="A768">
        <v>2019</v>
      </c>
      <c r="B768" t="s">
        <v>56</v>
      </c>
      <c r="C768" t="s">
        <v>47</v>
      </c>
      <c r="D768" s="1">
        <v>14066</v>
      </c>
      <c r="E768" s="1">
        <v>150327</v>
      </c>
      <c r="F768" s="2">
        <v>74040</v>
      </c>
    </row>
    <row r="769" spans="1:6" x14ac:dyDescent="0.35">
      <c r="A769">
        <v>2019</v>
      </c>
      <c r="B769" t="s">
        <v>56</v>
      </c>
      <c r="C769" t="s">
        <v>48</v>
      </c>
      <c r="D769" s="1">
        <v>2306</v>
      </c>
      <c r="E769" s="1">
        <v>11180</v>
      </c>
      <c r="F769" s="2">
        <v>60849</v>
      </c>
    </row>
    <row r="770" spans="1:6" x14ac:dyDescent="0.35">
      <c r="A770">
        <v>2019</v>
      </c>
      <c r="B770" t="s">
        <v>57</v>
      </c>
      <c r="C770" t="s">
        <v>1</v>
      </c>
      <c r="D770" s="1">
        <v>22186</v>
      </c>
      <c r="E770" s="1">
        <v>251073</v>
      </c>
      <c r="F770" s="2">
        <v>57061</v>
      </c>
    </row>
    <row r="771" spans="1:6" x14ac:dyDescent="0.35">
      <c r="A771">
        <v>2019</v>
      </c>
      <c r="B771" t="s">
        <v>57</v>
      </c>
      <c r="C771" t="s">
        <v>2</v>
      </c>
      <c r="D771" s="1">
        <v>38940</v>
      </c>
      <c r="E771" s="1">
        <v>445648</v>
      </c>
      <c r="F771" s="2">
        <v>58892</v>
      </c>
    </row>
    <row r="772" spans="1:6" x14ac:dyDescent="0.35">
      <c r="A772">
        <v>2019</v>
      </c>
      <c r="B772" t="s">
        <v>57</v>
      </c>
      <c r="C772" t="s">
        <v>3</v>
      </c>
      <c r="D772" s="1">
        <v>14911</v>
      </c>
      <c r="E772" s="1">
        <v>145841</v>
      </c>
      <c r="F772" s="2">
        <v>63354</v>
      </c>
    </row>
    <row r="773" spans="1:6" x14ac:dyDescent="0.35">
      <c r="A773">
        <v>2019</v>
      </c>
      <c r="B773" t="s">
        <v>57</v>
      </c>
      <c r="C773" t="s">
        <v>4</v>
      </c>
      <c r="D773" s="1">
        <v>215691</v>
      </c>
      <c r="E773" s="1">
        <v>2723437</v>
      </c>
      <c r="F773" s="2">
        <v>95348</v>
      </c>
    </row>
    <row r="774" spans="1:6" x14ac:dyDescent="0.35">
      <c r="A774">
        <v>2019</v>
      </c>
      <c r="B774" t="s">
        <v>57</v>
      </c>
      <c r="C774" t="s">
        <v>5</v>
      </c>
      <c r="D774" s="1">
        <v>55003</v>
      </c>
      <c r="E774" s="1">
        <v>439613</v>
      </c>
      <c r="F774" s="2">
        <v>86477</v>
      </c>
    </row>
    <row r="775" spans="1:6" x14ac:dyDescent="0.35">
      <c r="A775">
        <v>2019</v>
      </c>
      <c r="B775" t="s">
        <v>57</v>
      </c>
      <c r="C775" t="s">
        <v>6</v>
      </c>
      <c r="D775" s="1">
        <v>23755</v>
      </c>
      <c r="E775" s="1">
        <v>218815</v>
      </c>
      <c r="F775" s="2">
        <v>92139</v>
      </c>
    </row>
    <row r="776" spans="1:6" x14ac:dyDescent="0.35">
      <c r="A776">
        <v>2019</v>
      </c>
      <c r="B776" t="s">
        <v>57</v>
      </c>
      <c r="C776" t="s">
        <v>7</v>
      </c>
      <c r="D776" s="1">
        <v>9421</v>
      </c>
      <c r="E776" s="1">
        <v>63844</v>
      </c>
      <c r="F776" s="2">
        <v>82658</v>
      </c>
    </row>
    <row r="777" spans="1:6" x14ac:dyDescent="0.35">
      <c r="A777">
        <v>2019</v>
      </c>
      <c r="B777" t="s">
        <v>57</v>
      </c>
      <c r="C777" t="s">
        <v>8</v>
      </c>
      <c r="D777" s="1">
        <v>170397</v>
      </c>
      <c r="E777" s="1">
        <v>1391050</v>
      </c>
      <c r="F777" s="2">
        <v>63740</v>
      </c>
    </row>
    <row r="778" spans="1:6" x14ac:dyDescent="0.35">
      <c r="A778">
        <v>2019</v>
      </c>
      <c r="B778" t="s">
        <v>57</v>
      </c>
      <c r="C778" t="s">
        <v>9</v>
      </c>
      <c r="D778" s="1">
        <v>56304</v>
      </c>
      <c r="E778" s="1">
        <v>717238</v>
      </c>
      <c r="F778" s="2">
        <v>71861</v>
      </c>
    </row>
    <row r="779" spans="1:6" x14ac:dyDescent="0.35">
      <c r="A779">
        <v>2019</v>
      </c>
      <c r="B779" t="s">
        <v>57</v>
      </c>
      <c r="C779" t="s">
        <v>10</v>
      </c>
      <c r="D779" s="1">
        <v>11359</v>
      </c>
      <c r="E779" s="1">
        <v>94181</v>
      </c>
      <c r="F779" s="2">
        <v>55072</v>
      </c>
    </row>
    <row r="780" spans="1:6" x14ac:dyDescent="0.35">
      <c r="A780">
        <v>2019</v>
      </c>
      <c r="B780" t="s">
        <v>57</v>
      </c>
      <c r="C780" t="s">
        <v>11</v>
      </c>
      <c r="D780" s="1">
        <v>75870</v>
      </c>
      <c r="E780" s="1">
        <v>948055</v>
      </c>
      <c r="F780" s="2">
        <v>78228</v>
      </c>
    </row>
    <row r="781" spans="1:6" x14ac:dyDescent="0.35">
      <c r="A781">
        <v>2019</v>
      </c>
      <c r="B781" t="s">
        <v>57</v>
      </c>
      <c r="C781" t="s">
        <v>12</v>
      </c>
      <c r="D781" s="1">
        <v>30165</v>
      </c>
      <c r="E781" s="1">
        <v>346667</v>
      </c>
      <c r="F781" s="2">
        <v>53817</v>
      </c>
    </row>
    <row r="782" spans="1:6" x14ac:dyDescent="0.35">
      <c r="A782">
        <v>2019</v>
      </c>
      <c r="B782" t="s">
        <v>57</v>
      </c>
      <c r="C782" t="s">
        <v>13</v>
      </c>
      <c r="D782" s="1">
        <v>16421</v>
      </c>
      <c r="E782" s="1">
        <v>139337</v>
      </c>
      <c r="F782" s="2">
        <v>56755</v>
      </c>
    </row>
    <row r="783" spans="1:6" x14ac:dyDescent="0.35">
      <c r="A783">
        <v>2019</v>
      </c>
      <c r="B783" t="s">
        <v>57</v>
      </c>
      <c r="C783" t="s">
        <v>14</v>
      </c>
      <c r="D783" s="1">
        <v>16598</v>
      </c>
      <c r="E783" s="1">
        <v>179211</v>
      </c>
      <c r="F783" s="2">
        <v>64554</v>
      </c>
    </row>
    <row r="784" spans="1:6" x14ac:dyDescent="0.35">
      <c r="A784">
        <v>2019</v>
      </c>
      <c r="B784" t="s">
        <v>57</v>
      </c>
      <c r="C784" t="s">
        <v>15</v>
      </c>
      <c r="D784" s="1">
        <v>20866</v>
      </c>
      <c r="E784" s="1">
        <v>216049</v>
      </c>
      <c r="F784" s="2">
        <v>52511</v>
      </c>
    </row>
    <row r="785" spans="1:6" x14ac:dyDescent="0.35">
      <c r="A785">
        <v>2019</v>
      </c>
      <c r="B785" t="s">
        <v>57</v>
      </c>
      <c r="C785" t="s">
        <v>16</v>
      </c>
      <c r="D785" s="1">
        <v>25304</v>
      </c>
      <c r="E785" s="1">
        <v>216009</v>
      </c>
      <c r="F785" s="2">
        <v>57624</v>
      </c>
    </row>
    <row r="786" spans="1:6" x14ac:dyDescent="0.35">
      <c r="A786">
        <v>2019</v>
      </c>
      <c r="B786" t="s">
        <v>57</v>
      </c>
      <c r="C786" t="s">
        <v>17</v>
      </c>
      <c r="D786" s="1">
        <v>10504</v>
      </c>
      <c r="E786" s="1">
        <v>69931</v>
      </c>
      <c r="F786" s="2">
        <v>60893</v>
      </c>
    </row>
    <row r="787" spans="1:6" x14ac:dyDescent="0.35">
      <c r="A787">
        <v>2019</v>
      </c>
      <c r="B787" t="s">
        <v>57</v>
      </c>
      <c r="C787" t="s">
        <v>18</v>
      </c>
      <c r="D787" s="1">
        <v>44172</v>
      </c>
      <c r="E787" s="1">
        <v>461724</v>
      </c>
      <c r="F787" s="2">
        <v>82573</v>
      </c>
    </row>
    <row r="788" spans="1:6" x14ac:dyDescent="0.35">
      <c r="A788">
        <v>2019</v>
      </c>
      <c r="B788" t="s">
        <v>57</v>
      </c>
      <c r="C788" t="s">
        <v>19</v>
      </c>
      <c r="D788" s="1">
        <v>47892</v>
      </c>
      <c r="E788" s="1">
        <v>605822</v>
      </c>
      <c r="F788" s="2">
        <v>113872</v>
      </c>
    </row>
    <row r="789" spans="1:6" x14ac:dyDescent="0.35">
      <c r="A789">
        <v>2019</v>
      </c>
      <c r="B789" t="s">
        <v>57</v>
      </c>
      <c r="C789" t="s">
        <v>20</v>
      </c>
      <c r="D789" s="1">
        <v>44483</v>
      </c>
      <c r="E789" s="1">
        <v>655188</v>
      </c>
      <c r="F789" s="2">
        <v>70805</v>
      </c>
    </row>
    <row r="790" spans="1:6" x14ac:dyDescent="0.35">
      <c r="A790">
        <v>2019</v>
      </c>
      <c r="B790" t="s">
        <v>57</v>
      </c>
      <c r="C790" t="s">
        <v>21</v>
      </c>
      <c r="D790" s="1">
        <v>32903</v>
      </c>
      <c r="E790" s="1">
        <v>383591</v>
      </c>
      <c r="F790" s="2">
        <v>85736</v>
      </c>
    </row>
    <row r="791" spans="1:6" x14ac:dyDescent="0.35">
      <c r="A791">
        <v>2019</v>
      </c>
      <c r="B791" t="s">
        <v>57</v>
      </c>
      <c r="C791" t="s">
        <v>22</v>
      </c>
      <c r="D791" s="1">
        <v>12421</v>
      </c>
      <c r="E791" s="1">
        <v>108490</v>
      </c>
      <c r="F791" s="2">
        <v>43023</v>
      </c>
    </row>
    <row r="792" spans="1:6" x14ac:dyDescent="0.35">
      <c r="A792">
        <v>2019</v>
      </c>
      <c r="B792" t="s">
        <v>57</v>
      </c>
      <c r="C792" t="s">
        <v>23</v>
      </c>
      <c r="D792" s="1">
        <v>34349</v>
      </c>
      <c r="E792" s="1">
        <v>382484</v>
      </c>
      <c r="F792" s="2">
        <v>68700</v>
      </c>
    </row>
    <row r="793" spans="1:6" x14ac:dyDescent="0.35">
      <c r="A793">
        <v>2019</v>
      </c>
      <c r="B793" t="s">
        <v>57</v>
      </c>
      <c r="C793" t="s">
        <v>24</v>
      </c>
      <c r="D793" s="1">
        <v>9482</v>
      </c>
      <c r="E793" s="1">
        <v>43417</v>
      </c>
      <c r="F793" s="2">
        <v>54553</v>
      </c>
    </row>
    <row r="794" spans="1:6" x14ac:dyDescent="0.35">
      <c r="A794">
        <v>2019</v>
      </c>
      <c r="B794" t="s">
        <v>57</v>
      </c>
      <c r="C794" t="s">
        <v>25</v>
      </c>
      <c r="D794" s="1">
        <v>11737</v>
      </c>
      <c r="E794" s="1">
        <v>120560</v>
      </c>
      <c r="F794" s="2">
        <v>60603</v>
      </c>
    </row>
    <row r="795" spans="1:6" x14ac:dyDescent="0.35">
      <c r="A795">
        <v>2019</v>
      </c>
      <c r="B795" t="s">
        <v>57</v>
      </c>
      <c r="C795" t="s">
        <v>26</v>
      </c>
      <c r="D795" s="1">
        <v>20106</v>
      </c>
      <c r="E795" s="1">
        <v>196204</v>
      </c>
      <c r="F795" s="2">
        <v>62008</v>
      </c>
    </row>
    <row r="796" spans="1:6" x14ac:dyDescent="0.35">
      <c r="A796">
        <v>2019</v>
      </c>
      <c r="B796" t="s">
        <v>57</v>
      </c>
      <c r="C796" t="s">
        <v>27</v>
      </c>
      <c r="D796" s="1">
        <v>12808</v>
      </c>
      <c r="E796" s="1">
        <v>83513</v>
      </c>
      <c r="F796" s="2">
        <v>80647</v>
      </c>
    </row>
    <row r="797" spans="1:6" x14ac:dyDescent="0.35">
      <c r="A797">
        <v>2019</v>
      </c>
      <c r="B797" t="s">
        <v>57</v>
      </c>
      <c r="C797" t="s">
        <v>28</v>
      </c>
      <c r="D797" s="1">
        <v>52040</v>
      </c>
      <c r="E797" s="1">
        <v>677810</v>
      </c>
      <c r="F797" s="2">
        <v>94022</v>
      </c>
    </row>
    <row r="798" spans="1:6" x14ac:dyDescent="0.35">
      <c r="A798">
        <v>2019</v>
      </c>
      <c r="B798" t="s">
        <v>57</v>
      </c>
      <c r="C798" t="s">
        <v>29</v>
      </c>
      <c r="D798" s="1">
        <v>11347</v>
      </c>
      <c r="E798" s="1">
        <v>111478</v>
      </c>
      <c r="F798" s="2">
        <v>64156</v>
      </c>
    </row>
    <row r="799" spans="1:6" x14ac:dyDescent="0.35">
      <c r="A799">
        <v>2019</v>
      </c>
      <c r="B799" t="s">
        <v>57</v>
      </c>
      <c r="C799" t="s">
        <v>30</v>
      </c>
      <c r="D799" s="1">
        <v>112890</v>
      </c>
      <c r="E799" s="1">
        <v>1368950</v>
      </c>
      <c r="F799" s="2">
        <v>99615</v>
      </c>
    </row>
    <row r="800" spans="1:6" x14ac:dyDescent="0.35">
      <c r="A800">
        <v>2019</v>
      </c>
      <c r="B800" t="s">
        <v>57</v>
      </c>
      <c r="C800" t="s">
        <v>31</v>
      </c>
      <c r="D800" s="1">
        <v>61321</v>
      </c>
      <c r="E800" s="1">
        <v>649747</v>
      </c>
      <c r="F800" s="2">
        <v>67705</v>
      </c>
    </row>
    <row r="801" spans="1:6" x14ac:dyDescent="0.35">
      <c r="A801">
        <v>2019</v>
      </c>
      <c r="B801" t="s">
        <v>57</v>
      </c>
      <c r="C801" t="s">
        <v>32</v>
      </c>
      <c r="D801" s="1">
        <v>5198</v>
      </c>
      <c r="E801" s="1">
        <v>32856</v>
      </c>
      <c r="F801" s="2">
        <v>63897</v>
      </c>
    </row>
    <row r="802" spans="1:6" x14ac:dyDescent="0.35">
      <c r="A802">
        <v>2019</v>
      </c>
      <c r="B802" t="s">
        <v>57</v>
      </c>
      <c r="C802" t="s">
        <v>33</v>
      </c>
      <c r="D802" s="1">
        <v>54330</v>
      </c>
      <c r="E802" s="1">
        <v>734963</v>
      </c>
      <c r="F802" s="2">
        <v>66752</v>
      </c>
    </row>
    <row r="803" spans="1:6" x14ac:dyDescent="0.35">
      <c r="A803">
        <v>2019</v>
      </c>
      <c r="B803" t="s">
        <v>57</v>
      </c>
      <c r="C803" t="s">
        <v>34</v>
      </c>
      <c r="D803" s="1">
        <v>21148</v>
      </c>
      <c r="E803" s="1">
        <v>194601</v>
      </c>
      <c r="F803" s="2">
        <v>54841</v>
      </c>
    </row>
    <row r="804" spans="1:6" x14ac:dyDescent="0.35">
      <c r="A804">
        <v>2019</v>
      </c>
      <c r="B804" t="s">
        <v>57</v>
      </c>
      <c r="C804" t="s">
        <v>35</v>
      </c>
      <c r="D804" s="1">
        <v>26161</v>
      </c>
      <c r="E804" s="1">
        <v>253667</v>
      </c>
      <c r="F804" s="2">
        <v>73460</v>
      </c>
    </row>
    <row r="805" spans="1:6" x14ac:dyDescent="0.35">
      <c r="A805">
        <v>2019</v>
      </c>
      <c r="B805" t="s">
        <v>57</v>
      </c>
      <c r="C805" t="s">
        <v>36</v>
      </c>
      <c r="D805" s="1">
        <v>64541</v>
      </c>
      <c r="E805" s="1">
        <v>816358</v>
      </c>
      <c r="F805" s="2">
        <v>81681</v>
      </c>
    </row>
    <row r="806" spans="1:6" x14ac:dyDescent="0.35">
      <c r="A806">
        <v>2019</v>
      </c>
      <c r="B806" t="s">
        <v>57</v>
      </c>
      <c r="C806" t="s">
        <v>37</v>
      </c>
      <c r="D806" s="1">
        <v>9043</v>
      </c>
      <c r="E806" s="1">
        <v>68259</v>
      </c>
      <c r="F806" s="2">
        <v>68454</v>
      </c>
    </row>
    <row r="807" spans="1:6" x14ac:dyDescent="0.35">
      <c r="A807">
        <v>2019</v>
      </c>
      <c r="B807" t="s">
        <v>57</v>
      </c>
      <c r="C807" t="s">
        <v>38</v>
      </c>
      <c r="D807" s="1">
        <v>29329</v>
      </c>
      <c r="E807" s="1">
        <v>298404</v>
      </c>
      <c r="F807" s="2">
        <v>52492</v>
      </c>
    </row>
    <row r="808" spans="1:6" x14ac:dyDescent="0.35">
      <c r="A808">
        <v>2019</v>
      </c>
      <c r="B808" t="s">
        <v>57</v>
      </c>
      <c r="C808" t="s">
        <v>39</v>
      </c>
      <c r="D808" s="1">
        <v>5498</v>
      </c>
      <c r="E808" s="1">
        <v>33117</v>
      </c>
      <c r="F808" s="2">
        <v>58619</v>
      </c>
    </row>
    <row r="809" spans="1:6" x14ac:dyDescent="0.35">
      <c r="A809">
        <v>2019</v>
      </c>
      <c r="B809" t="s">
        <v>57</v>
      </c>
      <c r="C809" t="s">
        <v>40</v>
      </c>
      <c r="D809" s="1">
        <v>30774</v>
      </c>
      <c r="E809" s="1">
        <v>425933</v>
      </c>
      <c r="F809" s="2">
        <v>62990</v>
      </c>
    </row>
    <row r="810" spans="1:6" x14ac:dyDescent="0.35">
      <c r="A810">
        <v>2019</v>
      </c>
      <c r="B810" t="s">
        <v>57</v>
      </c>
      <c r="C810" t="s">
        <v>41</v>
      </c>
      <c r="D810" s="1">
        <v>139953</v>
      </c>
      <c r="E810" s="1">
        <v>1794316</v>
      </c>
      <c r="F810" s="2">
        <v>77197</v>
      </c>
    </row>
    <row r="811" spans="1:6" x14ac:dyDescent="0.35">
      <c r="A811">
        <v>2019</v>
      </c>
      <c r="B811" t="s">
        <v>57</v>
      </c>
      <c r="C811" t="s">
        <v>42</v>
      </c>
      <c r="D811" s="1">
        <v>24485</v>
      </c>
      <c r="E811" s="1">
        <v>221851</v>
      </c>
      <c r="F811" s="2">
        <v>64641</v>
      </c>
    </row>
    <row r="812" spans="1:6" x14ac:dyDescent="0.35">
      <c r="A812">
        <v>2019</v>
      </c>
      <c r="B812" t="s">
        <v>57</v>
      </c>
      <c r="C812" t="s">
        <v>43</v>
      </c>
      <c r="D812" s="1">
        <v>5970</v>
      </c>
      <c r="E812" s="1">
        <v>29394</v>
      </c>
      <c r="F812" s="2">
        <v>68986</v>
      </c>
    </row>
    <row r="813" spans="1:6" x14ac:dyDescent="0.35">
      <c r="A813">
        <v>2019</v>
      </c>
      <c r="B813" t="s">
        <v>57</v>
      </c>
      <c r="C813" t="s">
        <v>44</v>
      </c>
      <c r="D813" s="1">
        <v>59342</v>
      </c>
      <c r="E813" s="1">
        <v>762590</v>
      </c>
      <c r="F813" s="2">
        <v>90327</v>
      </c>
    </row>
    <row r="814" spans="1:6" x14ac:dyDescent="0.35">
      <c r="A814">
        <v>2019</v>
      </c>
      <c r="B814" t="s">
        <v>57</v>
      </c>
      <c r="C814" t="s">
        <v>45</v>
      </c>
      <c r="D814" s="1">
        <v>41249</v>
      </c>
      <c r="E814" s="1">
        <v>425615</v>
      </c>
      <c r="F814" s="2">
        <v>85460</v>
      </c>
    </row>
    <row r="815" spans="1:6" x14ac:dyDescent="0.35">
      <c r="A815">
        <v>2019</v>
      </c>
      <c r="B815" t="s">
        <v>57</v>
      </c>
      <c r="C815" t="s">
        <v>46</v>
      </c>
      <c r="D815" s="1">
        <v>8381</v>
      </c>
      <c r="E815" s="1">
        <v>69069</v>
      </c>
      <c r="F815" s="2">
        <v>52180</v>
      </c>
    </row>
    <row r="816" spans="1:6" x14ac:dyDescent="0.35">
      <c r="A816">
        <v>2019</v>
      </c>
      <c r="B816" t="s">
        <v>57</v>
      </c>
      <c r="C816" t="s">
        <v>47</v>
      </c>
      <c r="D816" s="1">
        <v>26927</v>
      </c>
      <c r="E816" s="1">
        <v>326120</v>
      </c>
      <c r="F816" s="2">
        <v>63192</v>
      </c>
    </row>
    <row r="817" spans="1:6" x14ac:dyDescent="0.35">
      <c r="A817">
        <v>2019</v>
      </c>
      <c r="B817" t="s">
        <v>57</v>
      </c>
      <c r="C817" t="s">
        <v>48</v>
      </c>
      <c r="D817" s="1">
        <v>4728</v>
      </c>
      <c r="E817" s="1">
        <v>19196</v>
      </c>
      <c r="F817" s="2">
        <v>56253</v>
      </c>
    </row>
    <row r="818" spans="1:6" x14ac:dyDescent="0.35">
      <c r="A818">
        <v>2019</v>
      </c>
      <c r="B818" t="s">
        <v>58</v>
      </c>
      <c r="C818" t="s">
        <v>1</v>
      </c>
      <c r="D818" s="1">
        <v>13692</v>
      </c>
      <c r="E818" s="1">
        <v>238078</v>
      </c>
      <c r="F818" s="2">
        <v>47785</v>
      </c>
    </row>
    <row r="819" spans="1:6" x14ac:dyDescent="0.35">
      <c r="A819">
        <v>2019</v>
      </c>
      <c r="B819" t="s">
        <v>58</v>
      </c>
      <c r="C819" t="s">
        <v>2</v>
      </c>
      <c r="D819" s="1">
        <v>19924</v>
      </c>
      <c r="E819" s="1">
        <v>457984</v>
      </c>
      <c r="F819" s="2">
        <v>52632</v>
      </c>
    </row>
    <row r="820" spans="1:6" x14ac:dyDescent="0.35">
      <c r="A820">
        <v>2019</v>
      </c>
      <c r="B820" t="s">
        <v>58</v>
      </c>
      <c r="C820" t="s">
        <v>3</v>
      </c>
      <c r="D820" s="1">
        <v>15780</v>
      </c>
      <c r="E820" s="1">
        <v>187607</v>
      </c>
      <c r="F820" s="2">
        <v>43983</v>
      </c>
    </row>
    <row r="821" spans="1:6" x14ac:dyDescent="0.35">
      <c r="A821">
        <v>2019</v>
      </c>
      <c r="B821" t="s">
        <v>58</v>
      </c>
      <c r="C821" t="s">
        <v>4</v>
      </c>
      <c r="D821" s="1">
        <v>639529</v>
      </c>
      <c r="E821" s="1">
        <v>2734574</v>
      </c>
      <c r="F821" s="2">
        <v>53909</v>
      </c>
    </row>
    <row r="822" spans="1:6" x14ac:dyDescent="0.35">
      <c r="A822">
        <v>2019</v>
      </c>
      <c r="B822" t="s">
        <v>58</v>
      </c>
      <c r="C822" t="s">
        <v>5</v>
      </c>
      <c r="D822" s="1">
        <v>21747</v>
      </c>
      <c r="E822" s="1">
        <v>341496</v>
      </c>
      <c r="F822" s="2">
        <v>51600</v>
      </c>
    </row>
    <row r="823" spans="1:6" x14ac:dyDescent="0.35">
      <c r="A823">
        <v>2019</v>
      </c>
      <c r="B823" t="s">
        <v>58</v>
      </c>
      <c r="C823" t="s">
        <v>6</v>
      </c>
      <c r="D823" s="1">
        <v>13478</v>
      </c>
      <c r="E823" s="1">
        <v>330418</v>
      </c>
      <c r="F823" s="2">
        <v>57419</v>
      </c>
    </row>
    <row r="824" spans="1:6" x14ac:dyDescent="0.35">
      <c r="A824">
        <v>2019</v>
      </c>
      <c r="B824" t="s">
        <v>58</v>
      </c>
      <c r="C824" t="s">
        <v>7</v>
      </c>
      <c r="D824" s="1">
        <v>5386</v>
      </c>
      <c r="E824" s="1">
        <v>76932</v>
      </c>
      <c r="F824" s="2">
        <v>55284</v>
      </c>
    </row>
    <row r="825" spans="1:6" x14ac:dyDescent="0.35">
      <c r="A825">
        <v>2019</v>
      </c>
      <c r="B825" t="s">
        <v>58</v>
      </c>
      <c r="C825" t="s">
        <v>8</v>
      </c>
      <c r="D825" s="1">
        <v>76615</v>
      </c>
      <c r="E825" s="1">
        <v>1324281</v>
      </c>
      <c r="F825" s="2">
        <v>52039</v>
      </c>
    </row>
    <row r="826" spans="1:6" x14ac:dyDescent="0.35">
      <c r="A826">
        <v>2019</v>
      </c>
      <c r="B826" t="s">
        <v>58</v>
      </c>
      <c r="C826" t="s">
        <v>9</v>
      </c>
      <c r="D826" s="1">
        <v>29998</v>
      </c>
      <c r="E826" s="1">
        <v>580134</v>
      </c>
      <c r="F826" s="2">
        <v>53810</v>
      </c>
    </row>
    <row r="827" spans="1:6" x14ac:dyDescent="0.35">
      <c r="A827">
        <v>2019</v>
      </c>
      <c r="B827" t="s">
        <v>58</v>
      </c>
      <c r="C827" t="s">
        <v>10</v>
      </c>
      <c r="D827" s="1">
        <v>8163</v>
      </c>
      <c r="E827" s="1">
        <v>105424</v>
      </c>
      <c r="F827" s="2">
        <v>43475</v>
      </c>
    </row>
    <row r="828" spans="1:6" x14ac:dyDescent="0.35">
      <c r="A828">
        <v>2019</v>
      </c>
      <c r="B828" t="s">
        <v>58</v>
      </c>
      <c r="C828" t="s">
        <v>11</v>
      </c>
      <c r="D828" s="1">
        <v>35102</v>
      </c>
      <c r="E828" s="1">
        <v>924699</v>
      </c>
      <c r="F828" s="2">
        <v>52038</v>
      </c>
    </row>
    <row r="829" spans="1:6" x14ac:dyDescent="0.35">
      <c r="A829">
        <v>2019</v>
      </c>
      <c r="B829" t="s">
        <v>58</v>
      </c>
      <c r="C829" t="s">
        <v>12</v>
      </c>
      <c r="D829" s="1">
        <v>16247</v>
      </c>
      <c r="E829" s="1">
        <v>468491</v>
      </c>
      <c r="F829" s="2">
        <v>49107</v>
      </c>
    </row>
    <row r="830" spans="1:6" x14ac:dyDescent="0.35">
      <c r="A830">
        <v>2019</v>
      </c>
      <c r="B830" t="s">
        <v>58</v>
      </c>
      <c r="C830" t="s">
        <v>13</v>
      </c>
      <c r="D830" s="1">
        <v>11966</v>
      </c>
      <c r="E830" s="1">
        <v>219013</v>
      </c>
      <c r="F830" s="2">
        <v>44392</v>
      </c>
    </row>
    <row r="831" spans="1:6" x14ac:dyDescent="0.35">
      <c r="A831">
        <v>2019</v>
      </c>
      <c r="B831" t="s">
        <v>58</v>
      </c>
      <c r="C831" t="s">
        <v>14</v>
      </c>
      <c r="D831" s="1">
        <v>10085</v>
      </c>
      <c r="E831" s="1">
        <v>197874</v>
      </c>
      <c r="F831" s="2">
        <v>43909</v>
      </c>
    </row>
    <row r="832" spans="1:6" x14ac:dyDescent="0.35">
      <c r="A832">
        <v>2019</v>
      </c>
      <c r="B832" t="s">
        <v>58</v>
      </c>
      <c r="C832" t="s">
        <v>15</v>
      </c>
      <c r="D832" s="1">
        <v>18442</v>
      </c>
      <c r="E832" s="1">
        <v>272579</v>
      </c>
      <c r="F832" s="2">
        <v>49141</v>
      </c>
    </row>
    <row r="833" spans="1:6" x14ac:dyDescent="0.35">
      <c r="A833">
        <v>2019</v>
      </c>
      <c r="B833" t="s">
        <v>58</v>
      </c>
      <c r="C833" t="s">
        <v>16</v>
      </c>
      <c r="D833" s="1">
        <v>16110</v>
      </c>
      <c r="E833" s="1">
        <v>305742</v>
      </c>
      <c r="F833" s="2">
        <v>44832</v>
      </c>
    </row>
    <row r="834" spans="1:6" x14ac:dyDescent="0.35">
      <c r="A834">
        <v>2019</v>
      </c>
      <c r="B834" t="s">
        <v>58</v>
      </c>
      <c r="C834" t="s">
        <v>17</v>
      </c>
      <c r="D834" s="1">
        <v>5474</v>
      </c>
      <c r="E834" s="1">
        <v>120085</v>
      </c>
      <c r="F834" s="2">
        <v>49342</v>
      </c>
    </row>
    <row r="835" spans="1:6" x14ac:dyDescent="0.35">
      <c r="A835">
        <v>2019</v>
      </c>
      <c r="B835" t="s">
        <v>58</v>
      </c>
      <c r="C835" t="s">
        <v>18</v>
      </c>
      <c r="D835" s="1">
        <v>21419</v>
      </c>
      <c r="E835" s="1">
        <v>451332</v>
      </c>
      <c r="F835" s="2">
        <v>55476</v>
      </c>
    </row>
    <row r="836" spans="1:6" x14ac:dyDescent="0.35">
      <c r="A836">
        <v>2019</v>
      </c>
      <c r="B836" t="s">
        <v>58</v>
      </c>
      <c r="C836" t="s">
        <v>19</v>
      </c>
      <c r="D836" s="1">
        <v>68761</v>
      </c>
      <c r="E836" s="1">
        <v>790552</v>
      </c>
      <c r="F836" s="2">
        <v>59886</v>
      </c>
    </row>
    <row r="837" spans="1:6" x14ac:dyDescent="0.35">
      <c r="A837">
        <v>2019</v>
      </c>
      <c r="B837" t="s">
        <v>58</v>
      </c>
      <c r="C837" t="s">
        <v>20</v>
      </c>
      <c r="D837" s="1">
        <v>25357</v>
      </c>
      <c r="E837" s="1">
        <v>661203</v>
      </c>
      <c r="F837" s="2">
        <v>50845</v>
      </c>
    </row>
    <row r="838" spans="1:6" x14ac:dyDescent="0.35">
      <c r="A838">
        <v>2019</v>
      </c>
      <c r="B838" t="s">
        <v>58</v>
      </c>
      <c r="C838" t="s">
        <v>21</v>
      </c>
      <c r="D838" s="1">
        <v>20728</v>
      </c>
      <c r="E838" s="1">
        <v>530749</v>
      </c>
      <c r="F838" s="2">
        <v>52656</v>
      </c>
    </row>
    <row r="839" spans="1:6" x14ac:dyDescent="0.35">
      <c r="A839">
        <v>2019</v>
      </c>
      <c r="B839" t="s">
        <v>58</v>
      </c>
      <c r="C839" t="s">
        <v>22</v>
      </c>
      <c r="D839" s="1">
        <v>7557</v>
      </c>
      <c r="E839" s="1">
        <v>146077</v>
      </c>
      <c r="F839" s="2">
        <v>42620</v>
      </c>
    </row>
    <row r="840" spans="1:6" x14ac:dyDescent="0.35">
      <c r="A840">
        <v>2019</v>
      </c>
      <c r="B840" t="s">
        <v>58</v>
      </c>
      <c r="C840" t="s">
        <v>23</v>
      </c>
      <c r="D840" s="1">
        <v>52078</v>
      </c>
      <c r="E840" s="1">
        <v>462462</v>
      </c>
      <c r="F840" s="2">
        <v>47562</v>
      </c>
    </row>
    <row r="841" spans="1:6" x14ac:dyDescent="0.35">
      <c r="A841">
        <v>2019</v>
      </c>
      <c r="B841" t="s">
        <v>58</v>
      </c>
      <c r="C841" t="s">
        <v>24</v>
      </c>
      <c r="D841" s="1">
        <v>4834</v>
      </c>
      <c r="E841" s="1">
        <v>74646</v>
      </c>
      <c r="F841" s="2">
        <v>49258</v>
      </c>
    </row>
    <row r="842" spans="1:6" x14ac:dyDescent="0.35">
      <c r="A842">
        <v>2019</v>
      </c>
      <c r="B842" t="s">
        <v>58</v>
      </c>
      <c r="C842" t="s">
        <v>25</v>
      </c>
      <c r="D842" s="1">
        <v>11559</v>
      </c>
      <c r="E842" s="1">
        <v>139275</v>
      </c>
      <c r="F842" s="2">
        <v>48735</v>
      </c>
    </row>
    <row r="843" spans="1:6" x14ac:dyDescent="0.35">
      <c r="A843">
        <v>2019</v>
      </c>
      <c r="B843" t="s">
        <v>58</v>
      </c>
      <c r="C843" t="s">
        <v>26</v>
      </c>
      <c r="D843" s="1">
        <v>8934</v>
      </c>
      <c r="E843" s="1">
        <v>143417</v>
      </c>
      <c r="F843" s="2">
        <v>54808</v>
      </c>
    </row>
    <row r="844" spans="1:6" x14ac:dyDescent="0.35">
      <c r="A844">
        <v>2019</v>
      </c>
      <c r="B844" t="s">
        <v>58</v>
      </c>
      <c r="C844" t="s">
        <v>27</v>
      </c>
      <c r="D844" s="1">
        <v>4773</v>
      </c>
      <c r="E844" s="1">
        <v>114430</v>
      </c>
      <c r="F844" s="2">
        <v>58363</v>
      </c>
    </row>
    <row r="845" spans="1:6" x14ac:dyDescent="0.35">
      <c r="A845">
        <v>2019</v>
      </c>
      <c r="B845" t="s">
        <v>58</v>
      </c>
      <c r="C845" t="s">
        <v>28</v>
      </c>
      <c r="D845" s="1">
        <v>40687</v>
      </c>
      <c r="E845" s="1">
        <v>670070</v>
      </c>
      <c r="F845" s="2">
        <v>55124</v>
      </c>
    </row>
    <row r="846" spans="1:6" x14ac:dyDescent="0.35">
      <c r="A846">
        <v>2019</v>
      </c>
      <c r="B846" t="s">
        <v>58</v>
      </c>
      <c r="C846" t="s">
        <v>29</v>
      </c>
      <c r="D846" s="1">
        <v>10974</v>
      </c>
      <c r="E846" s="1">
        <v>130181</v>
      </c>
      <c r="F846" s="2">
        <v>42852</v>
      </c>
    </row>
    <row r="847" spans="1:6" x14ac:dyDescent="0.35">
      <c r="A847">
        <v>2019</v>
      </c>
      <c r="B847" t="s">
        <v>58</v>
      </c>
      <c r="C847" t="s">
        <v>30</v>
      </c>
      <c r="D847" s="1">
        <v>67202</v>
      </c>
      <c r="E847" s="1">
        <v>1981493</v>
      </c>
      <c r="F847" s="2">
        <v>54638</v>
      </c>
    </row>
    <row r="848" spans="1:6" x14ac:dyDescent="0.35">
      <c r="A848">
        <v>2019</v>
      </c>
      <c r="B848" t="s">
        <v>58</v>
      </c>
      <c r="C848" t="s">
        <v>31</v>
      </c>
      <c r="D848" s="1">
        <v>28199</v>
      </c>
      <c r="E848" s="1">
        <v>606564</v>
      </c>
      <c r="F848" s="2">
        <v>50123</v>
      </c>
    </row>
    <row r="849" spans="1:6" x14ac:dyDescent="0.35">
      <c r="A849">
        <v>2019</v>
      </c>
      <c r="B849" t="s">
        <v>58</v>
      </c>
      <c r="C849" t="s">
        <v>32</v>
      </c>
      <c r="D849" s="1">
        <v>2581</v>
      </c>
      <c r="E849" s="1">
        <v>65771</v>
      </c>
      <c r="F849" s="2">
        <v>52585</v>
      </c>
    </row>
    <row r="850" spans="1:6" x14ac:dyDescent="0.35">
      <c r="A850">
        <v>2019</v>
      </c>
      <c r="B850" t="s">
        <v>58</v>
      </c>
      <c r="C850" t="s">
        <v>33</v>
      </c>
      <c r="D850" s="1">
        <v>35525</v>
      </c>
      <c r="E850" s="1">
        <v>908891</v>
      </c>
      <c r="F850" s="2">
        <v>47891</v>
      </c>
    </row>
    <row r="851" spans="1:6" x14ac:dyDescent="0.35">
      <c r="A851">
        <v>2019</v>
      </c>
      <c r="B851" t="s">
        <v>58</v>
      </c>
      <c r="C851" t="s">
        <v>34</v>
      </c>
      <c r="D851" s="1">
        <v>13345</v>
      </c>
      <c r="E851" s="1">
        <v>213244</v>
      </c>
      <c r="F851" s="2">
        <v>46841</v>
      </c>
    </row>
    <row r="852" spans="1:6" x14ac:dyDescent="0.35">
      <c r="A852">
        <v>2019</v>
      </c>
      <c r="B852" t="s">
        <v>58</v>
      </c>
      <c r="C852" t="s">
        <v>35</v>
      </c>
      <c r="D852" s="1">
        <v>16113</v>
      </c>
      <c r="E852" s="1">
        <v>295311</v>
      </c>
      <c r="F852" s="2">
        <v>51842</v>
      </c>
    </row>
    <row r="853" spans="1:6" x14ac:dyDescent="0.35">
      <c r="A853">
        <v>2019</v>
      </c>
      <c r="B853" t="s">
        <v>58</v>
      </c>
      <c r="C853" t="s">
        <v>36</v>
      </c>
      <c r="D853" s="1">
        <v>57945</v>
      </c>
      <c r="E853" s="1">
        <v>1230922</v>
      </c>
      <c r="F853" s="2">
        <v>53416</v>
      </c>
    </row>
    <row r="854" spans="1:6" x14ac:dyDescent="0.35">
      <c r="A854">
        <v>2019</v>
      </c>
      <c r="B854" t="s">
        <v>58</v>
      </c>
      <c r="C854" t="s">
        <v>37</v>
      </c>
      <c r="D854" s="1">
        <v>4664</v>
      </c>
      <c r="E854" s="1">
        <v>102395</v>
      </c>
      <c r="F854" s="2">
        <v>50458</v>
      </c>
    </row>
    <row r="855" spans="1:6" x14ac:dyDescent="0.35">
      <c r="A855">
        <v>2019</v>
      </c>
      <c r="B855" t="s">
        <v>58</v>
      </c>
      <c r="C855" t="s">
        <v>38</v>
      </c>
      <c r="D855" s="1">
        <v>12757</v>
      </c>
      <c r="E855" s="1">
        <v>237600</v>
      </c>
      <c r="F855" s="2">
        <v>47296</v>
      </c>
    </row>
    <row r="856" spans="1:6" x14ac:dyDescent="0.35">
      <c r="A856">
        <v>2019</v>
      </c>
      <c r="B856" t="s">
        <v>58</v>
      </c>
      <c r="C856" t="s">
        <v>39</v>
      </c>
      <c r="D856" s="1">
        <v>2904</v>
      </c>
      <c r="E856" s="1">
        <v>68913</v>
      </c>
      <c r="F856" s="2">
        <v>52412</v>
      </c>
    </row>
    <row r="857" spans="1:6" x14ac:dyDescent="0.35">
      <c r="A857">
        <v>2019</v>
      </c>
      <c r="B857" t="s">
        <v>58</v>
      </c>
      <c r="C857" t="s">
        <v>40</v>
      </c>
      <c r="D857" s="1">
        <v>16563</v>
      </c>
      <c r="E857" s="1">
        <v>427328</v>
      </c>
      <c r="F857" s="2">
        <v>53183</v>
      </c>
    </row>
    <row r="858" spans="1:6" x14ac:dyDescent="0.35">
      <c r="A858">
        <v>2019</v>
      </c>
      <c r="B858" t="s">
        <v>58</v>
      </c>
      <c r="C858" t="s">
        <v>41</v>
      </c>
      <c r="D858" s="1">
        <v>94237</v>
      </c>
      <c r="E858" s="1">
        <v>1684606</v>
      </c>
      <c r="F858" s="2">
        <v>49322</v>
      </c>
    </row>
    <row r="859" spans="1:6" x14ac:dyDescent="0.35">
      <c r="A859">
        <v>2019</v>
      </c>
      <c r="B859" t="s">
        <v>58</v>
      </c>
      <c r="C859" t="s">
        <v>42</v>
      </c>
      <c r="D859" s="1">
        <v>12857</v>
      </c>
      <c r="E859" s="1">
        <v>193373</v>
      </c>
      <c r="F859" s="2">
        <v>44983</v>
      </c>
    </row>
    <row r="860" spans="1:6" x14ac:dyDescent="0.35">
      <c r="A860">
        <v>2019</v>
      </c>
      <c r="B860" t="s">
        <v>58</v>
      </c>
      <c r="C860" t="s">
        <v>43</v>
      </c>
      <c r="D860" s="1">
        <v>2503</v>
      </c>
      <c r="E860" s="1">
        <v>62317</v>
      </c>
      <c r="F860" s="2">
        <v>48501</v>
      </c>
    </row>
    <row r="861" spans="1:6" x14ac:dyDescent="0.35">
      <c r="A861">
        <v>2019</v>
      </c>
      <c r="B861" t="s">
        <v>58</v>
      </c>
      <c r="C861" t="s">
        <v>44</v>
      </c>
      <c r="D861" s="1">
        <v>50144</v>
      </c>
      <c r="E861" s="1">
        <v>517645</v>
      </c>
      <c r="F861" s="2">
        <v>50876</v>
      </c>
    </row>
    <row r="862" spans="1:6" x14ac:dyDescent="0.35">
      <c r="A862">
        <v>2019</v>
      </c>
      <c r="B862" t="s">
        <v>58</v>
      </c>
      <c r="C862" t="s">
        <v>45</v>
      </c>
      <c r="D862" s="1">
        <v>64023</v>
      </c>
      <c r="E862" s="1">
        <v>478274</v>
      </c>
      <c r="F862" s="2">
        <v>53267</v>
      </c>
    </row>
    <row r="863" spans="1:6" x14ac:dyDescent="0.35">
      <c r="A863">
        <v>2019</v>
      </c>
      <c r="B863" t="s">
        <v>58</v>
      </c>
      <c r="C863" t="s">
        <v>46</v>
      </c>
      <c r="D863" s="1">
        <v>5755</v>
      </c>
      <c r="E863" s="1">
        <v>125528</v>
      </c>
      <c r="F863" s="2">
        <v>47876</v>
      </c>
    </row>
    <row r="864" spans="1:6" x14ac:dyDescent="0.35">
      <c r="A864">
        <v>2019</v>
      </c>
      <c r="B864" t="s">
        <v>58</v>
      </c>
      <c r="C864" t="s">
        <v>47</v>
      </c>
      <c r="D864" s="1">
        <v>29257</v>
      </c>
      <c r="E864" s="1">
        <v>440255</v>
      </c>
      <c r="F864" s="2">
        <v>50951</v>
      </c>
    </row>
    <row r="865" spans="1:6" x14ac:dyDescent="0.35">
      <c r="A865">
        <v>2019</v>
      </c>
      <c r="B865" t="s">
        <v>58</v>
      </c>
      <c r="C865" t="s">
        <v>48</v>
      </c>
      <c r="D865" s="1">
        <v>3384</v>
      </c>
      <c r="E865" s="1">
        <v>27323</v>
      </c>
      <c r="F865" s="2">
        <v>44083</v>
      </c>
    </row>
    <row r="866" spans="1:6" x14ac:dyDescent="0.35">
      <c r="A866">
        <v>2019</v>
      </c>
      <c r="B866" t="s">
        <v>59</v>
      </c>
      <c r="C866" t="s">
        <v>1</v>
      </c>
      <c r="D866" s="1">
        <v>11180</v>
      </c>
      <c r="E866" s="1">
        <v>208446</v>
      </c>
      <c r="F866" s="2">
        <v>17618</v>
      </c>
    </row>
    <row r="867" spans="1:6" x14ac:dyDescent="0.35">
      <c r="A867">
        <v>2019</v>
      </c>
      <c r="B867" t="s">
        <v>59</v>
      </c>
      <c r="C867" t="s">
        <v>2</v>
      </c>
      <c r="D867" s="1">
        <v>14256</v>
      </c>
      <c r="E867" s="1">
        <v>331295</v>
      </c>
      <c r="F867" s="2">
        <v>25557</v>
      </c>
    </row>
    <row r="868" spans="1:6" x14ac:dyDescent="0.35">
      <c r="A868">
        <v>2019</v>
      </c>
      <c r="B868" t="s">
        <v>59</v>
      </c>
      <c r="C868" t="s">
        <v>3</v>
      </c>
      <c r="D868" s="1">
        <v>7315</v>
      </c>
      <c r="E868" s="1">
        <v>120644</v>
      </c>
      <c r="F868" s="2">
        <v>17299</v>
      </c>
    </row>
    <row r="869" spans="1:6" x14ac:dyDescent="0.35">
      <c r="A869">
        <v>2019</v>
      </c>
      <c r="B869" t="s">
        <v>59</v>
      </c>
      <c r="C869" t="s">
        <v>4</v>
      </c>
      <c r="D869" s="1">
        <v>116191</v>
      </c>
      <c r="E869" s="1">
        <v>2034920</v>
      </c>
      <c r="F869" s="2">
        <v>32379</v>
      </c>
    </row>
    <row r="870" spans="1:6" x14ac:dyDescent="0.35">
      <c r="A870">
        <v>2019</v>
      </c>
      <c r="B870" t="s">
        <v>59</v>
      </c>
      <c r="C870" t="s">
        <v>5</v>
      </c>
      <c r="D870" s="1">
        <v>17317</v>
      </c>
      <c r="E870" s="1">
        <v>344935</v>
      </c>
      <c r="F870" s="2">
        <v>27131</v>
      </c>
    </row>
    <row r="871" spans="1:6" x14ac:dyDescent="0.35">
      <c r="A871">
        <v>2019</v>
      </c>
      <c r="B871" t="s">
        <v>59</v>
      </c>
      <c r="C871" t="s">
        <v>6</v>
      </c>
      <c r="D871" s="1">
        <v>10917</v>
      </c>
      <c r="E871" s="1">
        <v>157574</v>
      </c>
      <c r="F871" s="2">
        <v>24451</v>
      </c>
    </row>
    <row r="872" spans="1:6" x14ac:dyDescent="0.35">
      <c r="A872">
        <v>2019</v>
      </c>
      <c r="B872" t="s">
        <v>59</v>
      </c>
      <c r="C872" t="s">
        <v>7</v>
      </c>
      <c r="D872" s="1">
        <v>2710</v>
      </c>
      <c r="E872" s="1">
        <v>53038</v>
      </c>
      <c r="F872" s="2">
        <v>21264</v>
      </c>
    </row>
    <row r="873" spans="1:6" x14ac:dyDescent="0.35">
      <c r="A873">
        <v>2019</v>
      </c>
      <c r="B873" t="s">
        <v>59</v>
      </c>
      <c r="C873" t="s">
        <v>8</v>
      </c>
      <c r="D873" s="1">
        <v>58596</v>
      </c>
      <c r="E873" s="1">
        <v>1257201</v>
      </c>
      <c r="F873" s="2">
        <v>26675</v>
      </c>
    </row>
    <row r="874" spans="1:6" x14ac:dyDescent="0.35">
      <c r="A874">
        <v>2019</v>
      </c>
      <c r="B874" t="s">
        <v>59</v>
      </c>
      <c r="C874" t="s">
        <v>9</v>
      </c>
      <c r="D874" s="1">
        <v>25254</v>
      </c>
      <c r="E874" s="1">
        <v>498529</v>
      </c>
      <c r="F874" s="2">
        <v>21342</v>
      </c>
    </row>
    <row r="875" spans="1:6" x14ac:dyDescent="0.35">
      <c r="A875">
        <v>2019</v>
      </c>
      <c r="B875" t="s">
        <v>59</v>
      </c>
      <c r="C875" t="s">
        <v>10</v>
      </c>
      <c r="D875" s="1">
        <v>5038</v>
      </c>
      <c r="E875" s="1">
        <v>82521</v>
      </c>
      <c r="F875" s="2">
        <v>17770</v>
      </c>
    </row>
    <row r="876" spans="1:6" x14ac:dyDescent="0.35">
      <c r="A876">
        <v>2019</v>
      </c>
      <c r="B876" t="s">
        <v>59</v>
      </c>
      <c r="C876" t="s">
        <v>11</v>
      </c>
      <c r="D876" s="1">
        <v>33183</v>
      </c>
      <c r="E876" s="1">
        <v>622987</v>
      </c>
      <c r="F876" s="2">
        <v>24703</v>
      </c>
    </row>
    <row r="877" spans="1:6" x14ac:dyDescent="0.35">
      <c r="A877">
        <v>2019</v>
      </c>
      <c r="B877" t="s">
        <v>59</v>
      </c>
      <c r="C877" t="s">
        <v>12</v>
      </c>
      <c r="D877" s="1">
        <v>15776</v>
      </c>
      <c r="E877" s="1">
        <v>313889</v>
      </c>
      <c r="F877" s="2">
        <v>19660</v>
      </c>
    </row>
    <row r="878" spans="1:6" x14ac:dyDescent="0.35">
      <c r="A878">
        <v>2019</v>
      </c>
      <c r="B878" t="s">
        <v>59</v>
      </c>
      <c r="C878" t="s">
        <v>13</v>
      </c>
      <c r="D878" s="1">
        <v>8796</v>
      </c>
      <c r="E878" s="1">
        <v>144265</v>
      </c>
      <c r="F878" s="2">
        <v>17261</v>
      </c>
    </row>
    <row r="879" spans="1:6" x14ac:dyDescent="0.35">
      <c r="A879">
        <v>2019</v>
      </c>
      <c r="B879" t="s">
        <v>59</v>
      </c>
      <c r="C879" t="s">
        <v>14</v>
      </c>
      <c r="D879" s="1">
        <v>6871</v>
      </c>
      <c r="E879" s="1">
        <v>130101</v>
      </c>
      <c r="F879" s="2">
        <v>17333</v>
      </c>
    </row>
    <row r="880" spans="1:6" x14ac:dyDescent="0.35">
      <c r="A880">
        <v>2019</v>
      </c>
      <c r="B880" t="s">
        <v>59</v>
      </c>
      <c r="C880" t="s">
        <v>15</v>
      </c>
      <c r="D880" s="1">
        <v>10118</v>
      </c>
      <c r="E880" s="1">
        <v>201748</v>
      </c>
      <c r="F880" s="2">
        <v>18350</v>
      </c>
    </row>
    <row r="881" spans="1:6" x14ac:dyDescent="0.35">
      <c r="A881">
        <v>2019</v>
      </c>
      <c r="B881" t="s">
        <v>59</v>
      </c>
      <c r="C881" t="s">
        <v>16</v>
      </c>
      <c r="D881" s="1">
        <v>12912</v>
      </c>
      <c r="E881" s="1">
        <v>237469</v>
      </c>
      <c r="F881" s="2">
        <v>21789</v>
      </c>
    </row>
    <row r="882" spans="1:6" x14ac:dyDescent="0.35">
      <c r="A882">
        <v>2019</v>
      </c>
      <c r="B882" t="s">
        <v>59</v>
      </c>
      <c r="C882" t="s">
        <v>17</v>
      </c>
      <c r="D882" s="1">
        <v>5132</v>
      </c>
      <c r="E882" s="1">
        <v>69501</v>
      </c>
      <c r="F882" s="2">
        <v>23169</v>
      </c>
    </row>
    <row r="883" spans="1:6" x14ac:dyDescent="0.35">
      <c r="A883">
        <v>2019</v>
      </c>
      <c r="B883" t="s">
        <v>59</v>
      </c>
      <c r="C883" t="s">
        <v>18</v>
      </c>
      <c r="D883" s="1">
        <v>15043</v>
      </c>
      <c r="E883" s="1">
        <v>282746</v>
      </c>
      <c r="F883" s="2">
        <v>24758</v>
      </c>
    </row>
    <row r="884" spans="1:6" x14ac:dyDescent="0.35">
      <c r="A884">
        <v>2019</v>
      </c>
      <c r="B884" t="s">
        <v>59</v>
      </c>
      <c r="C884" t="s">
        <v>19</v>
      </c>
      <c r="D884" s="1">
        <v>20740</v>
      </c>
      <c r="E884" s="1">
        <v>379863</v>
      </c>
      <c r="F884" s="2">
        <v>29500</v>
      </c>
    </row>
    <row r="885" spans="1:6" x14ac:dyDescent="0.35">
      <c r="A885">
        <v>2019</v>
      </c>
      <c r="B885" t="s">
        <v>59</v>
      </c>
      <c r="C885" t="s">
        <v>20</v>
      </c>
      <c r="D885" s="1">
        <v>23113</v>
      </c>
      <c r="E885" s="1">
        <v>434299</v>
      </c>
      <c r="F885" s="2">
        <v>21121</v>
      </c>
    </row>
    <row r="886" spans="1:6" x14ac:dyDescent="0.35">
      <c r="A886">
        <v>2019</v>
      </c>
      <c r="B886" t="s">
        <v>59</v>
      </c>
      <c r="C886" t="s">
        <v>21</v>
      </c>
      <c r="D886" s="1">
        <v>15325</v>
      </c>
      <c r="E886" s="1">
        <v>275608</v>
      </c>
      <c r="F886" s="2">
        <v>23261</v>
      </c>
    </row>
    <row r="887" spans="1:6" x14ac:dyDescent="0.35">
      <c r="A887">
        <v>2019</v>
      </c>
      <c r="B887" t="s">
        <v>59</v>
      </c>
      <c r="C887" t="s">
        <v>22</v>
      </c>
      <c r="D887" s="1">
        <v>6514</v>
      </c>
      <c r="E887" s="1">
        <v>136282</v>
      </c>
      <c r="F887" s="2">
        <v>17817</v>
      </c>
    </row>
    <row r="888" spans="1:6" x14ac:dyDescent="0.35">
      <c r="A888">
        <v>2019</v>
      </c>
      <c r="B888" t="s">
        <v>59</v>
      </c>
      <c r="C888" t="s">
        <v>23</v>
      </c>
      <c r="D888" s="1">
        <v>15195</v>
      </c>
      <c r="E888" s="1">
        <v>308646</v>
      </c>
      <c r="F888" s="2">
        <v>21614</v>
      </c>
    </row>
    <row r="889" spans="1:6" x14ac:dyDescent="0.35">
      <c r="A889">
        <v>2019</v>
      </c>
      <c r="B889" t="s">
        <v>59</v>
      </c>
      <c r="C889" t="s">
        <v>24</v>
      </c>
      <c r="D889" s="1">
        <v>5052</v>
      </c>
      <c r="E889" s="1">
        <v>67008</v>
      </c>
      <c r="F889" s="2">
        <v>19955</v>
      </c>
    </row>
    <row r="890" spans="1:6" x14ac:dyDescent="0.35">
      <c r="A890">
        <v>2019</v>
      </c>
      <c r="B890" t="s">
        <v>59</v>
      </c>
      <c r="C890" t="s">
        <v>25</v>
      </c>
      <c r="D890" s="1">
        <v>5609</v>
      </c>
      <c r="E890" s="1">
        <v>93856</v>
      </c>
      <c r="F890" s="2">
        <v>17213</v>
      </c>
    </row>
    <row r="891" spans="1:6" x14ac:dyDescent="0.35">
      <c r="A891">
        <v>2019</v>
      </c>
      <c r="B891" t="s">
        <v>59</v>
      </c>
      <c r="C891" t="s">
        <v>26</v>
      </c>
      <c r="D891" s="1">
        <v>8716</v>
      </c>
      <c r="E891" s="1">
        <v>355178</v>
      </c>
      <c r="F891" s="2">
        <v>34432</v>
      </c>
    </row>
    <row r="892" spans="1:6" x14ac:dyDescent="0.35">
      <c r="A892">
        <v>2019</v>
      </c>
      <c r="B892" t="s">
        <v>59</v>
      </c>
      <c r="C892" t="s">
        <v>27</v>
      </c>
      <c r="D892" s="1">
        <v>4675</v>
      </c>
      <c r="E892" s="1">
        <v>73214</v>
      </c>
      <c r="F892" s="2">
        <v>22783</v>
      </c>
    </row>
    <row r="893" spans="1:6" x14ac:dyDescent="0.35">
      <c r="A893">
        <v>2019</v>
      </c>
      <c r="B893" t="s">
        <v>59</v>
      </c>
      <c r="C893" t="s">
        <v>28</v>
      </c>
      <c r="D893" s="1">
        <v>24526</v>
      </c>
      <c r="E893" s="1">
        <v>391519</v>
      </c>
      <c r="F893" s="2">
        <v>26347</v>
      </c>
    </row>
    <row r="894" spans="1:6" x14ac:dyDescent="0.35">
      <c r="A894">
        <v>2019</v>
      </c>
      <c r="B894" t="s">
        <v>59</v>
      </c>
      <c r="C894" t="s">
        <v>29</v>
      </c>
      <c r="D894" s="1">
        <v>5277</v>
      </c>
      <c r="E894" s="1">
        <v>99656</v>
      </c>
      <c r="F894" s="2">
        <v>19571</v>
      </c>
    </row>
    <row r="895" spans="1:6" x14ac:dyDescent="0.35">
      <c r="A895">
        <v>2019</v>
      </c>
      <c r="B895" t="s">
        <v>59</v>
      </c>
      <c r="C895" t="s">
        <v>30</v>
      </c>
      <c r="D895" s="1">
        <v>65868</v>
      </c>
      <c r="E895" s="1">
        <v>957897</v>
      </c>
      <c r="F895" s="2">
        <v>35828</v>
      </c>
    </row>
    <row r="896" spans="1:6" x14ac:dyDescent="0.35">
      <c r="A896">
        <v>2019</v>
      </c>
      <c r="B896" t="s">
        <v>59</v>
      </c>
      <c r="C896" t="s">
        <v>31</v>
      </c>
      <c r="D896" s="1">
        <v>26474</v>
      </c>
      <c r="E896" s="1">
        <v>515152</v>
      </c>
      <c r="F896" s="2">
        <v>20460</v>
      </c>
    </row>
    <row r="897" spans="1:6" x14ac:dyDescent="0.35">
      <c r="A897">
        <v>2019</v>
      </c>
      <c r="B897" t="s">
        <v>59</v>
      </c>
      <c r="C897" t="s">
        <v>32</v>
      </c>
      <c r="D897" s="1">
        <v>2610</v>
      </c>
      <c r="E897" s="1">
        <v>40423</v>
      </c>
      <c r="F897" s="2">
        <v>18573</v>
      </c>
    </row>
    <row r="898" spans="1:6" x14ac:dyDescent="0.35">
      <c r="A898">
        <v>2019</v>
      </c>
      <c r="B898" t="s">
        <v>59</v>
      </c>
      <c r="C898" t="s">
        <v>33</v>
      </c>
      <c r="D898" s="1">
        <v>29035</v>
      </c>
      <c r="E898" s="1">
        <v>570254</v>
      </c>
      <c r="F898" s="2">
        <v>20197</v>
      </c>
    </row>
    <row r="899" spans="1:6" x14ac:dyDescent="0.35">
      <c r="A899">
        <v>2019</v>
      </c>
      <c r="B899" t="s">
        <v>59</v>
      </c>
      <c r="C899" t="s">
        <v>34</v>
      </c>
      <c r="D899" s="1">
        <v>9209</v>
      </c>
      <c r="E899" s="1">
        <v>174213</v>
      </c>
      <c r="F899" s="2">
        <v>18600</v>
      </c>
    </row>
    <row r="900" spans="1:6" x14ac:dyDescent="0.35">
      <c r="A900">
        <v>2019</v>
      </c>
      <c r="B900" t="s">
        <v>59</v>
      </c>
      <c r="C900" t="s">
        <v>35</v>
      </c>
      <c r="D900" s="1">
        <v>14116</v>
      </c>
      <c r="E900" s="1">
        <v>213454</v>
      </c>
      <c r="F900" s="2">
        <v>23818</v>
      </c>
    </row>
    <row r="901" spans="1:6" x14ac:dyDescent="0.35">
      <c r="A901">
        <v>2019</v>
      </c>
      <c r="B901" t="s">
        <v>59</v>
      </c>
      <c r="C901" t="s">
        <v>36</v>
      </c>
      <c r="D901" s="1">
        <v>33729</v>
      </c>
      <c r="E901" s="1">
        <v>577911</v>
      </c>
      <c r="F901" s="2">
        <v>22011</v>
      </c>
    </row>
    <row r="902" spans="1:6" x14ac:dyDescent="0.35">
      <c r="A902">
        <v>2019</v>
      </c>
      <c r="B902" t="s">
        <v>59</v>
      </c>
      <c r="C902" t="s">
        <v>37</v>
      </c>
      <c r="D902" s="1">
        <v>3873</v>
      </c>
      <c r="E902" s="1">
        <v>60008</v>
      </c>
      <c r="F902" s="2">
        <v>23680</v>
      </c>
    </row>
    <row r="903" spans="1:6" x14ac:dyDescent="0.35">
      <c r="A903">
        <v>2019</v>
      </c>
      <c r="B903" t="s">
        <v>59</v>
      </c>
      <c r="C903" t="s">
        <v>38</v>
      </c>
      <c r="D903" s="1">
        <v>13400</v>
      </c>
      <c r="E903" s="1">
        <v>270473</v>
      </c>
      <c r="F903" s="2">
        <v>18816</v>
      </c>
    </row>
    <row r="904" spans="1:6" x14ac:dyDescent="0.35">
      <c r="A904">
        <v>2019</v>
      </c>
      <c r="B904" t="s">
        <v>59</v>
      </c>
      <c r="C904" t="s">
        <v>39</v>
      </c>
      <c r="D904" s="1">
        <v>3191</v>
      </c>
      <c r="E904" s="1">
        <v>47413</v>
      </c>
      <c r="F904" s="2">
        <v>17519</v>
      </c>
    </row>
    <row r="905" spans="1:6" x14ac:dyDescent="0.35">
      <c r="A905">
        <v>2019</v>
      </c>
      <c r="B905" t="s">
        <v>59</v>
      </c>
      <c r="C905" t="s">
        <v>40</v>
      </c>
      <c r="D905" s="1">
        <v>16924</v>
      </c>
      <c r="E905" s="1">
        <v>347181</v>
      </c>
      <c r="F905" s="2">
        <v>23878</v>
      </c>
    </row>
    <row r="906" spans="1:6" x14ac:dyDescent="0.35">
      <c r="A906">
        <v>2019</v>
      </c>
      <c r="B906" t="s">
        <v>59</v>
      </c>
      <c r="C906" t="s">
        <v>41</v>
      </c>
      <c r="D906" s="1">
        <v>65057</v>
      </c>
      <c r="E906" s="1">
        <v>1394036</v>
      </c>
      <c r="F906" s="2">
        <v>22762</v>
      </c>
    </row>
    <row r="907" spans="1:6" x14ac:dyDescent="0.35">
      <c r="A907">
        <v>2019</v>
      </c>
      <c r="B907" t="s">
        <v>59</v>
      </c>
      <c r="C907" t="s">
        <v>42</v>
      </c>
      <c r="D907" s="1">
        <v>7570</v>
      </c>
      <c r="E907" s="1">
        <v>153412</v>
      </c>
      <c r="F907" s="2">
        <v>20955</v>
      </c>
    </row>
    <row r="908" spans="1:6" x14ac:dyDescent="0.35">
      <c r="A908">
        <v>2019</v>
      </c>
      <c r="B908" t="s">
        <v>59</v>
      </c>
      <c r="C908" t="s">
        <v>43</v>
      </c>
      <c r="D908" s="1">
        <v>2268</v>
      </c>
      <c r="E908" s="1">
        <v>37208</v>
      </c>
      <c r="F908" s="2">
        <v>23863</v>
      </c>
    </row>
    <row r="909" spans="1:6" x14ac:dyDescent="0.35">
      <c r="A909">
        <v>2019</v>
      </c>
      <c r="B909" t="s">
        <v>59</v>
      </c>
      <c r="C909" t="s">
        <v>44</v>
      </c>
      <c r="D909" s="1">
        <v>20743</v>
      </c>
      <c r="E909" s="1">
        <v>408354</v>
      </c>
      <c r="F909" s="2">
        <v>21582</v>
      </c>
    </row>
    <row r="910" spans="1:6" x14ac:dyDescent="0.35">
      <c r="A910">
        <v>2019</v>
      </c>
      <c r="B910" t="s">
        <v>59</v>
      </c>
      <c r="C910" t="s">
        <v>45</v>
      </c>
      <c r="D910" s="1">
        <v>20637</v>
      </c>
      <c r="E910" s="1">
        <v>341265</v>
      </c>
      <c r="F910" s="2">
        <v>26566</v>
      </c>
    </row>
    <row r="911" spans="1:6" x14ac:dyDescent="0.35">
      <c r="A911">
        <v>2019</v>
      </c>
      <c r="B911" t="s">
        <v>59</v>
      </c>
      <c r="C911" t="s">
        <v>46</v>
      </c>
      <c r="D911" s="1">
        <v>4658</v>
      </c>
      <c r="E911" s="1">
        <v>75027</v>
      </c>
      <c r="F911" s="2">
        <v>18256</v>
      </c>
    </row>
    <row r="912" spans="1:6" x14ac:dyDescent="0.35">
      <c r="A912">
        <v>2019</v>
      </c>
      <c r="B912" t="s">
        <v>59</v>
      </c>
      <c r="C912" t="s">
        <v>47</v>
      </c>
      <c r="D912" s="1">
        <v>17015</v>
      </c>
      <c r="E912" s="1">
        <v>285279</v>
      </c>
      <c r="F912" s="2">
        <v>18758</v>
      </c>
    </row>
    <row r="913" spans="1:6" x14ac:dyDescent="0.35">
      <c r="A913">
        <v>2019</v>
      </c>
      <c r="B913" t="s">
        <v>59</v>
      </c>
      <c r="C913" t="s">
        <v>48</v>
      </c>
      <c r="D913" s="1">
        <v>2398</v>
      </c>
      <c r="E913" s="1">
        <v>37041</v>
      </c>
      <c r="F913" s="2">
        <v>21994</v>
      </c>
    </row>
    <row r="914" spans="1:6" x14ac:dyDescent="0.35">
      <c r="A914">
        <v>2019</v>
      </c>
      <c r="B914" t="s">
        <v>60</v>
      </c>
      <c r="C914" t="s">
        <v>1</v>
      </c>
      <c r="D914" s="1">
        <v>10189</v>
      </c>
      <c r="E914" s="1">
        <v>46816</v>
      </c>
      <c r="F914" s="2">
        <v>38607</v>
      </c>
    </row>
    <row r="915" spans="1:6" x14ac:dyDescent="0.35">
      <c r="A915">
        <v>2019</v>
      </c>
      <c r="B915" t="s">
        <v>60</v>
      </c>
      <c r="C915" t="s">
        <v>2</v>
      </c>
      <c r="D915" s="1">
        <v>10674</v>
      </c>
      <c r="E915" s="1">
        <v>75782</v>
      </c>
      <c r="F915" s="2">
        <v>39965</v>
      </c>
    </row>
    <row r="916" spans="1:6" x14ac:dyDescent="0.35">
      <c r="A916">
        <v>2019</v>
      </c>
      <c r="B916" t="s">
        <v>60</v>
      </c>
      <c r="C916" t="s">
        <v>3</v>
      </c>
      <c r="D916" s="1">
        <v>5359</v>
      </c>
      <c r="E916" s="1">
        <v>25279</v>
      </c>
      <c r="F916" s="2">
        <v>36115</v>
      </c>
    </row>
    <row r="917" spans="1:6" x14ac:dyDescent="0.35">
      <c r="A917">
        <v>2019</v>
      </c>
      <c r="B917" t="s">
        <v>60</v>
      </c>
      <c r="C917" t="s">
        <v>4</v>
      </c>
      <c r="D917" s="1">
        <v>97442</v>
      </c>
      <c r="E917" s="1">
        <v>547972</v>
      </c>
      <c r="F917" s="2">
        <v>42293</v>
      </c>
    </row>
    <row r="918" spans="1:6" x14ac:dyDescent="0.35">
      <c r="A918">
        <v>2019</v>
      </c>
      <c r="B918" t="s">
        <v>60</v>
      </c>
      <c r="C918" t="s">
        <v>5</v>
      </c>
      <c r="D918" s="1">
        <v>17008</v>
      </c>
      <c r="E918" s="1">
        <v>84571</v>
      </c>
      <c r="F918" s="2">
        <v>42381</v>
      </c>
    </row>
    <row r="919" spans="1:6" x14ac:dyDescent="0.35">
      <c r="A919">
        <v>2019</v>
      </c>
      <c r="B919" t="s">
        <v>60</v>
      </c>
      <c r="C919" t="s">
        <v>6</v>
      </c>
      <c r="D919" s="1">
        <v>18146</v>
      </c>
      <c r="E919" s="1">
        <v>66497</v>
      </c>
      <c r="F919" s="2">
        <v>34861</v>
      </c>
    </row>
    <row r="920" spans="1:6" x14ac:dyDescent="0.35">
      <c r="A920">
        <v>2019</v>
      </c>
      <c r="B920" t="s">
        <v>60</v>
      </c>
      <c r="C920" t="s">
        <v>7</v>
      </c>
      <c r="D920" s="1">
        <v>2052</v>
      </c>
      <c r="E920" s="1">
        <v>12125</v>
      </c>
      <c r="F920" s="2">
        <v>35636</v>
      </c>
    </row>
    <row r="921" spans="1:6" x14ac:dyDescent="0.35">
      <c r="A921">
        <v>2019</v>
      </c>
      <c r="B921" t="s">
        <v>60</v>
      </c>
      <c r="C921" t="s">
        <v>8</v>
      </c>
      <c r="D921" s="1">
        <v>56765</v>
      </c>
      <c r="E921" s="1">
        <v>281975</v>
      </c>
      <c r="F921" s="2">
        <v>37969</v>
      </c>
    </row>
    <row r="922" spans="1:6" x14ac:dyDescent="0.35">
      <c r="A922">
        <v>2019</v>
      </c>
      <c r="B922" t="s">
        <v>60</v>
      </c>
      <c r="C922" t="s">
        <v>9</v>
      </c>
      <c r="D922" s="1">
        <v>18227</v>
      </c>
      <c r="E922" s="1">
        <v>111902</v>
      </c>
      <c r="F922" s="2">
        <v>37971</v>
      </c>
    </row>
    <row r="923" spans="1:6" x14ac:dyDescent="0.35">
      <c r="A923">
        <v>2019</v>
      </c>
      <c r="B923" t="s">
        <v>60</v>
      </c>
      <c r="C923" t="s">
        <v>10</v>
      </c>
      <c r="D923" s="1">
        <v>3845</v>
      </c>
      <c r="E923" s="1">
        <v>19414</v>
      </c>
      <c r="F923" s="2">
        <v>32615</v>
      </c>
    </row>
    <row r="924" spans="1:6" x14ac:dyDescent="0.35">
      <c r="A924">
        <v>2019</v>
      </c>
      <c r="B924" t="s">
        <v>60</v>
      </c>
      <c r="C924" t="s">
        <v>11</v>
      </c>
      <c r="D924" s="1">
        <v>39884</v>
      </c>
      <c r="E924" s="1">
        <v>209967</v>
      </c>
      <c r="F924" s="2">
        <v>43714</v>
      </c>
    </row>
    <row r="925" spans="1:6" x14ac:dyDescent="0.35">
      <c r="A925">
        <v>2019</v>
      </c>
      <c r="B925" t="s">
        <v>60</v>
      </c>
      <c r="C925" t="s">
        <v>12</v>
      </c>
      <c r="D925" s="1">
        <v>12916</v>
      </c>
      <c r="E925" s="1">
        <v>89273</v>
      </c>
      <c r="F925" s="2">
        <v>33759</v>
      </c>
    </row>
    <row r="926" spans="1:6" x14ac:dyDescent="0.35">
      <c r="A926">
        <v>2019</v>
      </c>
      <c r="B926" t="s">
        <v>60</v>
      </c>
      <c r="C926" t="s">
        <v>13</v>
      </c>
      <c r="D926" s="1">
        <v>8547</v>
      </c>
      <c r="E926" s="1">
        <v>42519</v>
      </c>
      <c r="F926" s="2">
        <v>36534</v>
      </c>
    </row>
    <row r="927" spans="1:6" x14ac:dyDescent="0.35">
      <c r="A927">
        <v>2019</v>
      </c>
      <c r="B927" t="s">
        <v>60</v>
      </c>
      <c r="C927" t="s">
        <v>14</v>
      </c>
      <c r="D927" s="1">
        <v>5938</v>
      </c>
      <c r="E927" s="1">
        <v>34833</v>
      </c>
      <c r="F927" s="2">
        <v>35624</v>
      </c>
    </row>
    <row r="928" spans="1:6" x14ac:dyDescent="0.35">
      <c r="A928">
        <v>2019</v>
      </c>
      <c r="B928" t="s">
        <v>60</v>
      </c>
      <c r="C928" t="s">
        <v>15</v>
      </c>
      <c r="D928" s="1">
        <v>10404</v>
      </c>
      <c r="E928" s="1">
        <v>46571</v>
      </c>
      <c r="F928" s="2">
        <v>34846</v>
      </c>
    </row>
    <row r="929" spans="1:6" x14ac:dyDescent="0.35">
      <c r="A929">
        <v>2019</v>
      </c>
      <c r="B929" t="s">
        <v>60</v>
      </c>
      <c r="C929" t="s">
        <v>16</v>
      </c>
      <c r="D929" s="1">
        <v>9280</v>
      </c>
      <c r="E929" s="1">
        <v>46391</v>
      </c>
      <c r="F929" s="2">
        <v>38963</v>
      </c>
    </row>
    <row r="930" spans="1:6" x14ac:dyDescent="0.35">
      <c r="A930">
        <v>2019</v>
      </c>
      <c r="B930" t="s">
        <v>60</v>
      </c>
      <c r="C930" t="s">
        <v>17</v>
      </c>
      <c r="D930" s="1">
        <v>3777</v>
      </c>
      <c r="E930" s="1">
        <v>17863</v>
      </c>
      <c r="F930" s="2">
        <v>35322</v>
      </c>
    </row>
    <row r="931" spans="1:6" x14ac:dyDescent="0.35">
      <c r="A931">
        <v>2019</v>
      </c>
      <c r="B931" t="s">
        <v>60</v>
      </c>
      <c r="C931" t="s">
        <v>18</v>
      </c>
      <c r="D931" s="1">
        <v>19358</v>
      </c>
      <c r="E931" s="1">
        <v>91545</v>
      </c>
      <c r="F931" s="2">
        <v>44150</v>
      </c>
    </row>
    <row r="932" spans="1:6" x14ac:dyDescent="0.35">
      <c r="A932">
        <v>2019</v>
      </c>
      <c r="B932" t="s">
        <v>60</v>
      </c>
      <c r="C932" t="s">
        <v>19</v>
      </c>
      <c r="D932" s="1">
        <v>22046</v>
      </c>
      <c r="E932" s="1">
        <v>121404</v>
      </c>
      <c r="F932" s="2">
        <v>40421</v>
      </c>
    </row>
    <row r="933" spans="1:6" x14ac:dyDescent="0.35">
      <c r="A933">
        <v>2019</v>
      </c>
      <c r="B933" t="s">
        <v>60</v>
      </c>
      <c r="C933" t="s">
        <v>20</v>
      </c>
      <c r="D933" s="1">
        <v>32480</v>
      </c>
      <c r="E933" s="1">
        <v>140352</v>
      </c>
      <c r="F933" s="2">
        <v>34330</v>
      </c>
    </row>
    <row r="934" spans="1:6" x14ac:dyDescent="0.35">
      <c r="A934">
        <v>2019</v>
      </c>
      <c r="B934" t="s">
        <v>60</v>
      </c>
      <c r="C934" t="s">
        <v>21</v>
      </c>
      <c r="D934" s="1">
        <v>17266</v>
      </c>
      <c r="E934" s="1">
        <v>91238</v>
      </c>
      <c r="F934" s="2">
        <v>35478</v>
      </c>
    </row>
    <row r="935" spans="1:6" x14ac:dyDescent="0.35">
      <c r="A935">
        <v>2019</v>
      </c>
      <c r="B935" t="s">
        <v>60</v>
      </c>
      <c r="C935" t="s">
        <v>22</v>
      </c>
      <c r="D935" s="1">
        <v>4589</v>
      </c>
      <c r="E935" s="1">
        <v>21043</v>
      </c>
      <c r="F935" s="2">
        <v>36243</v>
      </c>
    </row>
    <row r="936" spans="1:6" x14ac:dyDescent="0.35">
      <c r="A936">
        <v>2019</v>
      </c>
      <c r="B936" t="s">
        <v>60</v>
      </c>
      <c r="C936" t="s">
        <v>23</v>
      </c>
      <c r="D936" s="1">
        <v>13240</v>
      </c>
      <c r="E936" s="1">
        <v>75829</v>
      </c>
      <c r="F936" s="2">
        <v>35224</v>
      </c>
    </row>
    <row r="937" spans="1:6" x14ac:dyDescent="0.35">
      <c r="A937">
        <v>2019</v>
      </c>
      <c r="B937" t="s">
        <v>60</v>
      </c>
      <c r="C937" t="s">
        <v>24</v>
      </c>
      <c r="D937" s="1">
        <v>4153</v>
      </c>
      <c r="E937" s="1">
        <v>18442</v>
      </c>
      <c r="F937" s="2">
        <v>31791</v>
      </c>
    </row>
    <row r="938" spans="1:6" x14ac:dyDescent="0.35">
      <c r="A938">
        <v>2019</v>
      </c>
      <c r="B938" t="s">
        <v>60</v>
      </c>
      <c r="C938" t="s">
        <v>25</v>
      </c>
      <c r="D938" s="1">
        <v>4572</v>
      </c>
      <c r="E938" s="1">
        <v>25509</v>
      </c>
      <c r="F938" s="2">
        <v>33587</v>
      </c>
    </row>
    <row r="939" spans="1:6" x14ac:dyDescent="0.35">
      <c r="A939">
        <v>2019</v>
      </c>
      <c r="B939" t="s">
        <v>60</v>
      </c>
      <c r="C939" t="s">
        <v>26</v>
      </c>
      <c r="D939" s="1">
        <v>5140</v>
      </c>
      <c r="E939" s="1">
        <v>35449</v>
      </c>
      <c r="F939" s="2">
        <v>38479</v>
      </c>
    </row>
    <row r="940" spans="1:6" x14ac:dyDescent="0.35">
      <c r="A940">
        <v>2019</v>
      </c>
      <c r="B940" t="s">
        <v>60</v>
      </c>
      <c r="C940" t="s">
        <v>27</v>
      </c>
      <c r="D940" s="1">
        <v>4011</v>
      </c>
      <c r="E940" s="1">
        <v>21600</v>
      </c>
      <c r="F940" s="2">
        <v>39236</v>
      </c>
    </row>
    <row r="941" spans="1:6" x14ac:dyDescent="0.35">
      <c r="A941">
        <v>2019</v>
      </c>
      <c r="B941" t="s">
        <v>60</v>
      </c>
      <c r="C941" t="s">
        <v>28</v>
      </c>
      <c r="D941" s="1">
        <v>24469</v>
      </c>
      <c r="E941" s="1">
        <v>138255</v>
      </c>
      <c r="F941" s="2">
        <v>37373</v>
      </c>
    </row>
    <row r="942" spans="1:6" x14ac:dyDescent="0.35">
      <c r="A942">
        <v>2019</v>
      </c>
      <c r="B942" t="s">
        <v>60</v>
      </c>
      <c r="C942" t="s">
        <v>29</v>
      </c>
      <c r="D942" s="1">
        <v>4216</v>
      </c>
      <c r="E942" s="1">
        <v>21214</v>
      </c>
      <c r="F942" s="2">
        <v>35417</v>
      </c>
    </row>
    <row r="943" spans="1:6" x14ac:dyDescent="0.35">
      <c r="A943">
        <v>2019</v>
      </c>
      <c r="B943" t="s">
        <v>60</v>
      </c>
      <c r="C943" t="s">
        <v>30</v>
      </c>
      <c r="D943" s="1">
        <v>72430</v>
      </c>
      <c r="E943" s="1">
        <v>371218</v>
      </c>
      <c r="F943" s="2">
        <v>43410</v>
      </c>
    </row>
    <row r="944" spans="1:6" x14ac:dyDescent="0.35">
      <c r="A944">
        <v>2019</v>
      </c>
      <c r="B944" t="s">
        <v>60</v>
      </c>
      <c r="C944" t="s">
        <v>31</v>
      </c>
      <c r="D944" s="1">
        <v>24457</v>
      </c>
      <c r="E944" s="1">
        <v>115119</v>
      </c>
      <c r="F944" s="2">
        <v>36624</v>
      </c>
    </row>
    <row r="945" spans="1:6" x14ac:dyDescent="0.35">
      <c r="A945">
        <v>2019</v>
      </c>
      <c r="B945" t="s">
        <v>60</v>
      </c>
      <c r="C945" t="s">
        <v>32</v>
      </c>
      <c r="D945" s="1">
        <v>2047</v>
      </c>
      <c r="E945" s="1">
        <v>11337</v>
      </c>
      <c r="F945" s="2">
        <v>38696</v>
      </c>
    </row>
    <row r="946" spans="1:6" x14ac:dyDescent="0.35">
      <c r="A946">
        <v>2019</v>
      </c>
      <c r="B946" t="s">
        <v>60</v>
      </c>
      <c r="C946" t="s">
        <v>33</v>
      </c>
      <c r="D946" s="1">
        <v>23639</v>
      </c>
      <c r="E946" s="1">
        <v>157001</v>
      </c>
      <c r="F946" s="2">
        <v>35006</v>
      </c>
    </row>
    <row r="947" spans="1:6" x14ac:dyDescent="0.35">
      <c r="A947">
        <v>2019</v>
      </c>
      <c r="B947" t="s">
        <v>60</v>
      </c>
      <c r="C947" t="s">
        <v>34</v>
      </c>
      <c r="D947" s="1">
        <v>6589</v>
      </c>
      <c r="E947" s="1">
        <v>36706</v>
      </c>
      <c r="F947" s="2">
        <v>36151</v>
      </c>
    </row>
    <row r="948" spans="1:6" x14ac:dyDescent="0.35">
      <c r="A948">
        <v>2019</v>
      </c>
      <c r="B948" t="s">
        <v>60</v>
      </c>
      <c r="C948" t="s">
        <v>35</v>
      </c>
      <c r="D948" s="1">
        <v>25468</v>
      </c>
      <c r="E948" s="1">
        <v>78423</v>
      </c>
      <c r="F948" s="2">
        <v>35467</v>
      </c>
    </row>
    <row r="949" spans="1:6" x14ac:dyDescent="0.35">
      <c r="A949">
        <v>2019</v>
      </c>
      <c r="B949" t="s">
        <v>60</v>
      </c>
      <c r="C949" t="s">
        <v>36</v>
      </c>
      <c r="D949" s="1">
        <v>33082</v>
      </c>
      <c r="E949" s="1">
        <v>202171</v>
      </c>
      <c r="F949" s="2">
        <v>35131</v>
      </c>
    </row>
    <row r="950" spans="1:6" x14ac:dyDescent="0.35">
      <c r="A950">
        <v>2019</v>
      </c>
      <c r="B950" t="s">
        <v>60</v>
      </c>
      <c r="C950" t="s">
        <v>37</v>
      </c>
      <c r="D950" s="1">
        <v>3537</v>
      </c>
      <c r="E950" s="1">
        <v>18157</v>
      </c>
      <c r="F950" s="2">
        <v>34466</v>
      </c>
    </row>
    <row r="951" spans="1:6" x14ac:dyDescent="0.35">
      <c r="A951">
        <v>2019</v>
      </c>
      <c r="B951" t="s">
        <v>60</v>
      </c>
      <c r="C951" t="s">
        <v>38</v>
      </c>
      <c r="D951" s="1">
        <v>12142</v>
      </c>
      <c r="E951" s="1">
        <v>54906</v>
      </c>
      <c r="F951" s="2">
        <v>34386</v>
      </c>
    </row>
    <row r="952" spans="1:6" x14ac:dyDescent="0.35">
      <c r="A952">
        <v>2019</v>
      </c>
      <c r="B952" t="s">
        <v>60</v>
      </c>
      <c r="C952" t="s">
        <v>39</v>
      </c>
      <c r="D952" s="1">
        <v>2223</v>
      </c>
      <c r="E952" s="1">
        <v>11326</v>
      </c>
      <c r="F952" s="2">
        <v>34233</v>
      </c>
    </row>
    <row r="953" spans="1:6" x14ac:dyDescent="0.35">
      <c r="A953">
        <v>2019</v>
      </c>
      <c r="B953" t="s">
        <v>60</v>
      </c>
      <c r="C953" t="s">
        <v>40</v>
      </c>
      <c r="D953" s="1">
        <v>15931</v>
      </c>
      <c r="E953" s="1">
        <v>80484</v>
      </c>
      <c r="F953" s="2">
        <v>36227</v>
      </c>
    </row>
    <row r="954" spans="1:6" x14ac:dyDescent="0.35">
      <c r="A954">
        <v>2019</v>
      </c>
      <c r="B954" t="s">
        <v>60</v>
      </c>
      <c r="C954" t="s">
        <v>41</v>
      </c>
      <c r="D954" s="1">
        <v>57504</v>
      </c>
      <c r="E954" s="1">
        <v>343287</v>
      </c>
      <c r="F954" s="2">
        <v>41110</v>
      </c>
    </row>
    <row r="955" spans="1:6" x14ac:dyDescent="0.35">
      <c r="A955">
        <v>2019</v>
      </c>
      <c r="B955" t="s">
        <v>60</v>
      </c>
      <c r="C955" t="s">
        <v>42</v>
      </c>
      <c r="D955" s="1">
        <v>6492</v>
      </c>
      <c r="E955" s="1">
        <v>37200</v>
      </c>
      <c r="F955" s="2">
        <v>37389</v>
      </c>
    </row>
    <row r="956" spans="1:6" x14ac:dyDescent="0.35">
      <c r="A956">
        <v>2019</v>
      </c>
      <c r="B956" t="s">
        <v>60</v>
      </c>
      <c r="C956" t="s">
        <v>43</v>
      </c>
      <c r="D956" s="1">
        <v>1990</v>
      </c>
      <c r="E956" s="1">
        <v>8772</v>
      </c>
      <c r="F956" s="2">
        <v>37394</v>
      </c>
    </row>
    <row r="957" spans="1:6" x14ac:dyDescent="0.35">
      <c r="A957">
        <v>2019</v>
      </c>
      <c r="B957" t="s">
        <v>60</v>
      </c>
      <c r="C957" t="s">
        <v>44</v>
      </c>
      <c r="D957" s="1">
        <v>29777</v>
      </c>
      <c r="E957" s="1">
        <v>140456</v>
      </c>
      <c r="F957" s="2">
        <v>45136</v>
      </c>
    </row>
    <row r="958" spans="1:6" x14ac:dyDescent="0.35">
      <c r="A958">
        <v>2019</v>
      </c>
      <c r="B958" t="s">
        <v>60</v>
      </c>
      <c r="C958" t="s">
        <v>45</v>
      </c>
      <c r="D958" s="1">
        <v>19915</v>
      </c>
      <c r="E958" s="1">
        <v>102632</v>
      </c>
      <c r="F958" s="2">
        <v>42585</v>
      </c>
    </row>
    <row r="959" spans="1:6" x14ac:dyDescent="0.35">
      <c r="A959">
        <v>2019</v>
      </c>
      <c r="B959" t="s">
        <v>60</v>
      </c>
      <c r="C959" t="s">
        <v>46</v>
      </c>
      <c r="D959" s="1">
        <v>5797</v>
      </c>
      <c r="E959" s="1">
        <v>20164</v>
      </c>
      <c r="F959" s="2">
        <v>32080</v>
      </c>
    </row>
    <row r="960" spans="1:6" x14ac:dyDescent="0.35">
      <c r="A960">
        <v>2019</v>
      </c>
      <c r="B960" t="s">
        <v>60</v>
      </c>
      <c r="C960" t="s">
        <v>47</v>
      </c>
      <c r="D960" s="1">
        <v>13757</v>
      </c>
      <c r="E960" s="1">
        <v>84267</v>
      </c>
      <c r="F960" s="2">
        <v>31908</v>
      </c>
    </row>
    <row r="961" spans="1:6" x14ac:dyDescent="0.35">
      <c r="A961">
        <v>2019</v>
      </c>
      <c r="B961" t="s">
        <v>60</v>
      </c>
      <c r="C961" t="s">
        <v>48</v>
      </c>
      <c r="D961" s="1">
        <v>1655</v>
      </c>
      <c r="E961" s="1">
        <v>7188</v>
      </c>
      <c r="F961" s="2">
        <v>39255</v>
      </c>
    </row>
    <row r="962" spans="1:6" x14ac:dyDescent="0.35">
      <c r="A962">
        <v>2018</v>
      </c>
      <c r="B962" t="s">
        <v>55</v>
      </c>
      <c r="C962" t="s">
        <v>1</v>
      </c>
      <c r="D962" s="1">
        <v>1843</v>
      </c>
      <c r="E962" s="1">
        <v>18397</v>
      </c>
      <c r="F962" s="2">
        <v>56388</v>
      </c>
    </row>
    <row r="963" spans="1:6" x14ac:dyDescent="0.35">
      <c r="A963">
        <v>2018</v>
      </c>
      <c r="B963" t="s">
        <v>55</v>
      </c>
      <c r="C963" t="s">
        <v>2</v>
      </c>
      <c r="D963" s="1">
        <v>1328</v>
      </c>
      <c r="E963" s="1">
        <v>38653</v>
      </c>
      <c r="F963" s="2">
        <v>50854</v>
      </c>
    </row>
    <row r="964" spans="1:6" x14ac:dyDescent="0.35">
      <c r="A964">
        <v>2018</v>
      </c>
      <c r="B964" t="s">
        <v>55</v>
      </c>
      <c r="C964" t="s">
        <v>3</v>
      </c>
      <c r="D964" s="1">
        <v>2525</v>
      </c>
      <c r="E964" s="1">
        <v>16334</v>
      </c>
      <c r="F964" s="2">
        <v>47616</v>
      </c>
    </row>
    <row r="965" spans="1:6" x14ac:dyDescent="0.35">
      <c r="A965">
        <v>2018</v>
      </c>
      <c r="B965" t="s">
        <v>55</v>
      </c>
      <c r="C965" t="s">
        <v>4</v>
      </c>
      <c r="D965" s="1">
        <v>17605</v>
      </c>
      <c r="E965" s="1">
        <v>443542</v>
      </c>
      <c r="F965" s="2">
        <v>38595</v>
      </c>
    </row>
    <row r="966" spans="1:6" x14ac:dyDescent="0.35">
      <c r="A966">
        <v>2018</v>
      </c>
      <c r="B966" t="s">
        <v>55</v>
      </c>
      <c r="C966" t="s">
        <v>5</v>
      </c>
      <c r="D966" s="1">
        <v>3256</v>
      </c>
      <c r="E966" s="1">
        <v>46357</v>
      </c>
      <c r="F966" s="2">
        <v>88489</v>
      </c>
    </row>
    <row r="967" spans="1:6" x14ac:dyDescent="0.35">
      <c r="A967">
        <v>2018</v>
      </c>
      <c r="B967" t="s">
        <v>55</v>
      </c>
      <c r="C967" t="s">
        <v>6</v>
      </c>
      <c r="D967">
        <v>441</v>
      </c>
      <c r="E967" s="1">
        <v>5272</v>
      </c>
      <c r="F967" s="2">
        <v>40054</v>
      </c>
    </row>
    <row r="968" spans="1:6" x14ac:dyDescent="0.35">
      <c r="A968">
        <v>2018</v>
      </c>
      <c r="B968" t="s">
        <v>55</v>
      </c>
      <c r="C968" t="s">
        <v>7</v>
      </c>
      <c r="D968">
        <v>177</v>
      </c>
      <c r="E968" s="1">
        <v>1535</v>
      </c>
      <c r="F968" s="2">
        <v>39987</v>
      </c>
    </row>
    <row r="969" spans="1:6" x14ac:dyDescent="0.35">
      <c r="A969">
        <v>2018</v>
      </c>
      <c r="B969" t="s">
        <v>55</v>
      </c>
      <c r="C969" t="s">
        <v>8</v>
      </c>
      <c r="D969" s="1">
        <v>5289</v>
      </c>
      <c r="E969" s="1">
        <v>72507</v>
      </c>
      <c r="F969" s="2">
        <v>34681</v>
      </c>
    </row>
    <row r="970" spans="1:6" x14ac:dyDescent="0.35">
      <c r="A970">
        <v>2018</v>
      </c>
      <c r="B970" t="s">
        <v>55</v>
      </c>
      <c r="C970" t="s">
        <v>9</v>
      </c>
      <c r="D970" s="1">
        <v>2630</v>
      </c>
      <c r="E970" s="1">
        <v>29395</v>
      </c>
      <c r="F970" s="2">
        <v>42010</v>
      </c>
    </row>
    <row r="971" spans="1:6" x14ac:dyDescent="0.35">
      <c r="A971">
        <v>2018</v>
      </c>
      <c r="B971" t="s">
        <v>55</v>
      </c>
      <c r="C971" t="s">
        <v>10</v>
      </c>
      <c r="D971" s="1">
        <v>2500</v>
      </c>
      <c r="E971" s="1">
        <v>26636</v>
      </c>
      <c r="F971" s="2">
        <v>39998</v>
      </c>
    </row>
    <row r="972" spans="1:6" x14ac:dyDescent="0.35">
      <c r="A972">
        <v>2018</v>
      </c>
      <c r="B972" t="s">
        <v>55</v>
      </c>
      <c r="C972" t="s">
        <v>11</v>
      </c>
      <c r="D972" s="1">
        <v>2785</v>
      </c>
      <c r="E972" s="1">
        <v>26452</v>
      </c>
      <c r="F972" s="2">
        <v>50101</v>
      </c>
    </row>
    <row r="973" spans="1:6" x14ac:dyDescent="0.35">
      <c r="A973">
        <v>2018</v>
      </c>
      <c r="B973" t="s">
        <v>55</v>
      </c>
      <c r="C973" t="s">
        <v>12</v>
      </c>
      <c r="D973" s="1">
        <v>2217</v>
      </c>
      <c r="E973" s="1">
        <v>21236</v>
      </c>
      <c r="F973" s="2">
        <v>48605</v>
      </c>
    </row>
    <row r="974" spans="1:6" x14ac:dyDescent="0.35">
      <c r="A974">
        <v>2018</v>
      </c>
      <c r="B974" t="s">
        <v>55</v>
      </c>
      <c r="C974" t="s">
        <v>13</v>
      </c>
      <c r="D974" s="1">
        <v>2830</v>
      </c>
      <c r="E974" s="1">
        <v>23077</v>
      </c>
      <c r="F974" s="2">
        <v>42989</v>
      </c>
    </row>
    <row r="975" spans="1:6" x14ac:dyDescent="0.35">
      <c r="A975">
        <v>2018</v>
      </c>
      <c r="B975" t="s">
        <v>55</v>
      </c>
      <c r="C975" t="s">
        <v>14</v>
      </c>
      <c r="D975" s="1">
        <v>2658</v>
      </c>
      <c r="E975" s="1">
        <v>19284</v>
      </c>
      <c r="F975" s="2">
        <v>47004</v>
      </c>
    </row>
    <row r="976" spans="1:6" x14ac:dyDescent="0.35">
      <c r="A976">
        <v>2018</v>
      </c>
      <c r="B976" t="s">
        <v>55</v>
      </c>
      <c r="C976" t="s">
        <v>15</v>
      </c>
      <c r="D976" s="1">
        <v>1559</v>
      </c>
      <c r="E976" s="1">
        <v>18569</v>
      </c>
      <c r="F976" s="2">
        <v>56223</v>
      </c>
    </row>
    <row r="977" spans="1:6" x14ac:dyDescent="0.35">
      <c r="A977">
        <v>2018</v>
      </c>
      <c r="B977" t="s">
        <v>55</v>
      </c>
      <c r="C977" t="s">
        <v>16</v>
      </c>
      <c r="D977" s="1">
        <v>3089</v>
      </c>
      <c r="E977" s="1">
        <v>43598</v>
      </c>
      <c r="F977" s="2">
        <v>84277</v>
      </c>
    </row>
    <row r="978" spans="1:6" x14ac:dyDescent="0.35">
      <c r="A978">
        <v>2018</v>
      </c>
      <c r="B978" t="s">
        <v>55</v>
      </c>
      <c r="C978" t="s">
        <v>17</v>
      </c>
      <c r="D978" s="1">
        <v>1372</v>
      </c>
      <c r="E978" s="1">
        <v>7143</v>
      </c>
      <c r="F978" s="2">
        <v>41187</v>
      </c>
    </row>
    <row r="979" spans="1:6" x14ac:dyDescent="0.35">
      <c r="A979">
        <v>2018</v>
      </c>
      <c r="B979" t="s">
        <v>55</v>
      </c>
      <c r="C979" t="s">
        <v>18</v>
      </c>
      <c r="D979">
        <v>723</v>
      </c>
      <c r="E979" s="1">
        <v>6447</v>
      </c>
      <c r="F979" s="2">
        <v>43100</v>
      </c>
    </row>
    <row r="980" spans="1:6" x14ac:dyDescent="0.35">
      <c r="A980">
        <v>2018</v>
      </c>
      <c r="B980" t="s">
        <v>55</v>
      </c>
      <c r="C980" t="s">
        <v>19</v>
      </c>
      <c r="D980">
        <v>985</v>
      </c>
      <c r="E980" s="1">
        <v>9626</v>
      </c>
      <c r="F980" s="2">
        <v>61244</v>
      </c>
    </row>
    <row r="981" spans="1:6" x14ac:dyDescent="0.35">
      <c r="A981">
        <v>2018</v>
      </c>
      <c r="B981" t="s">
        <v>55</v>
      </c>
      <c r="C981" t="s">
        <v>20</v>
      </c>
      <c r="D981" s="1">
        <v>3282</v>
      </c>
      <c r="E981" s="1">
        <v>35874</v>
      </c>
      <c r="F981" s="2">
        <v>40516</v>
      </c>
    </row>
    <row r="982" spans="1:6" x14ac:dyDescent="0.35">
      <c r="A982">
        <v>2018</v>
      </c>
      <c r="B982" t="s">
        <v>55</v>
      </c>
      <c r="C982" t="s">
        <v>21</v>
      </c>
      <c r="D982" s="1">
        <v>3071</v>
      </c>
      <c r="E982" s="1">
        <v>27642</v>
      </c>
      <c r="F982" s="2">
        <v>50521</v>
      </c>
    </row>
    <row r="983" spans="1:6" x14ac:dyDescent="0.35">
      <c r="A983">
        <v>2018</v>
      </c>
      <c r="B983" t="s">
        <v>55</v>
      </c>
      <c r="C983" t="s">
        <v>22</v>
      </c>
      <c r="D983" s="1">
        <v>2153</v>
      </c>
      <c r="E983" s="1">
        <v>16234</v>
      </c>
      <c r="F983" s="2">
        <v>47028</v>
      </c>
    </row>
    <row r="984" spans="1:6" x14ac:dyDescent="0.35">
      <c r="A984">
        <v>2018</v>
      </c>
      <c r="B984" t="s">
        <v>55</v>
      </c>
      <c r="C984" t="s">
        <v>23</v>
      </c>
      <c r="D984" s="1">
        <v>1935</v>
      </c>
      <c r="E984" s="1">
        <v>16642</v>
      </c>
      <c r="F984" s="2">
        <v>43331</v>
      </c>
    </row>
    <row r="985" spans="1:6" x14ac:dyDescent="0.35">
      <c r="A985">
        <v>2018</v>
      </c>
      <c r="B985" t="s">
        <v>55</v>
      </c>
      <c r="C985" t="s">
        <v>24</v>
      </c>
      <c r="D985" s="1">
        <v>1771</v>
      </c>
      <c r="E985" s="1">
        <v>12503</v>
      </c>
      <c r="F985" s="2">
        <v>67090</v>
      </c>
    </row>
    <row r="986" spans="1:6" x14ac:dyDescent="0.35">
      <c r="A986">
        <v>2018</v>
      </c>
      <c r="B986" t="s">
        <v>55</v>
      </c>
      <c r="C986" t="s">
        <v>25</v>
      </c>
      <c r="D986" s="1">
        <v>2378</v>
      </c>
      <c r="E986" s="1">
        <v>15823</v>
      </c>
      <c r="F986" s="2">
        <v>41084</v>
      </c>
    </row>
    <row r="987" spans="1:6" x14ac:dyDescent="0.35">
      <c r="A987">
        <v>2018</v>
      </c>
      <c r="B987" t="s">
        <v>55</v>
      </c>
      <c r="C987" t="s">
        <v>26</v>
      </c>
      <c r="D987">
        <v>641</v>
      </c>
      <c r="E987" s="1">
        <v>19336</v>
      </c>
      <c r="F987" s="2">
        <v>82872</v>
      </c>
    </row>
    <row r="988" spans="1:6" x14ac:dyDescent="0.35">
      <c r="A988">
        <v>2018</v>
      </c>
      <c r="B988" t="s">
        <v>55</v>
      </c>
      <c r="C988" t="s">
        <v>27</v>
      </c>
      <c r="D988">
        <v>344</v>
      </c>
      <c r="E988" s="1">
        <v>2619</v>
      </c>
      <c r="F988" s="2">
        <v>42081</v>
      </c>
    </row>
    <row r="989" spans="1:6" x14ac:dyDescent="0.35">
      <c r="A989">
        <v>2018</v>
      </c>
      <c r="B989" t="s">
        <v>55</v>
      </c>
      <c r="C989" t="s">
        <v>28</v>
      </c>
      <c r="D989" s="1">
        <v>1003</v>
      </c>
      <c r="E989" s="1">
        <v>12165</v>
      </c>
      <c r="F989" s="2">
        <v>39981</v>
      </c>
    </row>
    <row r="990" spans="1:6" x14ac:dyDescent="0.35">
      <c r="A990">
        <v>2018</v>
      </c>
      <c r="B990" t="s">
        <v>55</v>
      </c>
      <c r="C990" t="s">
        <v>29</v>
      </c>
      <c r="D990" s="1">
        <v>2007</v>
      </c>
      <c r="E990" s="1">
        <v>35856</v>
      </c>
      <c r="F990" s="2">
        <v>64393</v>
      </c>
    </row>
    <row r="991" spans="1:6" x14ac:dyDescent="0.35">
      <c r="A991">
        <v>2018</v>
      </c>
      <c r="B991" t="s">
        <v>55</v>
      </c>
      <c r="C991" t="s">
        <v>30</v>
      </c>
      <c r="D991" s="1">
        <v>3062</v>
      </c>
      <c r="E991" s="1">
        <v>31787</v>
      </c>
      <c r="F991" s="2">
        <v>41230</v>
      </c>
    </row>
    <row r="992" spans="1:6" x14ac:dyDescent="0.35">
      <c r="A992">
        <v>2018</v>
      </c>
      <c r="B992" t="s">
        <v>55</v>
      </c>
      <c r="C992" t="s">
        <v>31</v>
      </c>
      <c r="D992" s="1">
        <v>3330</v>
      </c>
      <c r="E992" s="1">
        <v>30208</v>
      </c>
      <c r="F992" s="2">
        <v>39062</v>
      </c>
    </row>
    <row r="993" spans="1:6" x14ac:dyDescent="0.35">
      <c r="A993">
        <v>2018</v>
      </c>
      <c r="B993" t="s">
        <v>55</v>
      </c>
      <c r="C993" t="s">
        <v>32</v>
      </c>
      <c r="D993" s="1">
        <v>1766</v>
      </c>
      <c r="E993" s="1">
        <v>25422</v>
      </c>
      <c r="F993" s="2">
        <v>95073</v>
      </c>
    </row>
    <row r="994" spans="1:6" x14ac:dyDescent="0.35">
      <c r="A994">
        <v>2018</v>
      </c>
      <c r="B994" t="s">
        <v>55</v>
      </c>
      <c r="C994" t="s">
        <v>33</v>
      </c>
      <c r="D994" s="1">
        <v>2470</v>
      </c>
      <c r="E994" s="1">
        <v>28520</v>
      </c>
      <c r="F994" s="2">
        <v>51145</v>
      </c>
    </row>
    <row r="995" spans="1:6" x14ac:dyDescent="0.35">
      <c r="A995">
        <v>2018</v>
      </c>
      <c r="B995" t="s">
        <v>55</v>
      </c>
      <c r="C995" t="s">
        <v>34</v>
      </c>
      <c r="D995" s="1">
        <v>4348</v>
      </c>
      <c r="E995" s="1">
        <v>64020</v>
      </c>
      <c r="F995" s="2">
        <v>91135</v>
      </c>
    </row>
    <row r="996" spans="1:6" x14ac:dyDescent="0.35">
      <c r="A996">
        <v>2018</v>
      </c>
      <c r="B996" t="s">
        <v>55</v>
      </c>
      <c r="C996" t="s">
        <v>35</v>
      </c>
      <c r="D996" s="1">
        <v>4560</v>
      </c>
      <c r="E996" s="1">
        <v>53530</v>
      </c>
      <c r="F996" s="2">
        <v>37495</v>
      </c>
    </row>
    <row r="997" spans="1:6" x14ac:dyDescent="0.35">
      <c r="A997">
        <v>2018</v>
      </c>
      <c r="B997" t="s">
        <v>55</v>
      </c>
      <c r="C997" t="s">
        <v>36</v>
      </c>
      <c r="D997" s="1">
        <v>3585</v>
      </c>
      <c r="E997" s="1">
        <v>52523</v>
      </c>
      <c r="F997" s="2">
        <v>62951</v>
      </c>
    </row>
    <row r="998" spans="1:6" x14ac:dyDescent="0.35">
      <c r="A998">
        <v>2018</v>
      </c>
      <c r="B998" t="s">
        <v>55</v>
      </c>
      <c r="C998" t="s">
        <v>37</v>
      </c>
      <c r="D998">
        <v>194</v>
      </c>
      <c r="E998" s="1">
        <v>1056</v>
      </c>
      <c r="F998" s="2">
        <v>39071</v>
      </c>
    </row>
    <row r="999" spans="1:6" x14ac:dyDescent="0.35">
      <c r="A999">
        <v>2018</v>
      </c>
      <c r="B999" t="s">
        <v>55</v>
      </c>
      <c r="C999" t="s">
        <v>38</v>
      </c>
      <c r="D999" s="1">
        <v>1286</v>
      </c>
      <c r="E999" s="1">
        <v>12662</v>
      </c>
      <c r="F999" s="2">
        <v>40536</v>
      </c>
    </row>
    <row r="1000" spans="1:6" x14ac:dyDescent="0.35">
      <c r="A1000">
        <v>2018</v>
      </c>
      <c r="B1000" t="s">
        <v>55</v>
      </c>
      <c r="C1000" t="s">
        <v>39</v>
      </c>
      <c r="D1000" s="1">
        <v>1047</v>
      </c>
      <c r="E1000" s="1">
        <v>6831</v>
      </c>
      <c r="F1000" s="2">
        <v>42904</v>
      </c>
    </row>
    <row r="1001" spans="1:6" x14ac:dyDescent="0.35">
      <c r="A1001">
        <v>2018</v>
      </c>
      <c r="B1001" t="s">
        <v>55</v>
      </c>
      <c r="C1001" t="s">
        <v>40</v>
      </c>
      <c r="D1001" s="1">
        <v>1099</v>
      </c>
      <c r="E1001" s="1">
        <v>11051</v>
      </c>
      <c r="F1001" s="2">
        <v>46634</v>
      </c>
    </row>
    <row r="1002" spans="1:6" x14ac:dyDescent="0.35">
      <c r="A1002">
        <v>2018</v>
      </c>
      <c r="B1002" t="s">
        <v>55</v>
      </c>
      <c r="C1002" t="s">
        <v>41</v>
      </c>
      <c r="D1002" s="1">
        <v>19761</v>
      </c>
      <c r="E1002" s="1">
        <v>304275</v>
      </c>
      <c r="F1002" s="2">
        <v>109449</v>
      </c>
    </row>
    <row r="1003" spans="1:6" x14ac:dyDescent="0.35">
      <c r="A1003">
        <v>2018</v>
      </c>
      <c r="B1003" t="s">
        <v>55</v>
      </c>
      <c r="C1003" t="s">
        <v>42</v>
      </c>
      <c r="D1003" s="1">
        <v>1002</v>
      </c>
      <c r="E1003" s="1">
        <v>15159</v>
      </c>
      <c r="F1003" s="2">
        <v>61171</v>
      </c>
    </row>
    <row r="1004" spans="1:6" x14ac:dyDescent="0.35">
      <c r="A1004">
        <v>2018</v>
      </c>
      <c r="B1004" t="s">
        <v>55</v>
      </c>
      <c r="C1004" t="s">
        <v>43</v>
      </c>
      <c r="D1004">
        <v>548</v>
      </c>
      <c r="E1004" s="1">
        <v>3930</v>
      </c>
      <c r="F1004" s="2">
        <v>38605</v>
      </c>
    </row>
    <row r="1005" spans="1:6" x14ac:dyDescent="0.35">
      <c r="A1005">
        <v>2018</v>
      </c>
      <c r="B1005" t="s">
        <v>55</v>
      </c>
      <c r="C1005" t="s">
        <v>44</v>
      </c>
      <c r="D1005" s="1">
        <v>2101</v>
      </c>
      <c r="E1005" s="1">
        <v>19281</v>
      </c>
      <c r="F1005" s="2">
        <v>47043</v>
      </c>
    </row>
    <row r="1006" spans="1:6" x14ac:dyDescent="0.35">
      <c r="A1006">
        <v>2018</v>
      </c>
      <c r="B1006" t="s">
        <v>55</v>
      </c>
      <c r="C1006" t="s">
        <v>45</v>
      </c>
      <c r="D1006" s="1">
        <v>7317</v>
      </c>
      <c r="E1006" s="1">
        <v>109210</v>
      </c>
      <c r="F1006" s="2">
        <v>33346</v>
      </c>
    </row>
    <row r="1007" spans="1:6" x14ac:dyDescent="0.35">
      <c r="A1007">
        <v>2018</v>
      </c>
      <c r="B1007" t="s">
        <v>55</v>
      </c>
      <c r="C1007" t="s">
        <v>46</v>
      </c>
      <c r="D1007" s="1">
        <v>1199</v>
      </c>
      <c r="E1007" s="1">
        <v>23481</v>
      </c>
      <c r="F1007" s="2">
        <v>80012</v>
      </c>
    </row>
    <row r="1008" spans="1:6" x14ac:dyDescent="0.35">
      <c r="A1008">
        <v>2018</v>
      </c>
      <c r="B1008" t="s">
        <v>55</v>
      </c>
      <c r="C1008" t="s">
        <v>47</v>
      </c>
      <c r="D1008" s="1">
        <v>2926</v>
      </c>
      <c r="E1008" s="1">
        <v>32257</v>
      </c>
      <c r="F1008" s="2">
        <v>39437</v>
      </c>
    </row>
    <row r="1009" spans="1:6" x14ac:dyDescent="0.35">
      <c r="A1009">
        <v>2018</v>
      </c>
      <c r="B1009" t="s">
        <v>55</v>
      </c>
      <c r="C1009" t="s">
        <v>48</v>
      </c>
      <c r="D1009" s="1">
        <v>1438</v>
      </c>
      <c r="E1009" s="1">
        <v>23488</v>
      </c>
      <c r="F1009" s="2">
        <v>83751</v>
      </c>
    </row>
    <row r="1010" spans="1:6" x14ac:dyDescent="0.35">
      <c r="A1010">
        <v>2018</v>
      </c>
      <c r="B1010" t="s">
        <v>51</v>
      </c>
      <c r="C1010" t="s">
        <v>1</v>
      </c>
      <c r="D1010" s="1">
        <v>9897</v>
      </c>
      <c r="E1010" s="1">
        <v>89207</v>
      </c>
      <c r="F1010" s="2">
        <v>53957</v>
      </c>
    </row>
    <row r="1011" spans="1:6" x14ac:dyDescent="0.35">
      <c r="A1011">
        <v>2018</v>
      </c>
      <c r="B1011" t="s">
        <v>51</v>
      </c>
      <c r="C1011" t="s">
        <v>2</v>
      </c>
      <c r="D1011" s="1">
        <v>12867</v>
      </c>
      <c r="E1011" s="1">
        <v>158251</v>
      </c>
      <c r="F1011" s="2">
        <v>55989</v>
      </c>
    </row>
    <row r="1012" spans="1:6" x14ac:dyDescent="0.35">
      <c r="A1012">
        <v>2018</v>
      </c>
      <c r="B1012" t="s">
        <v>51</v>
      </c>
      <c r="C1012" t="s">
        <v>3</v>
      </c>
      <c r="D1012" s="1">
        <v>6945</v>
      </c>
      <c r="E1012" s="1">
        <v>50848</v>
      </c>
      <c r="F1012" s="2">
        <v>47988</v>
      </c>
    </row>
    <row r="1013" spans="1:6" x14ac:dyDescent="0.35">
      <c r="A1013">
        <v>2018</v>
      </c>
      <c r="B1013" t="s">
        <v>51</v>
      </c>
      <c r="C1013" t="s">
        <v>4</v>
      </c>
      <c r="D1013" s="1">
        <v>80657</v>
      </c>
      <c r="E1013" s="1">
        <v>860278</v>
      </c>
      <c r="F1013" s="2">
        <v>70084</v>
      </c>
    </row>
    <row r="1014" spans="1:6" x14ac:dyDescent="0.35">
      <c r="A1014">
        <v>2018</v>
      </c>
      <c r="B1014" t="s">
        <v>51</v>
      </c>
      <c r="C1014" t="s">
        <v>5</v>
      </c>
      <c r="D1014" s="1">
        <v>19884</v>
      </c>
      <c r="E1014" s="1">
        <v>173096</v>
      </c>
      <c r="F1014" s="2">
        <v>62414</v>
      </c>
    </row>
    <row r="1015" spans="1:6" x14ac:dyDescent="0.35">
      <c r="A1015">
        <v>2018</v>
      </c>
      <c r="B1015" t="s">
        <v>51</v>
      </c>
      <c r="C1015" t="s">
        <v>6</v>
      </c>
      <c r="D1015" s="1">
        <v>9399</v>
      </c>
      <c r="E1015" s="1">
        <v>58769</v>
      </c>
      <c r="F1015" s="2">
        <v>69727</v>
      </c>
    </row>
    <row r="1016" spans="1:6" x14ac:dyDescent="0.35">
      <c r="A1016">
        <v>2018</v>
      </c>
      <c r="B1016" t="s">
        <v>51</v>
      </c>
      <c r="C1016" t="s">
        <v>7</v>
      </c>
      <c r="D1016" s="1">
        <v>2871</v>
      </c>
      <c r="E1016" s="1">
        <v>22192</v>
      </c>
      <c r="F1016" s="2">
        <v>59797</v>
      </c>
    </row>
    <row r="1017" spans="1:6" x14ac:dyDescent="0.35">
      <c r="A1017">
        <v>2018</v>
      </c>
      <c r="B1017" t="s">
        <v>51</v>
      </c>
      <c r="C1017" t="s">
        <v>8</v>
      </c>
      <c r="D1017" s="1">
        <v>70819</v>
      </c>
      <c r="E1017" s="1">
        <v>541083</v>
      </c>
      <c r="F1017" s="2">
        <v>51286</v>
      </c>
    </row>
    <row r="1018" spans="1:6" x14ac:dyDescent="0.35">
      <c r="A1018">
        <v>2018</v>
      </c>
      <c r="B1018" t="s">
        <v>51</v>
      </c>
      <c r="C1018" t="s">
        <v>9</v>
      </c>
      <c r="D1018" s="1">
        <v>20577</v>
      </c>
      <c r="E1018" s="1">
        <v>195221</v>
      </c>
      <c r="F1018" s="2">
        <v>61018</v>
      </c>
    </row>
    <row r="1019" spans="1:6" x14ac:dyDescent="0.35">
      <c r="A1019">
        <v>2018</v>
      </c>
      <c r="B1019" t="s">
        <v>51</v>
      </c>
      <c r="C1019" t="s">
        <v>10</v>
      </c>
      <c r="D1019" s="1">
        <v>8174</v>
      </c>
      <c r="E1019" s="1">
        <v>46827</v>
      </c>
      <c r="F1019" s="2">
        <v>44285</v>
      </c>
    </row>
    <row r="1020" spans="1:6" x14ac:dyDescent="0.35">
      <c r="A1020">
        <v>2018</v>
      </c>
      <c r="B1020" t="s">
        <v>51</v>
      </c>
      <c r="C1020" t="s">
        <v>11</v>
      </c>
      <c r="D1020" s="1">
        <v>32305</v>
      </c>
      <c r="E1020" s="1">
        <v>225991</v>
      </c>
      <c r="F1020" s="2">
        <v>71957</v>
      </c>
    </row>
    <row r="1021" spans="1:6" x14ac:dyDescent="0.35">
      <c r="A1021">
        <v>2018</v>
      </c>
      <c r="B1021" t="s">
        <v>51</v>
      </c>
      <c r="C1021" t="s">
        <v>12</v>
      </c>
      <c r="D1021" s="1">
        <v>15176</v>
      </c>
      <c r="E1021" s="1">
        <v>141028</v>
      </c>
      <c r="F1021" s="2">
        <v>58404</v>
      </c>
    </row>
    <row r="1022" spans="1:6" x14ac:dyDescent="0.35">
      <c r="A1022">
        <v>2018</v>
      </c>
      <c r="B1022" t="s">
        <v>51</v>
      </c>
      <c r="C1022" t="s">
        <v>13</v>
      </c>
      <c r="D1022" s="1">
        <v>9447</v>
      </c>
      <c r="E1022" s="1">
        <v>77230</v>
      </c>
      <c r="F1022" s="2">
        <v>57435</v>
      </c>
    </row>
    <row r="1023" spans="1:6" x14ac:dyDescent="0.35">
      <c r="A1023">
        <v>2018</v>
      </c>
      <c r="B1023" t="s">
        <v>51</v>
      </c>
      <c r="C1023" t="s">
        <v>14</v>
      </c>
      <c r="D1023" s="1">
        <v>7555</v>
      </c>
      <c r="E1023" s="1">
        <v>61206</v>
      </c>
      <c r="F1023" s="2">
        <v>54735</v>
      </c>
    </row>
    <row r="1024" spans="1:6" x14ac:dyDescent="0.35">
      <c r="A1024">
        <v>2018</v>
      </c>
      <c r="B1024" t="s">
        <v>51</v>
      </c>
      <c r="C1024" t="s">
        <v>15</v>
      </c>
      <c r="D1024" s="1">
        <v>9466</v>
      </c>
      <c r="E1024" s="1">
        <v>77934</v>
      </c>
      <c r="F1024" s="2">
        <v>53957</v>
      </c>
    </row>
    <row r="1025" spans="1:6" x14ac:dyDescent="0.35">
      <c r="A1025">
        <v>2018</v>
      </c>
      <c r="B1025" t="s">
        <v>51</v>
      </c>
      <c r="C1025" t="s">
        <v>16</v>
      </c>
      <c r="D1025" s="1">
        <v>10844</v>
      </c>
      <c r="E1025" s="1">
        <v>151993</v>
      </c>
      <c r="F1025" s="2">
        <v>63892</v>
      </c>
    </row>
    <row r="1026" spans="1:6" x14ac:dyDescent="0.35">
      <c r="A1026">
        <v>2018</v>
      </c>
      <c r="B1026" t="s">
        <v>51</v>
      </c>
      <c r="C1026" t="s">
        <v>17</v>
      </c>
      <c r="D1026" s="1">
        <v>5475</v>
      </c>
      <c r="E1026" s="1">
        <v>29285</v>
      </c>
      <c r="F1026" s="2">
        <v>49575</v>
      </c>
    </row>
    <row r="1027" spans="1:6" x14ac:dyDescent="0.35">
      <c r="A1027">
        <v>2018</v>
      </c>
      <c r="B1027" t="s">
        <v>51</v>
      </c>
      <c r="C1027" t="s">
        <v>18</v>
      </c>
      <c r="D1027" s="1">
        <v>16487</v>
      </c>
      <c r="E1027" s="1">
        <v>163210</v>
      </c>
      <c r="F1027" s="2">
        <v>65971</v>
      </c>
    </row>
    <row r="1028" spans="1:6" x14ac:dyDescent="0.35">
      <c r="A1028">
        <v>2018</v>
      </c>
      <c r="B1028" t="s">
        <v>51</v>
      </c>
      <c r="C1028" t="s">
        <v>19</v>
      </c>
      <c r="D1028" s="1">
        <v>21120</v>
      </c>
      <c r="E1028" s="1">
        <v>158656</v>
      </c>
      <c r="F1028" s="2">
        <v>78802</v>
      </c>
    </row>
    <row r="1029" spans="1:6" x14ac:dyDescent="0.35">
      <c r="A1029">
        <v>2018</v>
      </c>
      <c r="B1029" t="s">
        <v>51</v>
      </c>
      <c r="C1029" t="s">
        <v>20</v>
      </c>
      <c r="D1029" s="1">
        <v>19952</v>
      </c>
      <c r="E1029" s="1">
        <v>168632</v>
      </c>
      <c r="F1029" s="2">
        <v>62378</v>
      </c>
    </row>
    <row r="1030" spans="1:6" x14ac:dyDescent="0.35">
      <c r="A1030">
        <v>2018</v>
      </c>
      <c r="B1030" t="s">
        <v>51</v>
      </c>
      <c r="C1030" t="s">
        <v>21</v>
      </c>
      <c r="D1030" s="1">
        <v>16480</v>
      </c>
      <c r="E1030" s="1">
        <v>121665</v>
      </c>
      <c r="F1030" s="2">
        <v>67248</v>
      </c>
    </row>
    <row r="1031" spans="1:6" x14ac:dyDescent="0.35">
      <c r="A1031">
        <v>2018</v>
      </c>
      <c r="B1031" t="s">
        <v>51</v>
      </c>
      <c r="C1031" t="s">
        <v>22</v>
      </c>
      <c r="D1031" s="1">
        <v>5760</v>
      </c>
      <c r="E1031" s="1">
        <v>43911</v>
      </c>
      <c r="F1031" s="2">
        <v>50325</v>
      </c>
    </row>
    <row r="1032" spans="1:6" x14ac:dyDescent="0.35">
      <c r="A1032">
        <v>2018</v>
      </c>
      <c r="B1032" t="s">
        <v>51</v>
      </c>
      <c r="C1032" t="s">
        <v>23</v>
      </c>
      <c r="D1032" s="1">
        <v>14591</v>
      </c>
      <c r="E1032" s="1">
        <v>122662</v>
      </c>
      <c r="F1032" s="2">
        <v>59442</v>
      </c>
    </row>
    <row r="1033" spans="1:6" x14ac:dyDescent="0.35">
      <c r="A1033">
        <v>2018</v>
      </c>
      <c r="B1033" t="s">
        <v>51</v>
      </c>
      <c r="C1033" t="s">
        <v>24</v>
      </c>
      <c r="D1033" s="1">
        <v>6514</v>
      </c>
      <c r="E1033" s="1">
        <v>29077</v>
      </c>
      <c r="F1033" s="2">
        <v>52969</v>
      </c>
    </row>
    <row r="1034" spans="1:6" x14ac:dyDescent="0.35">
      <c r="A1034">
        <v>2018</v>
      </c>
      <c r="B1034" t="s">
        <v>51</v>
      </c>
      <c r="C1034" t="s">
        <v>25</v>
      </c>
      <c r="D1034" s="1">
        <v>7068</v>
      </c>
      <c r="E1034" s="1">
        <v>52320</v>
      </c>
      <c r="F1034" s="2">
        <v>51657</v>
      </c>
    </row>
    <row r="1035" spans="1:6" x14ac:dyDescent="0.35">
      <c r="A1035">
        <v>2018</v>
      </c>
      <c r="B1035" t="s">
        <v>51</v>
      </c>
      <c r="C1035" t="s">
        <v>26</v>
      </c>
      <c r="D1035" s="1">
        <v>5898</v>
      </c>
      <c r="E1035" s="1">
        <v>89125</v>
      </c>
      <c r="F1035" s="2">
        <v>61123</v>
      </c>
    </row>
    <row r="1036" spans="1:6" x14ac:dyDescent="0.35">
      <c r="A1036">
        <v>2018</v>
      </c>
      <c r="B1036" t="s">
        <v>51</v>
      </c>
      <c r="C1036" t="s">
        <v>27</v>
      </c>
      <c r="D1036" s="1">
        <v>4498</v>
      </c>
      <c r="E1036" s="1">
        <v>26890</v>
      </c>
      <c r="F1036" s="2">
        <v>62661</v>
      </c>
    </row>
    <row r="1037" spans="1:6" x14ac:dyDescent="0.35">
      <c r="A1037">
        <v>2018</v>
      </c>
      <c r="B1037" t="s">
        <v>51</v>
      </c>
      <c r="C1037" t="s">
        <v>28</v>
      </c>
      <c r="D1037" s="1">
        <v>22416</v>
      </c>
      <c r="E1037" s="1">
        <v>157147</v>
      </c>
      <c r="F1037" s="2">
        <v>72658</v>
      </c>
    </row>
    <row r="1038" spans="1:6" x14ac:dyDescent="0.35">
      <c r="A1038">
        <v>2018</v>
      </c>
      <c r="B1038" t="s">
        <v>51</v>
      </c>
      <c r="C1038" t="s">
        <v>29</v>
      </c>
      <c r="D1038" s="1">
        <v>5337</v>
      </c>
      <c r="E1038" s="1">
        <v>47224</v>
      </c>
      <c r="F1038" s="2">
        <v>49350</v>
      </c>
    </row>
    <row r="1039" spans="1:6" x14ac:dyDescent="0.35">
      <c r="A1039">
        <v>2018</v>
      </c>
      <c r="B1039" t="s">
        <v>51</v>
      </c>
      <c r="C1039" t="s">
        <v>30</v>
      </c>
      <c r="D1039" s="1">
        <v>50281</v>
      </c>
      <c r="E1039" s="1">
        <v>399629</v>
      </c>
      <c r="F1039" s="2">
        <v>73248</v>
      </c>
    </row>
    <row r="1040" spans="1:6" x14ac:dyDescent="0.35">
      <c r="A1040">
        <v>2018</v>
      </c>
      <c r="B1040" t="s">
        <v>51</v>
      </c>
      <c r="C1040" t="s">
        <v>31</v>
      </c>
      <c r="D1040" s="1">
        <v>26741</v>
      </c>
      <c r="E1040" s="1">
        <v>220692</v>
      </c>
      <c r="F1040" s="2">
        <v>54587</v>
      </c>
    </row>
    <row r="1041" spans="1:6" x14ac:dyDescent="0.35">
      <c r="A1041">
        <v>2018</v>
      </c>
      <c r="B1041" t="s">
        <v>51</v>
      </c>
      <c r="C1041" t="s">
        <v>32</v>
      </c>
      <c r="D1041" s="1">
        <v>3798</v>
      </c>
      <c r="E1041" s="1">
        <v>26002</v>
      </c>
      <c r="F1041" s="2">
        <v>64586</v>
      </c>
    </row>
    <row r="1042" spans="1:6" x14ac:dyDescent="0.35">
      <c r="A1042">
        <v>2018</v>
      </c>
      <c r="B1042" t="s">
        <v>51</v>
      </c>
      <c r="C1042" t="s">
        <v>33</v>
      </c>
      <c r="D1042" s="1">
        <v>23076</v>
      </c>
      <c r="E1042" s="1">
        <v>220709</v>
      </c>
      <c r="F1042" s="2">
        <v>61194</v>
      </c>
    </row>
    <row r="1043" spans="1:6" x14ac:dyDescent="0.35">
      <c r="A1043">
        <v>2018</v>
      </c>
      <c r="B1043" t="s">
        <v>51</v>
      </c>
      <c r="C1043" t="s">
        <v>34</v>
      </c>
      <c r="D1043" s="1">
        <v>9765</v>
      </c>
      <c r="E1043" s="1">
        <v>80295</v>
      </c>
      <c r="F1043" s="2">
        <v>52777</v>
      </c>
    </row>
    <row r="1044" spans="1:6" x14ac:dyDescent="0.35">
      <c r="A1044">
        <v>2018</v>
      </c>
      <c r="B1044" t="s">
        <v>51</v>
      </c>
      <c r="C1044" t="s">
        <v>35</v>
      </c>
      <c r="D1044" s="1">
        <v>14244</v>
      </c>
      <c r="E1044" s="1">
        <v>104561</v>
      </c>
      <c r="F1044" s="2">
        <v>60523</v>
      </c>
    </row>
    <row r="1045" spans="1:6" x14ac:dyDescent="0.35">
      <c r="A1045">
        <v>2018</v>
      </c>
      <c r="B1045" t="s">
        <v>51</v>
      </c>
      <c r="C1045" t="s">
        <v>36</v>
      </c>
      <c r="D1045" s="1">
        <v>28749</v>
      </c>
      <c r="E1045" s="1">
        <v>255910</v>
      </c>
      <c r="F1045" s="2">
        <v>66852</v>
      </c>
    </row>
    <row r="1046" spans="1:6" x14ac:dyDescent="0.35">
      <c r="A1046">
        <v>2018</v>
      </c>
      <c r="B1046" t="s">
        <v>51</v>
      </c>
      <c r="C1046" t="s">
        <v>37</v>
      </c>
      <c r="D1046" s="1">
        <v>3743</v>
      </c>
      <c r="E1046" s="1">
        <v>19229</v>
      </c>
      <c r="F1046" s="2">
        <v>61579</v>
      </c>
    </row>
    <row r="1047" spans="1:6" x14ac:dyDescent="0.35">
      <c r="A1047">
        <v>2018</v>
      </c>
      <c r="B1047" t="s">
        <v>51</v>
      </c>
      <c r="C1047" t="s">
        <v>38</v>
      </c>
      <c r="D1047" s="1">
        <v>12124</v>
      </c>
      <c r="E1047" s="1">
        <v>104324</v>
      </c>
      <c r="F1047" s="2">
        <v>52634</v>
      </c>
    </row>
    <row r="1048" spans="1:6" x14ac:dyDescent="0.35">
      <c r="A1048">
        <v>2018</v>
      </c>
      <c r="B1048" t="s">
        <v>51</v>
      </c>
      <c r="C1048" t="s">
        <v>39</v>
      </c>
      <c r="D1048" s="1">
        <v>3884</v>
      </c>
      <c r="E1048" s="1">
        <v>22971</v>
      </c>
      <c r="F1048" s="2">
        <v>48981</v>
      </c>
    </row>
    <row r="1049" spans="1:6" x14ac:dyDescent="0.35">
      <c r="A1049">
        <v>2018</v>
      </c>
      <c r="B1049" t="s">
        <v>51</v>
      </c>
      <c r="C1049" t="s">
        <v>40</v>
      </c>
      <c r="D1049" s="1">
        <v>12110</v>
      </c>
      <c r="E1049" s="1">
        <v>124488</v>
      </c>
      <c r="F1049" s="2">
        <v>57033</v>
      </c>
    </row>
    <row r="1050" spans="1:6" x14ac:dyDescent="0.35">
      <c r="A1050">
        <v>2018</v>
      </c>
      <c r="B1050" t="s">
        <v>51</v>
      </c>
      <c r="C1050" t="s">
        <v>41</v>
      </c>
      <c r="D1050" s="1">
        <v>51405</v>
      </c>
      <c r="E1050" s="1">
        <v>739156</v>
      </c>
      <c r="F1050" s="2">
        <v>65554</v>
      </c>
    </row>
    <row r="1051" spans="1:6" x14ac:dyDescent="0.35">
      <c r="A1051">
        <v>2018</v>
      </c>
      <c r="B1051" t="s">
        <v>51</v>
      </c>
      <c r="C1051" t="s">
        <v>42</v>
      </c>
      <c r="D1051" s="1">
        <v>11572</v>
      </c>
      <c r="E1051" s="1">
        <v>104339</v>
      </c>
      <c r="F1051" s="2">
        <v>51052</v>
      </c>
    </row>
    <row r="1052" spans="1:6" x14ac:dyDescent="0.35">
      <c r="A1052">
        <v>2018</v>
      </c>
      <c r="B1052" t="s">
        <v>51</v>
      </c>
      <c r="C1052" t="s">
        <v>43</v>
      </c>
      <c r="D1052" s="1">
        <v>2878</v>
      </c>
      <c r="E1052" s="1">
        <v>15262</v>
      </c>
      <c r="F1052" s="2">
        <v>51025</v>
      </c>
    </row>
    <row r="1053" spans="1:6" x14ac:dyDescent="0.35">
      <c r="A1053">
        <v>2018</v>
      </c>
      <c r="B1053" t="s">
        <v>51</v>
      </c>
      <c r="C1053" t="s">
        <v>44</v>
      </c>
      <c r="D1053" s="1">
        <v>21508</v>
      </c>
      <c r="E1053" s="1">
        <v>197292</v>
      </c>
      <c r="F1053" s="2">
        <v>58050</v>
      </c>
    </row>
    <row r="1054" spans="1:6" x14ac:dyDescent="0.35">
      <c r="A1054">
        <v>2018</v>
      </c>
      <c r="B1054" t="s">
        <v>51</v>
      </c>
      <c r="C1054" t="s">
        <v>45</v>
      </c>
      <c r="D1054" s="1">
        <v>26015</v>
      </c>
      <c r="E1054" s="1">
        <v>199867</v>
      </c>
      <c r="F1054" s="2">
        <v>64432</v>
      </c>
    </row>
    <row r="1055" spans="1:6" x14ac:dyDescent="0.35">
      <c r="A1055">
        <v>2018</v>
      </c>
      <c r="B1055" t="s">
        <v>51</v>
      </c>
      <c r="C1055" t="s">
        <v>46</v>
      </c>
      <c r="D1055" s="1">
        <v>4435</v>
      </c>
      <c r="E1055" s="1">
        <v>40126</v>
      </c>
      <c r="F1055" s="2">
        <v>72255</v>
      </c>
    </row>
    <row r="1056" spans="1:6" x14ac:dyDescent="0.35">
      <c r="A1056">
        <v>2018</v>
      </c>
      <c r="B1056" t="s">
        <v>51</v>
      </c>
      <c r="C1056" t="s">
        <v>47</v>
      </c>
      <c r="D1056" s="1">
        <v>14814</v>
      </c>
      <c r="E1056" s="1">
        <v>122396</v>
      </c>
      <c r="F1056" s="2">
        <v>62063</v>
      </c>
    </row>
    <row r="1057" spans="1:6" x14ac:dyDescent="0.35">
      <c r="A1057">
        <v>2018</v>
      </c>
      <c r="B1057" t="s">
        <v>51</v>
      </c>
      <c r="C1057" t="s">
        <v>48</v>
      </c>
      <c r="D1057" s="1">
        <v>3375</v>
      </c>
      <c r="E1057" s="1">
        <v>20253</v>
      </c>
      <c r="F1057" s="2">
        <v>53554</v>
      </c>
    </row>
    <row r="1058" spans="1:6" x14ac:dyDescent="0.35">
      <c r="A1058">
        <v>2018</v>
      </c>
      <c r="B1058" t="s">
        <v>52</v>
      </c>
      <c r="C1058" t="s">
        <v>1</v>
      </c>
      <c r="D1058" s="1">
        <v>5566</v>
      </c>
      <c r="E1058" s="1">
        <v>266798</v>
      </c>
      <c r="F1058" s="2">
        <v>57068</v>
      </c>
    </row>
    <row r="1059" spans="1:6" x14ac:dyDescent="0.35">
      <c r="A1059">
        <v>2018</v>
      </c>
      <c r="B1059" t="s">
        <v>52</v>
      </c>
      <c r="C1059" t="s">
        <v>2</v>
      </c>
      <c r="D1059" s="1">
        <v>4926</v>
      </c>
      <c r="E1059" s="1">
        <v>169675</v>
      </c>
      <c r="F1059" s="2">
        <v>76139</v>
      </c>
    </row>
    <row r="1060" spans="1:6" x14ac:dyDescent="0.35">
      <c r="A1060">
        <v>2018</v>
      </c>
      <c r="B1060" t="s">
        <v>52</v>
      </c>
      <c r="C1060" t="s">
        <v>3</v>
      </c>
      <c r="D1060" s="1">
        <v>2918</v>
      </c>
      <c r="E1060" s="1">
        <v>160597</v>
      </c>
      <c r="F1060" s="2">
        <v>47984</v>
      </c>
    </row>
    <row r="1061" spans="1:6" x14ac:dyDescent="0.35">
      <c r="A1061">
        <v>2018</v>
      </c>
      <c r="B1061" t="s">
        <v>52</v>
      </c>
      <c r="C1061" t="s">
        <v>4</v>
      </c>
      <c r="D1061" s="1">
        <v>44706</v>
      </c>
      <c r="E1061" s="1">
        <v>1320068</v>
      </c>
      <c r="F1061" s="2">
        <v>95627</v>
      </c>
    </row>
    <row r="1062" spans="1:6" x14ac:dyDescent="0.35">
      <c r="A1062">
        <v>2018</v>
      </c>
      <c r="B1062" t="s">
        <v>52</v>
      </c>
      <c r="C1062" t="s">
        <v>5</v>
      </c>
      <c r="D1062" s="1">
        <v>5804</v>
      </c>
      <c r="E1062" s="1">
        <v>147285</v>
      </c>
      <c r="F1062" s="2">
        <v>70677</v>
      </c>
    </row>
    <row r="1063" spans="1:6" x14ac:dyDescent="0.35">
      <c r="A1063">
        <v>2018</v>
      </c>
      <c r="B1063" t="s">
        <v>52</v>
      </c>
      <c r="C1063" t="s">
        <v>6</v>
      </c>
      <c r="D1063" s="1">
        <v>4408</v>
      </c>
      <c r="E1063" s="1">
        <v>160500</v>
      </c>
      <c r="F1063" s="2">
        <v>82569</v>
      </c>
    </row>
    <row r="1064" spans="1:6" x14ac:dyDescent="0.35">
      <c r="A1064">
        <v>2018</v>
      </c>
      <c r="B1064" t="s">
        <v>52</v>
      </c>
      <c r="C1064" t="s">
        <v>7</v>
      </c>
      <c r="D1064">
        <v>661</v>
      </c>
      <c r="E1064" s="1">
        <v>27077</v>
      </c>
      <c r="F1064" s="2">
        <v>64153</v>
      </c>
    </row>
    <row r="1065" spans="1:6" x14ac:dyDescent="0.35">
      <c r="A1065">
        <v>2018</v>
      </c>
      <c r="B1065" t="s">
        <v>52</v>
      </c>
      <c r="C1065" t="s">
        <v>8</v>
      </c>
      <c r="D1065" s="1">
        <v>20548</v>
      </c>
      <c r="E1065" s="1">
        <v>371590</v>
      </c>
      <c r="F1065" s="2">
        <v>61740</v>
      </c>
    </row>
    <row r="1066" spans="1:6" x14ac:dyDescent="0.35">
      <c r="A1066">
        <v>2018</v>
      </c>
      <c r="B1066" t="s">
        <v>52</v>
      </c>
      <c r="C1066" t="s">
        <v>9</v>
      </c>
      <c r="D1066" s="1">
        <v>9884</v>
      </c>
      <c r="E1066" s="1">
        <v>406818</v>
      </c>
      <c r="F1066" s="2">
        <v>59168</v>
      </c>
    </row>
    <row r="1067" spans="1:6" x14ac:dyDescent="0.35">
      <c r="A1067">
        <v>2018</v>
      </c>
      <c r="B1067" t="s">
        <v>52</v>
      </c>
      <c r="C1067" t="s">
        <v>10</v>
      </c>
      <c r="D1067" s="1">
        <v>2807</v>
      </c>
      <c r="E1067" s="1">
        <v>67792</v>
      </c>
      <c r="F1067" s="2">
        <v>63932</v>
      </c>
    </row>
    <row r="1068" spans="1:6" x14ac:dyDescent="0.35">
      <c r="A1068">
        <v>2018</v>
      </c>
      <c r="B1068" t="s">
        <v>52</v>
      </c>
      <c r="C1068" t="s">
        <v>11</v>
      </c>
      <c r="D1068" s="1">
        <v>17883</v>
      </c>
      <c r="E1068" s="1">
        <v>586130</v>
      </c>
      <c r="F1068" s="2">
        <v>71895</v>
      </c>
    </row>
    <row r="1069" spans="1:6" x14ac:dyDescent="0.35">
      <c r="A1069">
        <v>2018</v>
      </c>
      <c r="B1069" t="s">
        <v>52</v>
      </c>
      <c r="C1069" t="s">
        <v>12</v>
      </c>
      <c r="D1069" s="1">
        <v>8825</v>
      </c>
      <c r="E1069" s="1">
        <v>541836</v>
      </c>
      <c r="F1069" s="2">
        <v>62680</v>
      </c>
    </row>
    <row r="1070" spans="1:6" x14ac:dyDescent="0.35">
      <c r="A1070">
        <v>2018</v>
      </c>
      <c r="B1070" t="s">
        <v>52</v>
      </c>
      <c r="C1070" t="s">
        <v>13</v>
      </c>
      <c r="D1070" s="1">
        <v>4142</v>
      </c>
      <c r="E1070" s="1">
        <v>222586</v>
      </c>
      <c r="F1070" s="2">
        <v>60257</v>
      </c>
    </row>
    <row r="1071" spans="1:6" x14ac:dyDescent="0.35">
      <c r="A1071">
        <v>2018</v>
      </c>
      <c r="B1071" t="s">
        <v>52</v>
      </c>
      <c r="C1071" t="s">
        <v>14</v>
      </c>
      <c r="D1071" s="1">
        <v>3143</v>
      </c>
      <c r="E1071" s="1">
        <v>165056</v>
      </c>
      <c r="F1071" s="2">
        <v>59206</v>
      </c>
    </row>
    <row r="1072" spans="1:6" x14ac:dyDescent="0.35">
      <c r="A1072">
        <v>2018</v>
      </c>
      <c r="B1072" t="s">
        <v>52</v>
      </c>
      <c r="C1072" t="s">
        <v>15</v>
      </c>
      <c r="D1072" s="1">
        <v>4443</v>
      </c>
      <c r="E1072" s="1">
        <v>251454</v>
      </c>
      <c r="F1072" s="2">
        <v>59208</v>
      </c>
    </row>
    <row r="1073" spans="1:6" x14ac:dyDescent="0.35">
      <c r="A1073">
        <v>2018</v>
      </c>
      <c r="B1073" t="s">
        <v>52</v>
      </c>
      <c r="C1073" t="s">
        <v>16</v>
      </c>
      <c r="D1073" s="1">
        <v>4428</v>
      </c>
      <c r="E1073" s="1">
        <v>135510</v>
      </c>
      <c r="F1073" s="2">
        <v>75881</v>
      </c>
    </row>
    <row r="1074" spans="1:6" x14ac:dyDescent="0.35">
      <c r="A1074">
        <v>2018</v>
      </c>
      <c r="B1074" t="s">
        <v>52</v>
      </c>
      <c r="C1074" t="s">
        <v>17</v>
      </c>
      <c r="D1074" s="1">
        <v>1856</v>
      </c>
      <c r="E1074" s="1">
        <v>51836</v>
      </c>
      <c r="F1074" s="2">
        <v>55894</v>
      </c>
    </row>
    <row r="1075" spans="1:6" x14ac:dyDescent="0.35">
      <c r="A1075">
        <v>2018</v>
      </c>
      <c r="B1075" t="s">
        <v>52</v>
      </c>
      <c r="C1075" t="s">
        <v>18</v>
      </c>
      <c r="D1075" s="1">
        <v>4035</v>
      </c>
      <c r="E1075" s="1">
        <v>109683</v>
      </c>
      <c r="F1075" s="2">
        <v>78350</v>
      </c>
    </row>
    <row r="1076" spans="1:6" x14ac:dyDescent="0.35">
      <c r="A1076">
        <v>2018</v>
      </c>
      <c r="B1076" t="s">
        <v>52</v>
      </c>
      <c r="C1076" t="s">
        <v>19</v>
      </c>
      <c r="D1076" s="1">
        <v>6711</v>
      </c>
      <c r="E1076" s="1">
        <v>245091</v>
      </c>
      <c r="F1076" s="2">
        <v>88576</v>
      </c>
    </row>
    <row r="1077" spans="1:6" x14ac:dyDescent="0.35">
      <c r="A1077">
        <v>2018</v>
      </c>
      <c r="B1077" t="s">
        <v>52</v>
      </c>
      <c r="C1077" t="s">
        <v>20</v>
      </c>
      <c r="D1077" s="1">
        <v>16070</v>
      </c>
      <c r="E1077" s="1">
        <v>627751</v>
      </c>
      <c r="F1077" s="2">
        <v>67537</v>
      </c>
    </row>
    <row r="1078" spans="1:6" x14ac:dyDescent="0.35">
      <c r="A1078">
        <v>2018</v>
      </c>
      <c r="B1078" t="s">
        <v>52</v>
      </c>
      <c r="C1078" t="s">
        <v>21</v>
      </c>
      <c r="D1078" s="1">
        <v>8487</v>
      </c>
      <c r="E1078" s="1">
        <v>321908</v>
      </c>
      <c r="F1078" s="2">
        <v>67096</v>
      </c>
    </row>
    <row r="1079" spans="1:6" x14ac:dyDescent="0.35">
      <c r="A1079">
        <v>2018</v>
      </c>
      <c r="B1079" t="s">
        <v>52</v>
      </c>
      <c r="C1079" t="s">
        <v>22</v>
      </c>
      <c r="D1079" s="1">
        <v>2421</v>
      </c>
      <c r="E1079" s="1">
        <v>144816</v>
      </c>
      <c r="F1079" s="2">
        <v>49254</v>
      </c>
    </row>
    <row r="1080" spans="1:6" x14ac:dyDescent="0.35">
      <c r="A1080">
        <v>2018</v>
      </c>
      <c r="B1080" t="s">
        <v>52</v>
      </c>
      <c r="C1080" t="s">
        <v>23</v>
      </c>
      <c r="D1080" s="1">
        <v>6476</v>
      </c>
      <c r="E1080" s="1">
        <v>273163</v>
      </c>
      <c r="F1080" s="2">
        <v>58359</v>
      </c>
    </row>
    <row r="1081" spans="1:6" x14ac:dyDescent="0.35">
      <c r="A1081">
        <v>2018</v>
      </c>
      <c r="B1081" t="s">
        <v>52</v>
      </c>
      <c r="C1081" t="s">
        <v>24</v>
      </c>
      <c r="D1081" s="1">
        <v>1634</v>
      </c>
      <c r="E1081" s="1">
        <v>20560</v>
      </c>
      <c r="F1081" s="2">
        <v>50194</v>
      </c>
    </row>
    <row r="1082" spans="1:6" x14ac:dyDescent="0.35">
      <c r="A1082">
        <v>2018</v>
      </c>
      <c r="B1082" t="s">
        <v>52</v>
      </c>
      <c r="C1082" t="s">
        <v>25</v>
      </c>
      <c r="D1082" s="1">
        <v>1988</v>
      </c>
      <c r="E1082" s="1">
        <v>99807</v>
      </c>
      <c r="F1082" s="2">
        <v>51566</v>
      </c>
    </row>
    <row r="1083" spans="1:6" x14ac:dyDescent="0.35">
      <c r="A1083">
        <v>2018</v>
      </c>
      <c r="B1083" t="s">
        <v>52</v>
      </c>
      <c r="C1083" t="s">
        <v>26</v>
      </c>
      <c r="D1083" s="1">
        <v>2066</v>
      </c>
      <c r="E1083" s="1">
        <v>55405</v>
      </c>
      <c r="F1083" s="2">
        <v>58543</v>
      </c>
    </row>
    <row r="1084" spans="1:6" x14ac:dyDescent="0.35">
      <c r="A1084">
        <v>2018</v>
      </c>
      <c r="B1084" t="s">
        <v>52</v>
      </c>
      <c r="C1084" t="s">
        <v>27</v>
      </c>
      <c r="D1084" s="1">
        <v>2032</v>
      </c>
      <c r="E1084" s="1">
        <v>70582</v>
      </c>
      <c r="F1084" s="2">
        <v>71722</v>
      </c>
    </row>
    <row r="1085" spans="1:6" x14ac:dyDescent="0.35">
      <c r="A1085">
        <v>2018</v>
      </c>
      <c r="B1085" t="s">
        <v>52</v>
      </c>
      <c r="C1085" t="s">
        <v>28</v>
      </c>
      <c r="D1085" s="1">
        <v>8976</v>
      </c>
      <c r="E1085" s="1">
        <v>245593</v>
      </c>
      <c r="F1085" s="2">
        <v>80088</v>
      </c>
    </row>
    <row r="1086" spans="1:6" x14ac:dyDescent="0.35">
      <c r="A1086">
        <v>2018</v>
      </c>
      <c r="B1086" t="s">
        <v>52</v>
      </c>
      <c r="C1086" t="s">
        <v>29</v>
      </c>
      <c r="D1086" s="1">
        <v>1768</v>
      </c>
      <c r="E1086" s="1">
        <v>27145</v>
      </c>
      <c r="F1086" s="2">
        <v>53139</v>
      </c>
    </row>
    <row r="1087" spans="1:6" x14ac:dyDescent="0.35">
      <c r="A1087">
        <v>2018</v>
      </c>
      <c r="B1087" t="s">
        <v>52</v>
      </c>
      <c r="C1087" t="s">
        <v>30</v>
      </c>
      <c r="D1087" s="1">
        <v>16910</v>
      </c>
      <c r="E1087" s="1">
        <v>441590</v>
      </c>
      <c r="F1087" s="2">
        <v>67614</v>
      </c>
    </row>
    <row r="1088" spans="1:6" x14ac:dyDescent="0.35">
      <c r="A1088">
        <v>2018</v>
      </c>
      <c r="B1088" t="s">
        <v>52</v>
      </c>
      <c r="C1088" t="s">
        <v>31</v>
      </c>
      <c r="D1088" s="1">
        <v>10219</v>
      </c>
      <c r="E1088" s="1">
        <v>474932</v>
      </c>
      <c r="F1088" s="2">
        <v>59827</v>
      </c>
    </row>
    <row r="1089" spans="1:6" x14ac:dyDescent="0.35">
      <c r="A1089">
        <v>2018</v>
      </c>
      <c r="B1089" t="s">
        <v>52</v>
      </c>
      <c r="C1089" t="s">
        <v>32</v>
      </c>
      <c r="D1089">
        <v>807</v>
      </c>
      <c r="E1089" s="1">
        <v>25906</v>
      </c>
      <c r="F1089" s="2">
        <v>53882</v>
      </c>
    </row>
    <row r="1090" spans="1:6" x14ac:dyDescent="0.35">
      <c r="A1090">
        <v>2018</v>
      </c>
      <c r="B1090" t="s">
        <v>52</v>
      </c>
      <c r="C1090" t="s">
        <v>33</v>
      </c>
      <c r="D1090" s="1">
        <v>15409</v>
      </c>
      <c r="E1090" s="1">
        <v>698950</v>
      </c>
      <c r="F1090" s="2">
        <v>61487</v>
      </c>
    </row>
    <row r="1091" spans="1:6" x14ac:dyDescent="0.35">
      <c r="A1091">
        <v>2018</v>
      </c>
      <c r="B1091" t="s">
        <v>52</v>
      </c>
      <c r="C1091" t="s">
        <v>34</v>
      </c>
      <c r="D1091" s="1">
        <v>4164</v>
      </c>
      <c r="E1091" s="1">
        <v>137739</v>
      </c>
      <c r="F1091" s="2">
        <v>58770</v>
      </c>
    </row>
    <row r="1092" spans="1:6" x14ac:dyDescent="0.35">
      <c r="A1092">
        <v>2018</v>
      </c>
      <c r="B1092" t="s">
        <v>52</v>
      </c>
      <c r="C1092" t="s">
        <v>35</v>
      </c>
      <c r="D1092" s="1">
        <v>6240</v>
      </c>
      <c r="E1092" s="1">
        <v>194693</v>
      </c>
      <c r="F1092" s="2">
        <v>70641</v>
      </c>
    </row>
    <row r="1093" spans="1:6" x14ac:dyDescent="0.35">
      <c r="A1093">
        <v>2018</v>
      </c>
      <c r="B1093" t="s">
        <v>52</v>
      </c>
      <c r="C1093" t="s">
        <v>36</v>
      </c>
      <c r="D1093" s="1">
        <v>14407</v>
      </c>
      <c r="E1093" s="1">
        <v>569811</v>
      </c>
      <c r="F1093" s="2">
        <v>62561</v>
      </c>
    </row>
    <row r="1094" spans="1:6" x14ac:dyDescent="0.35">
      <c r="A1094">
        <v>2018</v>
      </c>
      <c r="B1094" t="s">
        <v>52</v>
      </c>
      <c r="C1094" t="s">
        <v>37</v>
      </c>
      <c r="D1094" s="1">
        <v>1572</v>
      </c>
      <c r="E1094" s="1">
        <v>40340</v>
      </c>
      <c r="F1094" s="2">
        <v>58468</v>
      </c>
    </row>
    <row r="1095" spans="1:6" x14ac:dyDescent="0.35">
      <c r="A1095">
        <v>2018</v>
      </c>
      <c r="B1095" t="s">
        <v>52</v>
      </c>
      <c r="C1095" t="s">
        <v>38</v>
      </c>
      <c r="D1095" s="1">
        <v>6087</v>
      </c>
      <c r="E1095" s="1">
        <v>249719</v>
      </c>
      <c r="F1095" s="2">
        <v>59522</v>
      </c>
    </row>
    <row r="1096" spans="1:6" x14ac:dyDescent="0.35">
      <c r="A1096">
        <v>2018</v>
      </c>
      <c r="B1096" t="s">
        <v>52</v>
      </c>
      <c r="C1096" t="s">
        <v>39</v>
      </c>
      <c r="D1096" s="1">
        <v>1084</v>
      </c>
      <c r="E1096" s="1">
        <v>44442</v>
      </c>
      <c r="F1096" s="2">
        <v>49320</v>
      </c>
    </row>
    <row r="1097" spans="1:6" x14ac:dyDescent="0.35">
      <c r="A1097">
        <v>2018</v>
      </c>
      <c r="B1097" t="s">
        <v>52</v>
      </c>
      <c r="C1097" t="s">
        <v>40</v>
      </c>
      <c r="D1097" s="1">
        <v>7051</v>
      </c>
      <c r="E1097" s="1">
        <v>351073</v>
      </c>
      <c r="F1097" s="2">
        <v>59495</v>
      </c>
    </row>
    <row r="1098" spans="1:6" x14ac:dyDescent="0.35">
      <c r="A1098">
        <v>2018</v>
      </c>
      <c r="B1098" t="s">
        <v>52</v>
      </c>
      <c r="C1098" t="s">
        <v>41</v>
      </c>
      <c r="D1098" s="1">
        <v>24758</v>
      </c>
      <c r="E1098" s="1">
        <v>879509</v>
      </c>
      <c r="F1098" s="2">
        <v>77648</v>
      </c>
    </row>
    <row r="1099" spans="1:6" x14ac:dyDescent="0.35">
      <c r="A1099">
        <v>2018</v>
      </c>
      <c r="B1099" t="s">
        <v>52</v>
      </c>
      <c r="C1099" t="s">
        <v>42</v>
      </c>
      <c r="D1099" s="1">
        <v>4386</v>
      </c>
      <c r="E1099" s="1">
        <v>132149</v>
      </c>
      <c r="F1099" s="2">
        <v>58006</v>
      </c>
    </row>
    <row r="1100" spans="1:6" x14ac:dyDescent="0.35">
      <c r="A1100">
        <v>2018</v>
      </c>
      <c r="B1100" t="s">
        <v>52</v>
      </c>
      <c r="C1100" t="s">
        <v>43</v>
      </c>
      <c r="D1100" s="1">
        <v>1108</v>
      </c>
      <c r="E1100" s="1">
        <v>29827</v>
      </c>
      <c r="F1100" s="2">
        <v>59390</v>
      </c>
    </row>
    <row r="1101" spans="1:6" x14ac:dyDescent="0.35">
      <c r="A1101">
        <v>2018</v>
      </c>
      <c r="B1101" t="s">
        <v>52</v>
      </c>
      <c r="C1101" t="s">
        <v>44</v>
      </c>
      <c r="D1101" s="1">
        <v>6750</v>
      </c>
      <c r="E1101" s="1">
        <v>238645</v>
      </c>
      <c r="F1101" s="2">
        <v>59974</v>
      </c>
    </row>
    <row r="1102" spans="1:6" x14ac:dyDescent="0.35">
      <c r="A1102">
        <v>2018</v>
      </c>
      <c r="B1102" t="s">
        <v>52</v>
      </c>
      <c r="C1102" t="s">
        <v>45</v>
      </c>
      <c r="D1102" s="1">
        <v>7798</v>
      </c>
      <c r="E1102" s="1">
        <v>284112</v>
      </c>
      <c r="F1102" s="2">
        <v>79321</v>
      </c>
    </row>
    <row r="1103" spans="1:6" x14ac:dyDescent="0.35">
      <c r="A1103">
        <v>2018</v>
      </c>
      <c r="B1103" t="s">
        <v>52</v>
      </c>
      <c r="C1103" t="s">
        <v>46</v>
      </c>
      <c r="D1103" s="1">
        <v>1268</v>
      </c>
      <c r="E1103" s="1">
        <v>46952</v>
      </c>
      <c r="F1103" s="2">
        <v>60459</v>
      </c>
    </row>
    <row r="1104" spans="1:6" x14ac:dyDescent="0.35">
      <c r="A1104">
        <v>2018</v>
      </c>
      <c r="B1104" t="s">
        <v>52</v>
      </c>
      <c r="C1104" t="s">
        <v>47</v>
      </c>
      <c r="D1104" s="1">
        <v>9432</v>
      </c>
      <c r="E1104" s="1">
        <v>475510</v>
      </c>
      <c r="F1104" s="2">
        <v>58047</v>
      </c>
    </row>
    <row r="1105" spans="1:6" x14ac:dyDescent="0.35">
      <c r="A1105">
        <v>2018</v>
      </c>
      <c r="B1105" t="s">
        <v>52</v>
      </c>
      <c r="C1105" t="s">
        <v>48</v>
      </c>
      <c r="D1105">
        <v>600</v>
      </c>
      <c r="E1105" s="1">
        <v>9721</v>
      </c>
      <c r="F1105" s="2">
        <v>67060</v>
      </c>
    </row>
    <row r="1106" spans="1:6" x14ac:dyDescent="0.35">
      <c r="A1106">
        <v>2018</v>
      </c>
      <c r="B1106" t="s">
        <v>54</v>
      </c>
      <c r="C1106" t="s">
        <v>1</v>
      </c>
      <c r="D1106" s="1">
        <v>32481</v>
      </c>
      <c r="E1106" s="1">
        <v>377561</v>
      </c>
      <c r="F1106" s="2">
        <v>41970</v>
      </c>
    </row>
    <row r="1107" spans="1:6" x14ac:dyDescent="0.35">
      <c r="A1107">
        <v>2018</v>
      </c>
      <c r="B1107" t="s">
        <v>54</v>
      </c>
      <c r="C1107" t="s">
        <v>2</v>
      </c>
      <c r="D1107" s="1">
        <v>31775</v>
      </c>
      <c r="E1107" s="1">
        <v>532318</v>
      </c>
      <c r="F1107" s="2">
        <v>46734</v>
      </c>
    </row>
    <row r="1108" spans="1:6" x14ac:dyDescent="0.35">
      <c r="A1108">
        <v>2018</v>
      </c>
      <c r="B1108" t="s">
        <v>54</v>
      </c>
      <c r="C1108" t="s">
        <v>3</v>
      </c>
      <c r="D1108" s="1">
        <v>21642</v>
      </c>
      <c r="E1108" s="1">
        <v>248584</v>
      </c>
      <c r="F1108" s="2">
        <v>41450</v>
      </c>
    </row>
    <row r="1109" spans="1:6" x14ac:dyDescent="0.35">
      <c r="A1109">
        <v>2018</v>
      </c>
      <c r="B1109" t="s">
        <v>54</v>
      </c>
      <c r="C1109" t="s">
        <v>4</v>
      </c>
      <c r="D1109" s="1">
        <v>196511</v>
      </c>
      <c r="E1109" s="1">
        <v>3033009</v>
      </c>
      <c r="F1109" s="2">
        <v>52020</v>
      </c>
    </row>
    <row r="1110" spans="1:6" x14ac:dyDescent="0.35">
      <c r="A1110">
        <v>2018</v>
      </c>
      <c r="B1110" t="s">
        <v>54</v>
      </c>
      <c r="C1110" t="s">
        <v>5</v>
      </c>
      <c r="D1110" s="1">
        <v>35891</v>
      </c>
      <c r="E1110" s="1">
        <v>466602</v>
      </c>
      <c r="F1110" s="2">
        <v>50043</v>
      </c>
    </row>
    <row r="1111" spans="1:6" x14ac:dyDescent="0.35">
      <c r="A1111">
        <v>2018</v>
      </c>
      <c r="B1111" t="s">
        <v>54</v>
      </c>
      <c r="C1111" t="s">
        <v>6</v>
      </c>
      <c r="D1111" s="1">
        <v>24902</v>
      </c>
      <c r="E1111" s="1">
        <v>296173</v>
      </c>
      <c r="F1111" s="2">
        <v>51041</v>
      </c>
    </row>
    <row r="1112" spans="1:6" x14ac:dyDescent="0.35">
      <c r="A1112">
        <v>2018</v>
      </c>
      <c r="B1112" t="s">
        <v>54</v>
      </c>
      <c r="C1112" t="s">
        <v>7</v>
      </c>
      <c r="D1112" s="1">
        <v>6850</v>
      </c>
      <c r="E1112" s="1">
        <v>79300</v>
      </c>
      <c r="F1112" s="2">
        <v>40843</v>
      </c>
    </row>
    <row r="1113" spans="1:6" x14ac:dyDescent="0.35">
      <c r="A1113">
        <v>2018</v>
      </c>
      <c r="B1113" t="s">
        <v>54</v>
      </c>
      <c r="C1113" t="s">
        <v>8</v>
      </c>
      <c r="D1113" s="1">
        <v>139486</v>
      </c>
      <c r="E1113" s="1">
        <v>1772605</v>
      </c>
      <c r="F1113" s="2">
        <v>44766</v>
      </c>
    </row>
    <row r="1114" spans="1:6" x14ac:dyDescent="0.35">
      <c r="A1114">
        <v>2018</v>
      </c>
      <c r="B1114" t="s">
        <v>54</v>
      </c>
      <c r="C1114" t="s">
        <v>9</v>
      </c>
      <c r="D1114" s="1">
        <v>60996</v>
      </c>
      <c r="E1114" s="1">
        <v>934259</v>
      </c>
      <c r="F1114" s="2">
        <v>49352</v>
      </c>
    </row>
    <row r="1115" spans="1:6" x14ac:dyDescent="0.35">
      <c r="A1115">
        <v>2018</v>
      </c>
      <c r="B1115" t="s">
        <v>54</v>
      </c>
      <c r="C1115" t="s">
        <v>10</v>
      </c>
      <c r="D1115" s="1">
        <v>11969</v>
      </c>
      <c r="E1115" s="1">
        <v>139473</v>
      </c>
      <c r="F1115" s="2">
        <v>39972</v>
      </c>
    </row>
    <row r="1116" spans="1:6" x14ac:dyDescent="0.35">
      <c r="A1116">
        <v>2018</v>
      </c>
      <c r="B1116" t="s">
        <v>54</v>
      </c>
      <c r="C1116" t="s">
        <v>11</v>
      </c>
      <c r="D1116" s="1">
        <v>78063</v>
      </c>
      <c r="E1116" s="1">
        <v>1192654</v>
      </c>
      <c r="F1116" s="2">
        <v>51570</v>
      </c>
    </row>
    <row r="1117" spans="1:6" x14ac:dyDescent="0.35">
      <c r="A1117">
        <v>2018</v>
      </c>
      <c r="B1117" t="s">
        <v>54</v>
      </c>
      <c r="C1117" t="s">
        <v>12</v>
      </c>
      <c r="D1117" s="1">
        <v>40681</v>
      </c>
      <c r="E1117" s="1">
        <v>591234</v>
      </c>
      <c r="F1117" s="2">
        <v>42092</v>
      </c>
    </row>
    <row r="1118" spans="1:6" x14ac:dyDescent="0.35">
      <c r="A1118">
        <v>2018</v>
      </c>
      <c r="B1118" t="s">
        <v>54</v>
      </c>
      <c r="C1118" t="s">
        <v>13</v>
      </c>
      <c r="D1118" s="1">
        <v>23521</v>
      </c>
      <c r="E1118" s="1">
        <v>309603</v>
      </c>
      <c r="F1118" s="2">
        <v>40539</v>
      </c>
    </row>
    <row r="1119" spans="1:6" x14ac:dyDescent="0.35">
      <c r="A1119">
        <v>2018</v>
      </c>
      <c r="B1119" t="s">
        <v>54</v>
      </c>
      <c r="C1119" t="s">
        <v>14</v>
      </c>
      <c r="D1119" s="1">
        <v>20370</v>
      </c>
      <c r="E1119" s="1">
        <v>263858</v>
      </c>
      <c r="F1119" s="2">
        <v>42235</v>
      </c>
    </row>
    <row r="1120" spans="1:6" x14ac:dyDescent="0.35">
      <c r="A1120">
        <v>2018</v>
      </c>
      <c r="B1120" t="s">
        <v>54</v>
      </c>
      <c r="C1120" t="s">
        <v>15</v>
      </c>
      <c r="D1120" s="1">
        <v>28056</v>
      </c>
      <c r="E1120" s="1">
        <v>399946</v>
      </c>
      <c r="F1120" s="2">
        <v>42623</v>
      </c>
    </row>
    <row r="1121" spans="1:6" x14ac:dyDescent="0.35">
      <c r="A1121">
        <v>2018</v>
      </c>
      <c r="B1121" t="s">
        <v>54</v>
      </c>
      <c r="C1121" t="s">
        <v>16</v>
      </c>
      <c r="D1121" s="1">
        <v>30545</v>
      </c>
      <c r="E1121" s="1">
        <v>377555</v>
      </c>
      <c r="F1121" s="2">
        <v>42196</v>
      </c>
    </row>
    <row r="1122" spans="1:6" x14ac:dyDescent="0.35">
      <c r="A1122">
        <v>2018</v>
      </c>
      <c r="B1122" t="s">
        <v>54</v>
      </c>
      <c r="C1122" t="s">
        <v>17</v>
      </c>
      <c r="D1122" s="1">
        <v>10761</v>
      </c>
      <c r="E1122" s="1">
        <v>118191</v>
      </c>
      <c r="F1122" s="2">
        <v>37589</v>
      </c>
    </row>
    <row r="1123" spans="1:6" x14ac:dyDescent="0.35">
      <c r="A1123">
        <v>2018</v>
      </c>
      <c r="B1123" t="s">
        <v>54</v>
      </c>
      <c r="C1123" t="s">
        <v>18</v>
      </c>
      <c r="D1123" s="1">
        <v>32767</v>
      </c>
      <c r="E1123" s="1">
        <v>462590</v>
      </c>
      <c r="F1123" s="2">
        <v>46648</v>
      </c>
    </row>
    <row r="1124" spans="1:6" x14ac:dyDescent="0.35">
      <c r="A1124">
        <v>2018</v>
      </c>
      <c r="B1124" t="s">
        <v>54</v>
      </c>
      <c r="C1124" t="s">
        <v>19</v>
      </c>
      <c r="D1124" s="1">
        <v>42171</v>
      </c>
      <c r="E1124" s="1">
        <v>577061</v>
      </c>
      <c r="F1124" s="2">
        <v>52937</v>
      </c>
    </row>
    <row r="1125" spans="1:6" x14ac:dyDescent="0.35">
      <c r="A1125">
        <v>2018</v>
      </c>
      <c r="B1125" t="s">
        <v>54</v>
      </c>
      <c r="C1125" t="s">
        <v>20</v>
      </c>
      <c r="D1125" s="1">
        <v>52459</v>
      </c>
      <c r="E1125" s="1">
        <v>786892</v>
      </c>
      <c r="F1125" s="2">
        <v>47200</v>
      </c>
    </row>
    <row r="1126" spans="1:6" x14ac:dyDescent="0.35">
      <c r="A1126">
        <v>2018</v>
      </c>
      <c r="B1126" t="s">
        <v>54</v>
      </c>
      <c r="C1126" t="s">
        <v>21</v>
      </c>
      <c r="D1126" s="1">
        <v>37272</v>
      </c>
      <c r="E1126" s="1">
        <v>531669</v>
      </c>
      <c r="F1126" s="2">
        <v>49570</v>
      </c>
    </row>
    <row r="1127" spans="1:6" x14ac:dyDescent="0.35">
      <c r="A1127">
        <v>2018</v>
      </c>
      <c r="B1127" t="s">
        <v>54</v>
      </c>
      <c r="C1127" t="s">
        <v>22</v>
      </c>
      <c r="D1127" s="1">
        <v>19763</v>
      </c>
      <c r="E1127" s="1">
        <v>229107</v>
      </c>
      <c r="F1127" s="2">
        <v>36497</v>
      </c>
    </row>
    <row r="1128" spans="1:6" x14ac:dyDescent="0.35">
      <c r="A1128">
        <v>2018</v>
      </c>
      <c r="B1128" t="s">
        <v>54</v>
      </c>
      <c r="C1128" t="s">
        <v>23</v>
      </c>
      <c r="D1128" s="1">
        <v>38808</v>
      </c>
      <c r="E1128" s="1">
        <v>537150</v>
      </c>
      <c r="F1128" s="2">
        <v>42469</v>
      </c>
    </row>
    <row r="1129" spans="1:6" x14ac:dyDescent="0.35">
      <c r="A1129">
        <v>2018</v>
      </c>
      <c r="B1129" t="s">
        <v>54</v>
      </c>
      <c r="C1129" t="s">
        <v>24</v>
      </c>
      <c r="D1129" s="1">
        <v>9250</v>
      </c>
      <c r="E1129" s="1">
        <v>91355</v>
      </c>
      <c r="F1129" s="2">
        <v>39170</v>
      </c>
    </row>
    <row r="1130" spans="1:6" x14ac:dyDescent="0.35">
      <c r="A1130">
        <v>2018</v>
      </c>
      <c r="B1130" t="s">
        <v>54</v>
      </c>
      <c r="C1130" t="s">
        <v>25</v>
      </c>
      <c r="D1130" s="1">
        <v>14923</v>
      </c>
      <c r="E1130" s="1">
        <v>189793</v>
      </c>
      <c r="F1130" s="2">
        <v>39891</v>
      </c>
    </row>
    <row r="1131" spans="1:6" x14ac:dyDescent="0.35">
      <c r="A1131">
        <v>2018</v>
      </c>
      <c r="B1131" t="s">
        <v>54</v>
      </c>
      <c r="C1131" t="s">
        <v>26</v>
      </c>
      <c r="D1131" s="1">
        <v>15829</v>
      </c>
      <c r="E1131" s="1">
        <v>254417</v>
      </c>
      <c r="F1131" s="2">
        <v>44190</v>
      </c>
    </row>
    <row r="1132" spans="1:6" x14ac:dyDescent="0.35">
      <c r="A1132">
        <v>2018</v>
      </c>
      <c r="B1132" t="s">
        <v>54</v>
      </c>
      <c r="C1132" t="s">
        <v>27</v>
      </c>
      <c r="D1132" s="1">
        <v>12509</v>
      </c>
      <c r="E1132" s="1">
        <v>139183</v>
      </c>
      <c r="F1132" s="2">
        <v>47777</v>
      </c>
    </row>
    <row r="1133" spans="1:6" x14ac:dyDescent="0.35">
      <c r="A1133">
        <v>2018</v>
      </c>
      <c r="B1133" t="s">
        <v>54</v>
      </c>
      <c r="C1133" t="s">
        <v>28</v>
      </c>
      <c r="D1133" s="1">
        <v>54238</v>
      </c>
      <c r="E1133" s="1">
        <v>876344</v>
      </c>
      <c r="F1133" s="2">
        <v>53723</v>
      </c>
    </row>
    <row r="1134" spans="1:6" x14ac:dyDescent="0.35">
      <c r="A1134">
        <v>2018</v>
      </c>
      <c r="B1134" t="s">
        <v>54</v>
      </c>
      <c r="C1134" t="s">
        <v>29</v>
      </c>
      <c r="D1134" s="1">
        <v>10758</v>
      </c>
      <c r="E1134" s="1">
        <v>135970</v>
      </c>
      <c r="F1134" s="2">
        <v>38078</v>
      </c>
    </row>
    <row r="1135" spans="1:6" x14ac:dyDescent="0.35">
      <c r="A1135">
        <v>2018</v>
      </c>
      <c r="B1135" t="s">
        <v>54</v>
      </c>
      <c r="C1135" t="s">
        <v>30</v>
      </c>
      <c r="D1135" s="1">
        <v>123741</v>
      </c>
      <c r="E1135" s="1">
        <v>1554768</v>
      </c>
      <c r="F1135" s="2">
        <v>51832</v>
      </c>
    </row>
    <row r="1136" spans="1:6" x14ac:dyDescent="0.35">
      <c r="A1136">
        <v>2018</v>
      </c>
      <c r="B1136" t="s">
        <v>54</v>
      </c>
      <c r="C1136" t="s">
        <v>31</v>
      </c>
      <c r="D1136" s="1">
        <v>61525</v>
      </c>
      <c r="E1136" s="1">
        <v>830550</v>
      </c>
      <c r="F1136" s="2">
        <v>43092</v>
      </c>
    </row>
    <row r="1137" spans="1:6" x14ac:dyDescent="0.35">
      <c r="A1137">
        <v>2018</v>
      </c>
      <c r="B1137" t="s">
        <v>54</v>
      </c>
      <c r="C1137" t="s">
        <v>32</v>
      </c>
      <c r="D1137" s="1">
        <v>7753</v>
      </c>
      <c r="E1137" s="1">
        <v>91635</v>
      </c>
      <c r="F1137" s="2">
        <v>49819</v>
      </c>
    </row>
    <row r="1138" spans="1:6" x14ac:dyDescent="0.35">
      <c r="A1138">
        <v>2018</v>
      </c>
      <c r="B1138" t="s">
        <v>54</v>
      </c>
      <c r="C1138" t="s">
        <v>33</v>
      </c>
      <c r="D1138" s="1">
        <v>68615</v>
      </c>
      <c r="E1138" s="1">
        <v>1017249</v>
      </c>
      <c r="F1138" s="2">
        <v>44247</v>
      </c>
    </row>
    <row r="1139" spans="1:6" x14ac:dyDescent="0.35">
      <c r="A1139">
        <v>2018</v>
      </c>
      <c r="B1139" t="s">
        <v>54</v>
      </c>
      <c r="C1139" t="s">
        <v>34</v>
      </c>
      <c r="D1139" s="1">
        <v>23748</v>
      </c>
      <c r="E1139" s="1">
        <v>297631</v>
      </c>
      <c r="F1139" s="2">
        <v>41554</v>
      </c>
    </row>
    <row r="1140" spans="1:6" x14ac:dyDescent="0.35">
      <c r="A1140">
        <v>2018</v>
      </c>
      <c r="B1140" t="s">
        <v>54</v>
      </c>
      <c r="C1140" t="s">
        <v>35</v>
      </c>
      <c r="D1140" s="1">
        <v>26503</v>
      </c>
      <c r="E1140" s="1">
        <v>349656</v>
      </c>
      <c r="F1140" s="2">
        <v>44347</v>
      </c>
    </row>
    <row r="1141" spans="1:6" x14ac:dyDescent="0.35">
      <c r="A1141">
        <v>2018</v>
      </c>
      <c r="B1141" t="s">
        <v>54</v>
      </c>
      <c r="C1141" t="s">
        <v>36</v>
      </c>
      <c r="D1141" s="1">
        <v>74845</v>
      </c>
      <c r="E1141" s="1">
        <v>1117054</v>
      </c>
      <c r="F1141" s="2">
        <v>45000</v>
      </c>
    </row>
    <row r="1142" spans="1:6" x14ac:dyDescent="0.35">
      <c r="A1142">
        <v>2018</v>
      </c>
      <c r="B1142" t="s">
        <v>54</v>
      </c>
      <c r="C1142" t="s">
        <v>37</v>
      </c>
      <c r="D1142" s="1">
        <v>7658</v>
      </c>
      <c r="E1142" s="1">
        <v>76762</v>
      </c>
      <c r="F1142" s="2">
        <v>43902</v>
      </c>
    </row>
    <row r="1143" spans="1:6" x14ac:dyDescent="0.35">
      <c r="A1143">
        <v>2018</v>
      </c>
      <c r="B1143" t="s">
        <v>54</v>
      </c>
      <c r="C1143" t="s">
        <v>38</v>
      </c>
      <c r="D1143" s="1">
        <v>30013</v>
      </c>
      <c r="E1143" s="1">
        <v>402308</v>
      </c>
      <c r="F1143" s="2">
        <v>39429</v>
      </c>
    </row>
    <row r="1144" spans="1:6" x14ac:dyDescent="0.35">
      <c r="A1144">
        <v>2018</v>
      </c>
      <c r="B1144" t="s">
        <v>54</v>
      </c>
      <c r="C1144" t="s">
        <v>39</v>
      </c>
      <c r="D1144" s="1">
        <v>8059</v>
      </c>
      <c r="E1144" s="1">
        <v>85734</v>
      </c>
      <c r="F1144" s="2">
        <v>39650</v>
      </c>
    </row>
    <row r="1145" spans="1:6" x14ac:dyDescent="0.35">
      <c r="A1145">
        <v>2018</v>
      </c>
      <c r="B1145" t="s">
        <v>54</v>
      </c>
      <c r="C1145" t="s">
        <v>40</v>
      </c>
      <c r="D1145" s="1">
        <v>40040</v>
      </c>
      <c r="E1145" s="1">
        <v>623566</v>
      </c>
      <c r="F1145" s="2">
        <v>46137</v>
      </c>
    </row>
    <row r="1146" spans="1:6" x14ac:dyDescent="0.35">
      <c r="A1146">
        <v>2018</v>
      </c>
      <c r="B1146" t="s">
        <v>54</v>
      </c>
      <c r="C1146" t="s">
        <v>41</v>
      </c>
      <c r="D1146" s="1">
        <v>147447</v>
      </c>
      <c r="E1146" s="1">
        <v>2465009</v>
      </c>
      <c r="F1146" s="2">
        <v>52337</v>
      </c>
    </row>
    <row r="1147" spans="1:6" x14ac:dyDescent="0.35">
      <c r="A1147">
        <v>2018</v>
      </c>
      <c r="B1147" t="s">
        <v>54</v>
      </c>
      <c r="C1147" t="s">
        <v>42</v>
      </c>
      <c r="D1147" s="1">
        <v>19531</v>
      </c>
      <c r="E1147" s="1">
        <v>284283</v>
      </c>
      <c r="F1147" s="2">
        <v>44163</v>
      </c>
    </row>
    <row r="1148" spans="1:6" x14ac:dyDescent="0.35">
      <c r="A1148">
        <v>2018</v>
      </c>
      <c r="B1148" t="s">
        <v>54</v>
      </c>
      <c r="C1148" t="s">
        <v>43</v>
      </c>
      <c r="D1148" s="1">
        <v>5084</v>
      </c>
      <c r="E1148" s="1">
        <v>54476</v>
      </c>
      <c r="F1148" s="2">
        <v>40351</v>
      </c>
    </row>
    <row r="1149" spans="1:6" x14ac:dyDescent="0.35">
      <c r="A1149">
        <v>2018</v>
      </c>
      <c r="B1149" t="s">
        <v>54</v>
      </c>
      <c r="C1149" t="s">
        <v>44</v>
      </c>
      <c r="D1149" s="1">
        <v>43180</v>
      </c>
      <c r="E1149" s="1">
        <v>650233</v>
      </c>
      <c r="F1149" s="2">
        <v>43886</v>
      </c>
    </row>
    <row r="1150" spans="1:6" x14ac:dyDescent="0.35">
      <c r="A1150">
        <v>2018</v>
      </c>
      <c r="B1150" t="s">
        <v>54</v>
      </c>
      <c r="C1150" t="s">
        <v>45</v>
      </c>
      <c r="D1150" s="1">
        <v>39324</v>
      </c>
      <c r="E1150" s="1">
        <v>621384</v>
      </c>
      <c r="F1150" s="2">
        <v>63994</v>
      </c>
    </row>
    <row r="1151" spans="1:6" x14ac:dyDescent="0.35">
      <c r="A1151">
        <v>2018</v>
      </c>
      <c r="B1151" t="s">
        <v>54</v>
      </c>
      <c r="C1151" t="s">
        <v>46</v>
      </c>
      <c r="D1151" s="1">
        <v>10925</v>
      </c>
      <c r="E1151" s="1">
        <v>128211</v>
      </c>
      <c r="F1151" s="2">
        <v>38698</v>
      </c>
    </row>
    <row r="1152" spans="1:6" x14ac:dyDescent="0.35">
      <c r="A1152">
        <v>2018</v>
      </c>
      <c r="B1152" t="s">
        <v>54</v>
      </c>
      <c r="C1152" t="s">
        <v>47</v>
      </c>
      <c r="D1152" s="1">
        <v>36496</v>
      </c>
      <c r="E1152" s="1">
        <v>541333</v>
      </c>
      <c r="F1152" s="2">
        <v>41512</v>
      </c>
    </row>
    <row r="1153" spans="1:6" x14ac:dyDescent="0.35">
      <c r="A1153">
        <v>2018</v>
      </c>
      <c r="B1153" t="s">
        <v>54</v>
      </c>
      <c r="C1153" t="s">
        <v>48</v>
      </c>
      <c r="D1153" s="1">
        <v>4830</v>
      </c>
      <c r="E1153" s="1">
        <v>49819</v>
      </c>
      <c r="F1153" s="2">
        <v>42737</v>
      </c>
    </row>
    <row r="1154" spans="1:6" x14ac:dyDescent="0.35">
      <c r="A1154">
        <v>2018</v>
      </c>
      <c r="B1154" t="s">
        <v>53</v>
      </c>
      <c r="C1154" t="s">
        <v>1</v>
      </c>
      <c r="D1154" s="1">
        <v>2168</v>
      </c>
      <c r="E1154" s="1">
        <v>21030</v>
      </c>
      <c r="F1154" s="2">
        <v>60025</v>
      </c>
    </row>
    <row r="1155" spans="1:6" x14ac:dyDescent="0.35">
      <c r="A1155">
        <v>2018</v>
      </c>
      <c r="B1155" t="s">
        <v>53</v>
      </c>
      <c r="C1155" t="s">
        <v>2</v>
      </c>
      <c r="D1155" s="1">
        <v>3113</v>
      </c>
      <c r="E1155" s="1">
        <v>47340</v>
      </c>
      <c r="F1155" s="2">
        <v>75499</v>
      </c>
    </row>
    <row r="1156" spans="1:6" x14ac:dyDescent="0.35">
      <c r="A1156">
        <v>2018</v>
      </c>
      <c r="B1156" t="s">
        <v>53</v>
      </c>
      <c r="C1156" t="s">
        <v>3</v>
      </c>
      <c r="D1156" s="1">
        <v>1210</v>
      </c>
      <c r="E1156" s="1">
        <v>10913</v>
      </c>
      <c r="F1156" s="2">
        <v>53828</v>
      </c>
    </row>
    <row r="1157" spans="1:6" x14ac:dyDescent="0.35">
      <c r="A1157">
        <v>2018</v>
      </c>
      <c r="B1157" t="s">
        <v>53</v>
      </c>
      <c r="C1157" t="s">
        <v>4</v>
      </c>
      <c r="D1157" s="1">
        <v>26592</v>
      </c>
      <c r="E1157" s="1">
        <v>525771</v>
      </c>
      <c r="F1157" s="2">
        <v>188173</v>
      </c>
    </row>
    <row r="1158" spans="1:6" x14ac:dyDescent="0.35">
      <c r="A1158">
        <v>2018</v>
      </c>
      <c r="B1158" t="s">
        <v>53</v>
      </c>
      <c r="C1158" t="s">
        <v>5</v>
      </c>
      <c r="D1158" s="1">
        <v>4173</v>
      </c>
      <c r="E1158" s="1">
        <v>75076</v>
      </c>
      <c r="F1158" s="2">
        <v>100735</v>
      </c>
    </row>
    <row r="1159" spans="1:6" x14ac:dyDescent="0.35">
      <c r="A1159">
        <v>2018</v>
      </c>
      <c r="B1159" t="s">
        <v>53</v>
      </c>
      <c r="C1159" t="s">
        <v>6</v>
      </c>
      <c r="D1159" s="1">
        <v>2306</v>
      </c>
      <c r="E1159" s="1">
        <v>31734</v>
      </c>
      <c r="F1159" s="2">
        <v>110642</v>
      </c>
    </row>
    <row r="1160" spans="1:6" x14ac:dyDescent="0.35">
      <c r="A1160">
        <v>2018</v>
      </c>
      <c r="B1160" t="s">
        <v>53</v>
      </c>
      <c r="C1160" t="s">
        <v>7</v>
      </c>
      <c r="D1160">
        <v>433</v>
      </c>
      <c r="E1160" s="1">
        <v>4065</v>
      </c>
      <c r="F1160" s="2">
        <v>65782</v>
      </c>
    </row>
    <row r="1161" spans="1:6" x14ac:dyDescent="0.35">
      <c r="A1161">
        <v>2018</v>
      </c>
      <c r="B1161" t="s">
        <v>53</v>
      </c>
      <c r="C1161" t="s">
        <v>8</v>
      </c>
      <c r="D1161" s="1">
        <v>11205</v>
      </c>
      <c r="E1161" s="1">
        <v>138995</v>
      </c>
      <c r="F1161" s="2">
        <v>81168</v>
      </c>
    </row>
    <row r="1162" spans="1:6" x14ac:dyDescent="0.35">
      <c r="A1162">
        <v>2018</v>
      </c>
      <c r="B1162" t="s">
        <v>53</v>
      </c>
      <c r="C1162" t="s">
        <v>9</v>
      </c>
      <c r="D1162" s="1">
        <v>5113</v>
      </c>
      <c r="E1162" s="1">
        <v>114231</v>
      </c>
      <c r="F1162" s="2">
        <v>96613</v>
      </c>
    </row>
    <row r="1163" spans="1:6" x14ac:dyDescent="0.35">
      <c r="A1163">
        <v>2018</v>
      </c>
      <c r="B1163" t="s">
        <v>53</v>
      </c>
      <c r="C1163" t="s">
        <v>10</v>
      </c>
      <c r="D1163" s="1">
        <v>1223</v>
      </c>
      <c r="E1163" s="1">
        <v>8798</v>
      </c>
      <c r="F1163" s="2">
        <v>52761</v>
      </c>
    </row>
    <row r="1164" spans="1:6" x14ac:dyDescent="0.35">
      <c r="A1164">
        <v>2018</v>
      </c>
      <c r="B1164" t="s">
        <v>53</v>
      </c>
      <c r="C1164" t="s">
        <v>11</v>
      </c>
      <c r="D1164" s="1">
        <v>6688</v>
      </c>
      <c r="E1164" s="1">
        <v>94330</v>
      </c>
      <c r="F1164" s="2">
        <v>91164</v>
      </c>
    </row>
    <row r="1165" spans="1:6" x14ac:dyDescent="0.35">
      <c r="A1165">
        <v>2018</v>
      </c>
      <c r="B1165" t="s">
        <v>53</v>
      </c>
      <c r="C1165" t="s">
        <v>12</v>
      </c>
      <c r="D1165" s="1">
        <v>2123</v>
      </c>
      <c r="E1165" s="1">
        <v>29375</v>
      </c>
      <c r="F1165" s="2">
        <v>60371</v>
      </c>
    </row>
    <row r="1166" spans="1:6" x14ac:dyDescent="0.35">
      <c r="A1166">
        <v>2018</v>
      </c>
      <c r="B1166" t="s">
        <v>53</v>
      </c>
      <c r="C1166" t="s">
        <v>13</v>
      </c>
      <c r="D1166" s="1">
        <v>1742</v>
      </c>
      <c r="E1166" s="1">
        <v>22018</v>
      </c>
      <c r="F1166" s="2">
        <v>58519</v>
      </c>
    </row>
    <row r="1167" spans="1:6" x14ac:dyDescent="0.35">
      <c r="A1167">
        <v>2018</v>
      </c>
      <c r="B1167" t="s">
        <v>53</v>
      </c>
      <c r="C1167" t="s">
        <v>14</v>
      </c>
      <c r="D1167" s="1">
        <v>1308</v>
      </c>
      <c r="E1167" s="1">
        <v>18664</v>
      </c>
      <c r="F1167" s="2">
        <v>63399</v>
      </c>
    </row>
    <row r="1168" spans="1:6" x14ac:dyDescent="0.35">
      <c r="A1168">
        <v>2018</v>
      </c>
      <c r="B1168" t="s">
        <v>53</v>
      </c>
      <c r="C1168" t="s">
        <v>15</v>
      </c>
      <c r="D1168" s="1">
        <v>1785</v>
      </c>
      <c r="E1168" s="1">
        <v>21989</v>
      </c>
      <c r="F1168" s="2">
        <v>54629</v>
      </c>
    </row>
    <row r="1169" spans="1:6" x14ac:dyDescent="0.35">
      <c r="A1169">
        <v>2018</v>
      </c>
      <c r="B1169" t="s">
        <v>53</v>
      </c>
      <c r="C1169" t="s">
        <v>16</v>
      </c>
      <c r="D1169" s="1">
        <v>1716</v>
      </c>
      <c r="E1169" s="1">
        <v>22869</v>
      </c>
      <c r="F1169" s="2">
        <v>58223</v>
      </c>
    </row>
    <row r="1170" spans="1:6" x14ac:dyDescent="0.35">
      <c r="A1170">
        <v>2018</v>
      </c>
      <c r="B1170" t="s">
        <v>53</v>
      </c>
      <c r="C1170" t="s">
        <v>17</v>
      </c>
      <c r="D1170">
        <v>849</v>
      </c>
      <c r="E1170" s="1">
        <v>7397</v>
      </c>
      <c r="F1170" s="2">
        <v>54502</v>
      </c>
    </row>
    <row r="1171" spans="1:6" x14ac:dyDescent="0.35">
      <c r="A1171">
        <v>2018</v>
      </c>
      <c r="B1171" t="s">
        <v>53</v>
      </c>
      <c r="C1171" t="s">
        <v>18</v>
      </c>
      <c r="D1171" s="1">
        <v>2737</v>
      </c>
      <c r="E1171" s="1">
        <v>36210</v>
      </c>
      <c r="F1171" s="2">
        <v>92844</v>
      </c>
    </row>
    <row r="1172" spans="1:6" x14ac:dyDescent="0.35">
      <c r="A1172">
        <v>2018</v>
      </c>
      <c r="B1172" t="s">
        <v>53</v>
      </c>
      <c r="C1172" t="s">
        <v>19</v>
      </c>
      <c r="D1172" s="1">
        <v>5379</v>
      </c>
      <c r="E1172" s="1">
        <v>91783</v>
      </c>
      <c r="F1172" s="2">
        <v>123118</v>
      </c>
    </row>
    <row r="1173" spans="1:6" x14ac:dyDescent="0.35">
      <c r="A1173">
        <v>2018</v>
      </c>
      <c r="B1173" t="s">
        <v>53</v>
      </c>
      <c r="C1173" t="s">
        <v>20</v>
      </c>
      <c r="D1173" s="1">
        <v>6287</v>
      </c>
      <c r="E1173" s="1">
        <v>56247</v>
      </c>
      <c r="F1173" s="2">
        <v>73556</v>
      </c>
    </row>
    <row r="1174" spans="1:6" x14ac:dyDescent="0.35">
      <c r="A1174">
        <v>2018</v>
      </c>
      <c r="B1174" t="s">
        <v>53</v>
      </c>
      <c r="C1174" t="s">
        <v>21</v>
      </c>
      <c r="D1174" s="1">
        <v>3977</v>
      </c>
      <c r="E1174" s="1">
        <v>49170</v>
      </c>
      <c r="F1174" s="2">
        <v>78903</v>
      </c>
    </row>
    <row r="1175" spans="1:6" x14ac:dyDescent="0.35">
      <c r="A1175">
        <v>2018</v>
      </c>
      <c r="B1175" t="s">
        <v>53</v>
      </c>
      <c r="C1175" t="s">
        <v>22</v>
      </c>
      <c r="D1175">
        <v>940</v>
      </c>
      <c r="E1175" s="1">
        <v>10980</v>
      </c>
      <c r="F1175" s="2">
        <v>49173</v>
      </c>
    </row>
    <row r="1176" spans="1:6" x14ac:dyDescent="0.35">
      <c r="A1176">
        <v>2018</v>
      </c>
      <c r="B1176" t="s">
        <v>53</v>
      </c>
      <c r="C1176" t="s">
        <v>23</v>
      </c>
      <c r="D1176" s="1">
        <v>3049</v>
      </c>
      <c r="E1176" s="1">
        <v>47666</v>
      </c>
      <c r="F1176" s="2">
        <v>81842</v>
      </c>
    </row>
    <row r="1177" spans="1:6" x14ac:dyDescent="0.35">
      <c r="A1177">
        <v>2018</v>
      </c>
      <c r="B1177" t="s">
        <v>53</v>
      </c>
      <c r="C1177" t="s">
        <v>24</v>
      </c>
      <c r="D1177">
        <v>801</v>
      </c>
      <c r="E1177" s="1">
        <v>6350</v>
      </c>
      <c r="F1177" s="2">
        <v>54475</v>
      </c>
    </row>
    <row r="1178" spans="1:6" x14ac:dyDescent="0.35">
      <c r="A1178">
        <v>2018</v>
      </c>
      <c r="B1178" t="s">
        <v>53</v>
      </c>
      <c r="C1178" t="s">
        <v>25</v>
      </c>
      <c r="D1178">
        <v>973</v>
      </c>
      <c r="E1178" s="1">
        <v>17653</v>
      </c>
      <c r="F1178" s="2">
        <v>64407</v>
      </c>
    </row>
    <row r="1179" spans="1:6" x14ac:dyDescent="0.35">
      <c r="A1179">
        <v>2018</v>
      </c>
      <c r="B1179" t="s">
        <v>53</v>
      </c>
      <c r="C1179" t="s">
        <v>26</v>
      </c>
      <c r="D1179" s="1">
        <v>1541</v>
      </c>
      <c r="E1179" s="1">
        <v>15646</v>
      </c>
      <c r="F1179" s="2">
        <v>70292</v>
      </c>
    </row>
    <row r="1180" spans="1:6" x14ac:dyDescent="0.35">
      <c r="A1180">
        <v>2018</v>
      </c>
      <c r="B1180" t="s">
        <v>53</v>
      </c>
      <c r="C1180" t="s">
        <v>27</v>
      </c>
      <c r="D1180">
        <v>892</v>
      </c>
      <c r="E1180" s="1">
        <v>12351</v>
      </c>
      <c r="F1180" s="2">
        <v>93599</v>
      </c>
    </row>
    <row r="1181" spans="1:6" x14ac:dyDescent="0.35">
      <c r="A1181">
        <v>2018</v>
      </c>
      <c r="B1181" t="s">
        <v>53</v>
      </c>
      <c r="C1181" t="s">
        <v>28</v>
      </c>
      <c r="D1181" s="1">
        <v>3722</v>
      </c>
      <c r="E1181" s="1">
        <v>69519</v>
      </c>
      <c r="F1181" s="2">
        <v>114630</v>
      </c>
    </row>
    <row r="1182" spans="1:6" x14ac:dyDescent="0.35">
      <c r="A1182">
        <v>2018</v>
      </c>
      <c r="B1182" t="s">
        <v>53</v>
      </c>
      <c r="C1182" t="s">
        <v>29</v>
      </c>
      <c r="D1182">
        <v>987</v>
      </c>
      <c r="E1182" s="1">
        <v>12015</v>
      </c>
      <c r="F1182" s="2">
        <v>53204</v>
      </c>
    </row>
    <row r="1183" spans="1:6" x14ac:dyDescent="0.35">
      <c r="A1183">
        <v>2018</v>
      </c>
      <c r="B1183" t="s">
        <v>53</v>
      </c>
      <c r="C1183" t="s">
        <v>30</v>
      </c>
      <c r="D1183" s="1">
        <v>12672</v>
      </c>
      <c r="E1183" s="1">
        <v>275598</v>
      </c>
      <c r="F1183" s="2">
        <v>129853</v>
      </c>
    </row>
    <row r="1184" spans="1:6" x14ac:dyDescent="0.35">
      <c r="A1184">
        <v>2018</v>
      </c>
      <c r="B1184" t="s">
        <v>53</v>
      </c>
      <c r="C1184" t="s">
        <v>31</v>
      </c>
      <c r="D1184" s="1">
        <v>5238</v>
      </c>
      <c r="E1184" s="1">
        <v>79945</v>
      </c>
      <c r="F1184" s="2">
        <v>83920</v>
      </c>
    </row>
    <row r="1185" spans="1:6" x14ac:dyDescent="0.35">
      <c r="A1185">
        <v>2018</v>
      </c>
      <c r="B1185" t="s">
        <v>53</v>
      </c>
      <c r="C1185" t="s">
        <v>32</v>
      </c>
      <c r="D1185">
        <v>395</v>
      </c>
      <c r="E1185" s="1">
        <v>6221</v>
      </c>
      <c r="F1185" s="2">
        <v>70208</v>
      </c>
    </row>
    <row r="1186" spans="1:6" x14ac:dyDescent="0.35">
      <c r="A1186">
        <v>2018</v>
      </c>
      <c r="B1186" t="s">
        <v>53</v>
      </c>
      <c r="C1186" t="s">
        <v>33</v>
      </c>
      <c r="D1186" s="1">
        <v>4616</v>
      </c>
      <c r="E1186" s="1">
        <v>70930</v>
      </c>
      <c r="F1186" s="2">
        <v>70006</v>
      </c>
    </row>
    <row r="1187" spans="1:6" x14ac:dyDescent="0.35">
      <c r="A1187">
        <v>2018</v>
      </c>
      <c r="B1187" t="s">
        <v>53</v>
      </c>
      <c r="C1187" t="s">
        <v>34</v>
      </c>
      <c r="D1187" s="1">
        <v>1469</v>
      </c>
      <c r="E1187" s="1">
        <v>19859</v>
      </c>
      <c r="F1187" s="2">
        <v>58997</v>
      </c>
    </row>
    <row r="1188" spans="1:6" x14ac:dyDescent="0.35">
      <c r="A1188">
        <v>2018</v>
      </c>
      <c r="B1188" t="s">
        <v>53</v>
      </c>
      <c r="C1188" t="s">
        <v>35</v>
      </c>
      <c r="D1188" s="1">
        <v>3768</v>
      </c>
      <c r="E1188" s="1">
        <v>34277</v>
      </c>
      <c r="F1188" s="2">
        <v>87733</v>
      </c>
    </row>
    <row r="1189" spans="1:6" x14ac:dyDescent="0.35">
      <c r="A1189">
        <v>2018</v>
      </c>
      <c r="B1189" t="s">
        <v>53</v>
      </c>
      <c r="C1189" t="s">
        <v>36</v>
      </c>
      <c r="D1189" s="1">
        <v>4896</v>
      </c>
      <c r="E1189" s="1">
        <v>85970</v>
      </c>
      <c r="F1189" s="2">
        <v>87091</v>
      </c>
    </row>
    <row r="1190" spans="1:6" x14ac:dyDescent="0.35">
      <c r="A1190">
        <v>2018</v>
      </c>
      <c r="B1190" t="s">
        <v>53</v>
      </c>
      <c r="C1190" t="s">
        <v>37</v>
      </c>
      <c r="D1190">
        <v>715</v>
      </c>
      <c r="E1190" s="1">
        <v>5930</v>
      </c>
      <c r="F1190" s="2">
        <v>74327</v>
      </c>
    </row>
    <row r="1191" spans="1:6" x14ac:dyDescent="0.35">
      <c r="A1191">
        <v>2018</v>
      </c>
      <c r="B1191" t="s">
        <v>53</v>
      </c>
      <c r="C1191" t="s">
        <v>38</v>
      </c>
      <c r="D1191" s="1">
        <v>2548</v>
      </c>
      <c r="E1191" s="1">
        <v>28067</v>
      </c>
      <c r="F1191" s="2">
        <v>61977</v>
      </c>
    </row>
    <row r="1192" spans="1:6" x14ac:dyDescent="0.35">
      <c r="A1192">
        <v>2018</v>
      </c>
      <c r="B1192" t="s">
        <v>53</v>
      </c>
      <c r="C1192" t="s">
        <v>39</v>
      </c>
      <c r="D1192">
        <v>561</v>
      </c>
      <c r="E1192" s="1">
        <v>5589</v>
      </c>
      <c r="F1192" s="2">
        <v>49334</v>
      </c>
    </row>
    <row r="1193" spans="1:6" x14ac:dyDescent="0.35">
      <c r="A1193">
        <v>2018</v>
      </c>
      <c r="B1193" t="s">
        <v>53</v>
      </c>
      <c r="C1193" t="s">
        <v>40</v>
      </c>
      <c r="D1193" s="1">
        <v>3519</v>
      </c>
      <c r="E1193" s="1">
        <v>44851</v>
      </c>
      <c r="F1193" s="2">
        <v>73821</v>
      </c>
    </row>
    <row r="1194" spans="1:6" x14ac:dyDescent="0.35">
      <c r="A1194">
        <v>2018</v>
      </c>
      <c r="B1194" t="s">
        <v>53</v>
      </c>
      <c r="C1194" t="s">
        <v>41</v>
      </c>
      <c r="D1194" s="1">
        <v>9828</v>
      </c>
      <c r="E1194" s="1">
        <v>203822</v>
      </c>
      <c r="F1194" s="2">
        <v>87085</v>
      </c>
    </row>
    <row r="1195" spans="1:6" x14ac:dyDescent="0.35">
      <c r="A1195">
        <v>2018</v>
      </c>
      <c r="B1195" t="s">
        <v>53</v>
      </c>
      <c r="C1195" t="s">
        <v>42</v>
      </c>
      <c r="D1195" s="1">
        <v>2489</v>
      </c>
      <c r="E1195" s="1">
        <v>36783</v>
      </c>
      <c r="F1195" s="2">
        <v>78404</v>
      </c>
    </row>
    <row r="1196" spans="1:6" x14ac:dyDescent="0.35">
      <c r="A1196">
        <v>2018</v>
      </c>
      <c r="B1196" t="s">
        <v>53</v>
      </c>
      <c r="C1196" t="s">
        <v>43</v>
      </c>
      <c r="D1196">
        <v>505</v>
      </c>
      <c r="E1196" s="1">
        <v>4280</v>
      </c>
      <c r="F1196" s="2">
        <v>59800</v>
      </c>
    </row>
    <row r="1197" spans="1:6" x14ac:dyDescent="0.35">
      <c r="A1197">
        <v>2018</v>
      </c>
      <c r="B1197" t="s">
        <v>53</v>
      </c>
      <c r="C1197" t="s">
        <v>44</v>
      </c>
      <c r="D1197" s="1">
        <v>4379</v>
      </c>
      <c r="E1197" s="1">
        <v>66998</v>
      </c>
      <c r="F1197" s="2">
        <v>100731</v>
      </c>
    </row>
    <row r="1198" spans="1:6" x14ac:dyDescent="0.35">
      <c r="A1198">
        <v>2018</v>
      </c>
      <c r="B1198" t="s">
        <v>53</v>
      </c>
      <c r="C1198" t="s">
        <v>45</v>
      </c>
      <c r="D1198" s="1">
        <v>4629</v>
      </c>
      <c r="E1198" s="1">
        <v>133126</v>
      </c>
      <c r="F1198" s="2">
        <v>194631</v>
      </c>
    </row>
    <row r="1199" spans="1:6" x14ac:dyDescent="0.35">
      <c r="A1199">
        <v>2018</v>
      </c>
      <c r="B1199" t="s">
        <v>53</v>
      </c>
      <c r="C1199" t="s">
        <v>46</v>
      </c>
      <c r="D1199">
        <v>789</v>
      </c>
      <c r="E1199" s="1">
        <v>8288</v>
      </c>
      <c r="F1199" s="2">
        <v>52508</v>
      </c>
    </row>
    <row r="1200" spans="1:6" x14ac:dyDescent="0.35">
      <c r="A1200">
        <v>2018</v>
      </c>
      <c r="B1200" t="s">
        <v>53</v>
      </c>
      <c r="C1200" t="s">
        <v>47</v>
      </c>
      <c r="D1200" s="1">
        <v>2298</v>
      </c>
      <c r="E1200" s="1">
        <v>47152</v>
      </c>
      <c r="F1200" s="2">
        <v>75414</v>
      </c>
    </row>
    <row r="1201" spans="1:6" x14ac:dyDescent="0.35">
      <c r="A1201">
        <v>2018</v>
      </c>
      <c r="B1201" t="s">
        <v>53</v>
      </c>
      <c r="C1201" t="s">
        <v>48</v>
      </c>
      <c r="D1201">
        <v>398</v>
      </c>
      <c r="E1201" s="1">
        <v>3554</v>
      </c>
      <c r="F1201" s="2">
        <v>47401</v>
      </c>
    </row>
    <row r="1202" spans="1:6" x14ac:dyDescent="0.35">
      <c r="A1202">
        <v>2018</v>
      </c>
      <c r="B1202" t="s">
        <v>56</v>
      </c>
      <c r="C1202" t="s">
        <v>1</v>
      </c>
      <c r="D1202" s="1">
        <v>13364</v>
      </c>
      <c r="E1202" s="1">
        <v>94561</v>
      </c>
      <c r="F1202" s="2">
        <v>69240</v>
      </c>
    </row>
    <row r="1203" spans="1:6" x14ac:dyDescent="0.35">
      <c r="A1203">
        <v>2018</v>
      </c>
      <c r="B1203" t="s">
        <v>56</v>
      </c>
      <c r="C1203" t="s">
        <v>2</v>
      </c>
      <c r="D1203" s="1">
        <v>17978</v>
      </c>
      <c r="E1203" s="1">
        <v>214637</v>
      </c>
      <c r="F1203" s="2">
        <v>70877</v>
      </c>
    </row>
    <row r="1204" spans="1:6" x14ac:dyDescent="0.35">
      <c r="A1204">
        <v>2018</v>
      </c>
      <c r="B1204" t="s">
        <v>56</v>
      </c>
      <c r="C1204" t="s">
        <v>3</v>
      </c>
      <c r="D1204" s="1">
        <v>8418</v>
      </c>
      <c r="E1204" s="1">
        <v>50647</v>
      </c>
      <c r="F1204" s="2">
        <v>58119</v>
      </c>
    </row>
    <row r="1205" spans="1:6" x14ac:dyDescent="0.35">
      <c r="A1205">
        <v>2018</v>
      </c>
      <c r="B1205" t="s">
        <v>56</v>
      </c>
      <c r="C1205" t="s">
        <v>4</v>
      </c>
      <c r="D1205" s="1">
        <v>106953</v>
      </c>
      <c r="E1205" s="1">
        <v>835896</v>
      </c>
      <c r="F1205" s="2">
        <v>107228</v>
      </c>
    </row>
    <row r="1206" spans="1:6" x14ac:dyDescent="0.35">
      <c r="A1206">
        <v>2018</v>
      </c>
      <c r="B1206" t="s">
        <v>56</v>
      </c>
      <c r="C1206" t="s">
        <v>5</v>
      </c>
      <c r="D1206" s="1">
        <v>23326</v>
      </c>
      <c r="E1206" s="1">
        <v>164801</v>
      </c>
      <c r="F1206" s="2">
        <v>84615</v>
      </c>
    </row>
    <row r="1207" spans="1:6" x14ac:dyDescent="0.35">
      <c r="A1207">
        <v>2018</v>
      </c>
      <c r="B1207" t="s">
        <v>56</v>
      </c>
      <c r="C1207" t="s">
        <v>6</v>
      </c>
      <c r="D1207" s="1">
        <v>10879</v>
      </c>
      <c r="E1207" s="1">
        <v>123655</v>
      </c>
      <c r="F1207" s="2">
        <v>155433</v>
      </c>
    </row>
    <row r="1208" spans="1:6" x14ac:dyDescent="0.35">
      <c r="A1208">
        <v>2018</v>
      </c>
      <c r="B1208" t="s">
        <v>56</v>
      </c>
      <c r="C1208" t="s">
        <v>7</v>
      </c>
      <c r="D1208" s="1">
        <v>2859</v>
      </c>
      <c r="E1208" s="1">
        <v>47609</v>
      </c>
      <c r="F1208" s="2">
        <v>95574</v>
      </c>
    </row>
    <row r="1209" spans="1:6" x14ac:dyDescent="0.35">
      <c r="A1209">
        <v>2018</v>
      </c>
      <c r="B1209" t="s">
        <v>56</v>
      </c>
      <c r="C1209" t="s">
        <v>8</v>
      </c>
      <c r="D1209" s="1">
        <v>73412</v>
      </c>
      <c r="E1209" s="1">
        <v>570645</v>
      </c>
      <c r="F1209" s="2">
        <v>75337</v>
      </c>
    </row>
    <row r="1210" spans="1:6" x14ac:dyDescent="0.35">
      <c r="A1210">
        <v>2018</v>
      </c>
      <c r="B1210" t="s">
        <v>56</v>
      </c>
      <c r="C1210" t="s">
        <v>9</v>
      </c>
      <c r="D1210" s="1">
        <v>26225</v>
      </c>
      <c r="E1210" s="1">
        <v>237900</v>
      </c>
      <c r="F1210" s="2">
        <v>84587</v>
      </c>
    </row>
    <row r="1211" spans="1:6" x14ac:dyDescent="0.35">
      <c r="A1211">
        <v>2018</v>
      </c>
      <c r="B1211" t="s">
        <v>56</v>
      </c>
      <c r="C1211" t="s">
        <v>10</v>
      </c>
      <c r="D1211" s="1">
        <v>5824</v>
      </c>
      <c r="E1211" s="1">
        <v>32493</v>
      </c>
      <c r="F1211" s="2">
        <v>56024</v>
      </c>
    </row>
    <row r="1212" spans="1:6" x14ac:dyDescent="0.35">
      <c r="A1212">
        <v>2018</v>
      </c>
      <c r="B1212" t="s">
        <v>56</v>
      </c>
      <c r="C1212" t="s">
        <v>11</v>
      </c>
      <c r="D1212" s="1">
        <v>32448</v>
      </c>
      <c r="E1212" s="1">
        <v>373685</v>
      </c>
      <c r="F1212" s="2">
        <v>109598</v>
      </c>
    </row>
    <row r="1213" spans="1:6" x14ac:dyDescent="0.35">
      <c r="A1213">
        <v>2018</v>
      </c>
      <c r="B1213" t="s">
        <v>56</v>
      </c>
      <c r="C1213" t="s">
        <v>12</v>
      </c>
      <c r="D1213" s="1">
        <v>16542</v>
      </c>
      <c r="E1213" s="1">
        <v>133603</v>
      </c>
      <c r="F1213" s="2">
        <v>65167</v>
      </c>
    </row>
    <row r="1214" spans="1:6" x14ac:dyDescent="0.35">
      <c r="A1214">
        <v>2018</v>
      </c>
      <c r="B1214" t="s">
        <v>56</v>
      </c>
      <c r="C1214" t="s">
        <v>13</v>
      </c>
      <c r="D1214" s="1">
        <v>10213</v>
      </c>
      <c r="E1214" s="1">
        <v>109030</v>
      </c>
      <c r="F1214" s="2">
        <v>73894</v>
      </c>
    </row>
    <row r="1215" spans="1:6" x14ac:dyDescent="0.35">
      <c r="A1215">
        <v>2018</v>
      </c>
      <c r="B1215" t="s">
        <v>56</v>
      </c>
      <c r="C1215" t="s">
        <v>14</v>
      </c>
      <c r="D1215" s="1">
        <v>8870</v>
      </c>
      <c r="E1215" s="1">
        <v>73500</v>
      </c>
      <c r="F1215" s="2">
        <v>67710</v>
      </c>
    </row>
    <row r="1216" spans="1:6" x14ac:dyDescent="0.35">
      <c r="A1216">
        <v>2018</v>
      </c>
      <c r="B1216" t="s">
        <v>56</v>
      </c>
      <c r="C1216" t="s">
        <v>15</v>
      </c>
      <c r="D1216" s="1">
        <v>11035</v>
      </c>
      <c r="E1216" s="1">
        <v>92881</v>
      </c>
      <c r="F1216" s="2">
        <v>67733</v>
      </c>
    </row>
    <row r="1217" spans="1:6" x14ac:dyDescent="0.35">
      <c r="A1217">
        <v>2018</v>
      </c>
      <c r="B1217" t="s">
        <v>56</v>
      </c>
      <c r="C1217" t="s">
        <v>16</v>
      </c>
      <c r="D1217" s="1">
        <v>13754</v>
      </c>
      <c r="E1217" s="1">
        <v>85071</v>
      </c>
      <c r="F1217" s="2">
        <v>62731</v>
      </c>
    </row>
    <row r="1218" spans="1:6" x14ac:dyDescent="0.35">
      <c r="A1218">
        <v>2018</v>
      </c>
      <c r="B1218" t="s">
        <v>56</v>
      </c>
      <c r="C1218" t="s">
        <v>17</v>
      </c>
      <c r="D1218" s="1">
        <v>3804</v>
      </c>
      <c r="E1218" s="1">
        <v>29811</v>
      </c>
      <c r="F1218" s="2">
        <v>68174</v>
      </c>
    </row>
    <row r="1219" spans="1:6" x14ac:dyDescent="0.35">
      <c r="A1219">
        <v>2018</v>
      </c>
      <c r="B1219" t="s">
        <v>56</v>
      </c>
      <c r="C1219" t="s">
        <v>18</v>
      </c>
      <c r="D1219" s="1">
        <v>15277</v>
      </c>
      <c r="E1219" s="1">
        <v>138261</v>
      </c>
      <c r="F1219" s="2">
        <v>94201</v>
      </c>
    </row>
    <row r="1220" spans="1:6" x14ac:dyDescent="0.35">
      <c r="A1220">
        <v>2018</v>
      </c>
      <c r="B1220" t="s">
        <v>56</v>
      </c>
      <c r="C1220" t="s">
        <v>19</v>
      </c>
      <c r="D1220" s="1">
        <v>17504</v>
      </c>
      <c r="E1220" s="1">
        <v>217151</v>
      </c>
      <c r="F1220" s="2">
        <v>144514</v>
      </c>
    </row>
    <row r="1221" spans="1:6" x14ac:dyDescent="0.35">
      <c r="A1221">
        <v>2018</v>
      </c>
      <c r="B1221" t="s">
        <v>56</v>
      </c>
      <c r="C1221" t="s">
        <v>20</v>
      </c>
      <c r="D1221" s="1">
        <v>19082</v>
      </c>
      <c r="E1221" s="1">
        <v>203261</v>
      </c>
      <c r="F1221" s="2">
        <v>71568</v>
      </c>
    </row>
    <row r="1222" spans="1:6" x14ac:dyDescent="0.35">
      <c r="A1222">
        <v>2018</v>
      </c>
      <c r="B1222" t="s">
        <v>56</v>
      </c>
      <c r="C1222" t="s">
        <v>21</v>
      </c>
      <c r="D1222" s="1">
        <v>15877</v>
      </c>
      <c r="E1222" s="1">
        <v>178309</v>
      </c>
      <c r="F1222" s="2">
        <v>95604</v>
      </c>
    </row>
    <row r="1223" spans="1:6" x14ac:dyDescent="0.35">
      <c r="A1223">
        <v>2018</v>
      </c>
      <c r="B1223" t="s">
        <v>56</v>
      </c>
      <c r="C1223" t="s">
        <v>22</v>
      </c>
      <c r="D1223" s="1">
        <v>7959</v>
      </c>
      <c r="E1223" s="1">
        <v>42911</v>
      </c>
      <c r="F1223" s="2">
        <v>53281</v>
      </c>
    </row>
    <row r="1224" spans="1:6" x14ac:dyDescent="0.35">
      <c r="A1224">
        <v>2018</v>
      </c>
      <c r="B1224" t="s">
        <v>56</v>
      </c>
      <c r="C1224" t="s">
        <v>23</v>
      </c>
      <c r="D1224" s="1">
        <v>17251</v>
      </c>
      <c r="E1224" s="1">
        <v>162755</v>
      </c>
      <c r="F1224" s="2">
        <v>72947</v>
      </c>
    </row>
    <row r="1225" spans="1:6" x14ac:dyDescent="0.35">
      <c r="A1225">
        <v>2018</v>
      </c>
      <c r="B1225" t="s">
        <v>56</v>
      </c>
      <c r="C1225" t="s">
        <v>24</v>
      </c>
      <c r="D1225" s="1">
        <v>4297</v>
      </c>
      <c r="E1225" s="1">
        <v>21204</v>
      </c>
      <c r="F1225" s="2">
        <v>59315</v>
      </c>
    </row>
    <row r="1226" spans="1:6" x14ac:dyDescent="0.35">
      <c r="A1226">
        <v>2018</v>
      </c>
      <c r="B1226" t="s">
        <v>56</v>
      </c>
      <c r="C1226" t="s">
        <v>25</v>
      </c>
      <c r="D1226" s="1">
        <v>6683</v>
      </c>
      <c r="E1226" s="1">
        <v>66245</v>
      </c>
      <c r="F1226" s="2">
        <v>66817</v>
      </c>
    </row>
    <row r="1227" spans="1:6" x14ac:dyDescent="0.35">
      <c r="A1227">
        <v>2018</v>
      </c>
      <c r="B1227" t="s">
        <v>56</v>
      </c>
      <c r="C1227" t="s">
        <v>26</v>
      </c>
      <c r="D1227" s="1">
        <v>9082</v>
      </c>
      <c r="E1227" s="1">
        <v>63303</v>
      </c>
      <c r="F1227" s="2">
        <v>66612</v>
      </c>
    </row>
    <row r="1228" spans="1:6" x14ac:dyDescent="0.35">
      <c r="A1228">
        <v>2018</v>
      </c>
      <c r="B1228" t="s">
        <v>56</v>
      </c>
      <c r="C1228" t="s">
        <v>27</v>
      </c>
      <c r="D1228" s="1">
        <v>3838</v>
      </c>
      <c r="E1228" s="1">
        <v>33486</v>
      </c>
      <c r="F1228" s="2">
        <v>94889</v>
      </c>
    </row>
    <row r="1229" spans="1:6" x14ac:dyDescent="0.35">
      <c r="A1229">
        <v>2018</v>
      </c>
      <c r="B1229" t="s">
        <v>56</v>
      </c>
      <c r="C1229" t="s">
        <v>28</v>
      </c>
      <c r="D1229" s="1">
        <v>19963</v>
      </c>
      <c r="E1229" s="1">
        <v>242994</v>
      </c>
      <c r="F1229" s="2">
        <v>115066</v>
      </c>
    </row>
    <row r="1230" spans="1:6" x14ac:dyDescent="0.35">
      <c r="A1230">
        <v>2018</v>
      </c>
      <c r="B1230" t="s">
        <v>56</v>
      </c>
      <c r="C1230" t="s">
        <v>29</v>
      </c>
      <c r="D1230" s="1">
        <v>5293</v>
      </c>
      <c r="E1230" s="1">
        <v>32955</v>
      </c>
      <c r="F1230" s="2">
        <v>56048</v>
      </c>
    </row>
    <row r="1231" spans="1:6" x14ac:dyDescent="0.35">
      <c r="A1231">
        <v>2018</v>
      </c>
      <c r="B1231" t="s">
        <v>56</v>
      </c>
      <c r="C1231" t="s">
        <v>30</v>
      </c>
      <c r="D1231" s="1">
        <v>64317</v>
      </c>
      <c r="E1231" s="1">
        <v>714540</v>
      </c>
      <c r="F1231" s="2">
        <v>186871</v>
      </c>
    </row>
    <row r="1232" spans="1:6" x14ac:dyDescent="0.35">
      <c r="A1232">
        <v>2018</v>
      </c>
      <c r="B1232" t="s">
        <v>56</v>
      </c>
      <c r="C1232" t="s">
        <v>31</v>
      </c>
      <c r="D1232" s="1">
        <v>27776</v>
      </c>
      <c r="E1232" s="1">
        <v>233277</v>
      </c>
      <c r="F1232" s="2">
        <v>87311</v>
      </c>
    </row>
    <row r="1233" spans="1:6" x14ac:dyDescent="0.35">
      <c r="A1233">
        <v>2018</v>
      </c>
      <c r="B1233" t="s">
        <v>56</v>
      </c>
      <c r="C1233" t="s">
        <v>32</v>
      </c>
      <c r="D1233" s="1">
        <v>2995</v>
      </c>
      <c r="E1233" s="1">
        <v>23145</v>
      </c>
      <c r="F1233" s="2">
        <v>63251</v>
      </c>
    </row>
    <row r="1234" spans="1:6" x14ac:dyDescent="0.35">
      <c r="A1234">
        <v>2018</v>
      </c>
      <c r="B1234" t="s">
        <v>56</v>
      </c>
      <c r="C1234" t="s">
        <v>33</v>
      </c>
      <c r="D1234" s="1">
        <v>28783</v>
      </c>
      <c r="E1234" s="1">
        <v>293549</v>
      </c>
      <c r="F1234" s="2">
        <v>72736</v>
      </c>
    </row>
    <row r="1235" spans="1:6" x14ac:dyDescent="0.35">
      <c r="A1235">
        <v>2018</v>
      </c>
      <c r="B1235" t="s">
        <v>56</v>
      </c>
      <c r="C1235" t="s">
        <v>34</v>
      </c>
      <c r="D1235" s="1">
        <v>11458</v>
      </c>
      <c r="E1235" s="1">
        <v>77052</v>
      </c>
      <c r="F1235" s="2">
        <v>58044</v>
      </c>
    </row>
    <row r="1236" spans="1:6" x14ac:dyDescent="0.35">
      <c r="A1236">
        <v>2018</v>
      </c>
      <c r="B1236" t="s">
        <v>56</v>
      </c>
      <c r="C1236" t="s">
        <v>35</v>
      </c>
      <c r="D1236" s="1">
        <v>13030</v>
      </c>
      <c r="E1236" s="1">
        <v>84865</v>
      </c>
      <c r="F1236" s="2">
        <v>69649</v>
      </c>
    </row>
    <row r="1237" spans="1:6" x14ac:dyDescent="0.35">
      <c r="A1237">
        <v>2018</v>
      </c>
      <c r="B1237" t="s">
        <v>56</v>
      </c>
      <c r="C1237" t="s">
        <v>36</v>
      </c>
      <c r="D1237" s="1">
        <v>28823</v>
      </c>
      <c r="E1237" s="1">
        <v>325130</v>
      </c>
      <c r="F1237" s="2">
        <v>88831</v>
      </c>
    </row>
    <row r="1238" spans="1:6" x14ac:dyDescent="0.35">
      <c r="A1238">
        <v>2018</v>
      </c>
      <c r="B1238" t="s">
        <v>56</v>
      </c>
      <c r="C1238" t="s">
        <v>37</v>
      </c>
      <c r="D1238" s="1">
        <v>2869</v>
      </c>
      <c r="E1238" s="1">
        <v>32305</v>
      </c>
      <c r="F1238" s="2">
        <v>88061</v>
      </c>
    </row>
    <row r="1239" spans="1:6" x14ac:dyDescent="0.35">
      <c r="A1239">
        <v>2018</v>
      </c>
      <c r="B1239" t="s">
        <v>56</v>
      </c>
      <c r="C1239" t="s">
        <v>38</v>
      </c>
      <c r="D1239" s="1">
        <v>13166</v>
      </c>
      <c r="E1239" s="1">
        <v>100794</v>
      </c>
      <c r="F1239" s="2">
        <v>61713</v>
      </c>
    </row>
    <row r="1240" spans="1:6" x14ac:dyDescent="0.35">
      <c r="A1240">
        <v>2018</v>
      </c>
      <c r="B1240" t="s">
        <v>56</v>
      </c>
      <c r="C1240" t="s">
        <v>39</v>
      </c>
      <c r="D1240" s="1">
        <v>3259</v>
      </c>
      <c r="E1240" s="1">
        <v>28739</v>
      </c>
      <c r="F1240" s="2">
        <v>60160</v>
      </c>
    </row>
    <row r="1241" spans="1:6" x14ac:dyDescent="0.35">
      <c r="A1241">
        <v>2018</v>
      </c>
      <c r="B1241" t="s">
        <v>56</v>
      </c>
      <c r="C1241" t="s">
        <v>40</v>
      </c>
      <c r="D1241" s="1">
        <v>15698</v>
      </c>
      <c r="E1241" s="1">
        <v>150833</v>
      </c>
      <c r="F1241" s="2">
        <v>76718</v>
      </c>
    </row>
    <row r="1242" spans="1:6" x14ac:dyDescent="0.35">
      <c r="A1242">
        <v>2018</v>
      </c>
      <c r="B1242" t="s">
        <v>56</v>
      </c>
      <c r="C1242" t="s">
        <v>41</v>
      </c>
      <c r="D1242" s="1">
        <v>73679</v>
      </c>
      <c r="E1242" s="1">
        <v>756318</v>
      </c>
      <c r="F1242" s="2">
        <v>83356</v>
      </c>
    </row>
    <row r="1243" spans="1:6" x14ac:dyDescent="0.35">
      <c r="A1243">
        <v>2018</v>
      </c>
      <c r="B1243" t="s">
        <v>56</v>
      </c>
      <c r="C1243" t="s">
        <v>42</v>
      </c>
      <c r="D1243" s="1">
        <v>11520</v>
      </c>
      <c r="E1243" s="1">
        <v>87530</v>
      </c>
      <c r="F1243" s="2">
        <v>67933</v>
      </c>
    </row>
    <row r="1244" spans="1:6" x14ac:dyDescent="0.35">
      <c r="A1244">
        <v>2018</v>
      </c>
      <c r="B1244" t="s">
        <v>56</v>
      </c>
      <c r="C1244" t="s">
        <v>43</v>
      </c>
      <c r="D1244" s="1">
        <v>1694</v>
      </c>
      <c r="E1244" s="1">
        <v>11814</v>
      </c>
      <c r="F1244" s="2">
        <v>72078</v>
      </c>
    </row>
    <row r="1245" spans="1:6" x14ac:dyDescent="0.35">
      <c r="A1245">
        <v>2018</v>
      </c>
      <c r="B1245" t="s">
        <v>56</v>
      </c>
      <c r="C1245" t="s">
        <v>44</v>
      </c>
      <c r="D1245" s="1">
        <v>21938</v>
      </c>
      <c r="E1245" s="1">
        <v>194731</v>
      </c>
      <c r="F1245" s="2">
        <v>85723</v>
      </c>
    </row>
    <row r="1246" spans="1:6" x14ac:dyDescent="0.35">
      <c r="A1246">
        <v>2018</v>
      </c>
      <c r="B1246" t="s">
        <v>56</v>
      </c>
      <c r="C1246" t="s">
        <v>45</v>
      </c>
      <c r="D1246" s="1">
        <v>17577</v>
      </c>
      <c r="E1246" s="1">
        <v>147871</v>
      </c>
      <c r="F1246" s="2">
        <v>80466</v>
      </c>
    </row>
    <row r="1247" spans="1:6" x14ac:dyDescent="0.35">
      <c r="A1247">
        <v>2018</v>
      </c>
      <c r="B1247" t="s">
        <v>56</v>
      </c>
      <c r="C1247" t="s">
        <v>46</v>
      </c>
      <c r="D1247" s="1">
        <v>4029</v>
      </c>
      <c r="E1247" s="1">
        <v>24510</v>
      </c>
      <c r="F1247" s="2">
        <v>53206</v>
      </c>
    </row>
    <row r="1248" spans="1:6" x14ac:dyDescent="0.35">
      <c r="A1248">
        <v>2018</v>
      </c>
      <c r="B1248" t="s">
        <v>56</v>
      </c>
      <c r="C1248" t="s">
        <v>47</v>
      </c>
      <c r="D1248" s="1">
        <v>13917</v>
      </c>
      <c r="E1248" s="1">
        <v>148837</v>
      </c>
      <c r="F1248" s="2">
        <v>71561</v>
      </c>
    </row>
    <row r="1249" spans="1:6" x14ac:dyDescent="0.35">
      <c r="A1249">
        <v>2018</v>
      </c>
      <c r="B1249" t="s">
        <v>56</v>
      </c>
      <c r="C1249" t="s">
        <v>48</v>
      </c>
      <c r="D1249" s="1">
        <v>2283</v>
      </c>
      <c r="E1249" s="1">
        <v>11124</v>
      </c>
      <c r="F1249" s="2">
        <v>57486</v>
      </c>
    </row>
    <row r="1250" spans="1:6" x14ac:dyDescent="0.35">
      <c r="A1250">
        <v>2018</v>
      </c>
      <c r="B1250" t="s">
        <v>57</v>
      </c>
      <c r="C1250" t="s">
        <v>1</v>
      </c>
      <c r="D1250" s="1">
        <v>21888</v>
      </c>
      <c r="E1250" s="1">
        <v>245234</v>
      </c>
      <c r="F1250" s="2">
        <v>55653</v>
      </c>
    </row>
    <row r="1251" spans="1:6" x14ac:dyDescent="0.35">
      <c r="A1251">
        <v>2018</v>
      </c>
      <c r="B1251" t="s">
        <v>57</v>
      </c>
      <c r="C1251" t="s">
        <v>2</v>
      </c>
      <c r="D1251" s="1">
        <v>35993</v>
      </c>
      <c r="E1251" s="1">
        <v>430516</v>
      </c>
      <c r="F1251" s="2">
        <v>56745</v>
      </c>
    </row>
    <row r="1252" spans="1:6" x14ac:dyDescent="0.35">
      <c r="A1252">
        <v>2018</v>
      </c>
      <c r="B1252" t="s">
        <v>57</v>
      </c>
      <c r="C1252" t="s">
        <v>3</v>
      </c>
      <c r="D1252" s="1">
        <v>14308</v>
      </c>
      <c r="E1252" s="1">
        <v>146700</v>
      </c>
      <c r="F1252" s="2">
        <v>60316</v>
      </c>
    </row>
    <row r="1253" spans="1:6" x14ac:dyDescent="0.35">
      <c r="A1253">
        <v>2018</v>
      </c>
      <c r="B1253" t="s">
        <v>57</v>
      </c>
      <c r="C1253" t="s">
        <v>4</v>
      </c>
      <c r="D1253" s="1">
        <v>208425</v>
      </c>
      <c r="E1253" s="1">
        <v>2667839</v>
      </c>
      <c r="F1253" s="2">
        <v>91070</v>
      </c>
    </row>
    <row r="1254" spans="1:6" x14ac:dyDescent="0.35">
      <c r="A1254">
        <v>2018</v>
      </c>
      <c r="B1254" t="s">
        <v>57</v>
      </c>
      <c r="C1254" t="s">
        <v>5</v>
      </c>
      <c r="D1254" s="1">
        <v>52525</v>
      </c>
      <c r="E1254" s="1">
        <v>423946</v>
      </c>
      <c r="F1254" s="2">
        <v>81401</v>
      </c>
    </row>
    <row r="1255" spans="1:6" x14ac:dyDescent="0.35">
      <c r="A1255">
        <v>2018</v>
      </c>
      <c r="B1255" t="s">
        <v>57</v>
      </c>
      <c r="C1255" t="s">
        <v>6</v>
      </c>
      <c r="D1255" s="1">
        <v>23279</v>
      </c>
      <c r="E1255" s="1">
        <v>221029</v>
      </c>
      <c r="F1255" s="2">
        <v>87958</v>
      </c>
    </row>
    <row r="1256" spans="1:6" x14ac:dyDescent="0.35">
      <c r="A1256">
        <v>2018</v>
      </c>
      <c r="B1256" t="s">
        <v>57</v>
      </c>
      <c r="C1256" t="s">
        <v>7</v>
      </c>
      <c r="D1256" s="1">
        <v>8956</v>
      </c>
      <c r="E1256" s="1">
        <v>63405</v>
      </c>
      <c r="F1256" s="2">
        <v>80066</v>
      </c>
    </row>
    <row r="1257" spans="1:6" x14ac:dyDescent="0.35">
      <c r="A1257">
        <v>2018</v>
      </c>
      <c r="B1257" t="s">
        <v>57</v>
      </c>
      <c r="C1257" t="s">
        <v>8</v>
      </c>
      <c r="D1257" s="1">
        <v>161890</v>
      </c>
      <c r="E1257" s="1">
        <v>1365136</v>
      </c>
      <c r="F1257" s="2">
        <v>60914</v>
      </c>
    </row>
    <row r="1258" spans="1:6" x14ac:dyDescent="0.35">
      <c r="A1258">
        <v>2018</v>
      </c>
      <c r="B1258" t="s">
        <v>57</v>
      </c>
      <c r="C1258" t="s">
        <v>9</v>
      </c>
      <c r="D1258" s="1">
        <v>54714</v>
      </c>
      <c r="E1258" s="1">
        <v>687321</v>
      </c>
      <c r="F1258" s="2">
        <v>66989</v>
      </c>
    </row>
    <row r="1259" spans="1:6" x14ac:dyDescent="0.35">
      <c r="A1259">
        <v>2018</v>
      </c>
      <c r="B1259" t="s">
        <v>57</v>
      </c>
      <c r="C1259" t="s">
        <v>10</v>
      </c>
      <c r="D1259" s="1">
        <v>11562</v>
      </c>
      <c r="E1259" s="1">
        <v>91631</v>
      </c>
      <c r="F1259" s="2">
        <v>51695</v>
      </c>
    </row>
    <row r="1260" spans="1:6" x14ac:dyDescent="0.35">
      <c r="A1260">
        <v>2018</v>
      </c>
      <c r="B1260" t="s">
        <v>57</v>
      </c>
      <c r="C1260" t="s">
        <v>11</v>
      </c>
      <c r="D1260" s="1">
        <v>74587</v>
      </c>
      <c r="E1260" s="1">
        <v>948766</v>
      </c>
      <c r="F1260" s="2">
        <v>76586</v>
      </c>
    </row>
    <row r="1261" spans="1:6" x14ac:dyDescent="0.35">
      <c r="A1261">
        <v>2018</v>
      </c>
      <c r="B1261" t="s">
        <v>57</v>
      </c>
      <c r="C1261" t="s">
        <v>12</v>
      </c>
      <c r="D1261" s="1">
        <v>29755</v>
      </c>
      <c r="E1261" s="1">
        <v>342835</v>
      </c>
      <c r="F1261" s="2">
        <v>52468</v>
      </c>
    </row>
    <row r="1262" spans="1:6" x14ac:dyDescent="0.35">
      <c r="A1262">
        <v>2018</v>
      </c>
      <c r="B1262" t="s">
        <v>57</v>
      </c>
      <c r="C1262" t="s">
        <v>13</v>
      </c>
      <c r="D1262" s="1">
        <v>15839</v>
      </c>
      <c r="E1262" s="1">
        <v>140535</v>
      </c>
      <c r="F1262" s="2">
        <v>54071</v>
      </c>
    </row>
    <row r="1263" spans="1:6" x14ac:dyDescent="0.35">
      <c r="A1263">
        <v>2018</v>
      </c>
      <c r="B1263" t="s">
        <v>57</v>
      </c>
      <c r="C1263" t="s">
        <v>14</v>
      </c>
      <c r="D1263" s="1">
        <v>16731</v>
      </c>
      <c r="E1263" s="1">
        <v>179413</v>
      </c>
      <c r="F1263" s="2">
        <v>61288</v>
      </c>
    </row>
    <row r="1264" spans="1:6" x14ac:dyDescent="0.35">
      <c r="A1264">
        <v>2018</v>
      </c>
      <c r="B1264" t="s">
        <v>57</v>
      </c>
      <c r="C1264" t="s">
        <v>15</v>
      </c>
      <c r="D1264" s="1">
        <v>20542</v>
      </c>
      <c r="E1264" s="1">
        <v>217081</v>
      </c>
      <c r="F1264" s="2">
        <v>50087</v>
      </c>
    </row>
    <row r="1265" spans="1:6" x14ac:dyDescent="0.35">
      <c r="A1265">
        <v>2018</v>
      </c>
      <c r="B1265" t="s">
        <v>57</v>
      </c>
      <c r="C1265" t="s">
        <v>16</v>
      </c>
      <c r="D1265" s="1">
        <v>24537</v>
      </c>
      <c r="E1265" s="1">
        <v>213171</v>
      </c>
      <c r="F1265" s="2">
        <v>56446</v>
      </c>
    </row>
    <row r="1266" spans="1:6" x14ac:dyDescent="0.35">
      <c r="A1266">
        <v>2018</v>
      </c>
      <c r="B1266" t="s">
        <v>57</v>
      </c>
      <c r="C1266" t="s">
        <v>17</v>
      </c>
      <c r="D1266" s="1">
        <v>9940</v>
      </c>
      <c r="E1266" s="1">
        <v>69285</v>
      </c>
      <c r="F1266" s="2">
        <v>57328</v>
      </c>
    </row>
    <row r="1267" spans="1:6" x14ac:dyDescent="0.35">
      <c r="A1267">
        <v>2018</v>
      </c>
      <c r="B1267" t="s">
        <v>57</v>
      </c>
      <c r="C1267" t="s">
        <v>18</v>
      </c>
      <c r="D1267" s="1">
        <v>42809</v>
      </c>
      <c r="E1267" s="1">
        <v>452753</v>
      </c>
      <c r="F1267" s="2">
        <v>79500</v>
      </c>
    </row>
    <row r="1268" spans="1:6" x14ac:dyDescent="0.35">
      <c r="A1268">
        <v>2018</v>
      </c>
      <c r="B1268" t="s">
        <v>57</v>
      </c>
      <c r="C1268" t="s">
        <v>19</v>
      </c>
      <c r="D1268" s="1">
        <v>47416</v>
      </c>
      <c r="E1268" s="1">
        <v>587518</v>
      </c>
      <c r="F1268" s="2">
        <v>107875</v>
      </c>
    </row>
    <row r="1269" spans="1:6" x14ac:dyDescent="0.35">
      <c r="A1269">
        <v>2018</v>
      </c>
      <c r="B1269" t="s">
        <v>57</v>
      </c>
      <c r="C1269" t="s">
        <v>20</v>
      </c>
      <c r="D1269" s="1">
        <v>42545</v>
      </c>
      <c r="E1269" s="1">
        <v>657930</v>
      </c>
      <c r="F1269" s="2">
        <v>69377</v>
      </c>
    </row>
    <row r="1270" spans="1:6" x14ac:dyDescent="0.35">
      <c r="A1270">
        <v>2018</v>
      </c>
      <c r="B1270" t="s">
        <v>57</v>
      </c>
      <c r="C1270" t="s">
        <v>21</v>
      </c>
      <c r="D1270" s="1">
        <v>32020</v>
      </c>
      <c r="E1270" s="1">
        <v>378493</v>
      </c>
      <c r="F1270" s="2">
        <v>82535</v>
      </c>
    </row>
    <row r="1271" spans="1:6" x14ac:dyDescent="0.35">
      <c r="A1271">
        <v>2018</v>
      </c>
      <c r="B1271" t="s">
        <v>57</v>
      </c>
      <c r="C1271" t="s">
        <v>22</v>
      </c>
      <c r="D1271" s="1">
        <v>12259</v>
      </c>
      <c r="E1271" s="1">
        <v>109842</v>
      </c>
      <c r="F1271" s="2">
        <v>42132</v>
      </c>
    </row>
    <row r="1272" spans="1:6" x14ac:dyDescent="0.35">
      <c r="A1272">
        <v>2018</v>
      </c>
      <c r="B1272" t="s">
        <v>57</v>
      </c>
      <c r="C1272" t="s">
        <v>23</v>
      </c>
      <c r="D1272" s="1">
        <v>32577</v>
      </c>
      <c r="E1272" s="1">
        <v>385727</v>
      </c>
      <c r="F1272" s="2">
        <v>66429</v>
      </c>
    </row>
    <row r="1273" spans="1:6" x14ac:dyDescent="0.35">
      <c r="A1273">
        <v>2018</v>
      </c>
      <c r="B1273" t="s">
        <v>57</v>
      </c>
      <c r="C1273" t="s">
        <v>24</v>
      </c>
      <c r="D1273" s="1">
        <v>9359</v>
      </c>
      <c r="E1273" s="1">
        <v>42410</v>
      </c>
      <c r="F1273" s="2">
        <v>52271</v>
      </c>
    </row>
    <row r="1274" spans="1:6" x14ac:dyDescent="0.35">
      <c r="A1274">
        <v>2018</v>
      </c>
      <c r="B1274" t="s">
        <v>57</v>
      </c>
      <c r="C1274" t="s">
        <v>25</v>
      </c>
      <c r="D1274" s="1">
        <v>11582</v>
      </c>
      <c r="E1274" s="1">
        <v>119167</v>
      </c>
      <c r="F1274" s="2">
        <v>58836</v>
      </c>
    </row>
    <row r="1275" spans="1:6" x14ac:dyDescent="0.35">
      <c r="A1275">
        <v>2018</v>
      </c>
      <c r="B1275" t="s">
        <v>57</v>
      </c>
      <c r="C1275" t="s">
        <v>26</v>
      </c>
      <c r="D1275" s="1">
        <v>19970</v>
      </c>
      <c r="E1275" s="1">
        <v>190736</v>
      </c>
      <c r="F1275" s="2">
        <v>61821</v>
      </c>
    </row>
    <row r="1276" spans="1:6" x14ac:dyDescent="0.35">
      <c r="A1276">
        <v>2018</v>
      </c>
      <c r="B1276" t="s">
        <v>57</v>
      </c>
      <c r="C1276" t="s">
        <v>27</v>
      </c>
      <c r="D1276" s="1">
        <v>12323</v>
      </c>
      <c r="E1276" s="1">
        <v>82831</v>
      </c>
      <c r="F1276" s="2">
        <v>77486</v>
      </c>
    </row>
    <row r="1277" spans="1:6" x14ac:dyDescent="0.35">
      <c r="A1277">
        <v>2018</v>
      </c>
      <c r="B1277" t="s">
        <v>57</v>
      </c>
      <c r="C1277" t="s">
        <v>28</v>
      </c>
      <c r="D1277" s="1">
        <v>51837</v>
      </c>
      <c r="E1277" s="1">
        <v>671419</v>
      </c>
      <c r="F1277" s="2">
        <v>90784</v>
      </c>
    </row>
    <row r="1278" spans="1:6" x14ac:dyDescent="0.35">
      <c r="A1278">
        <v>2018</v>
      </c>
      <c r="B1278" t="s">
        <v>57</v>
      </c>
      <c r="C1278" t="s">
        <v>29</v>
      </c>
      <c r="D1278" s="1">
        <v>10669</v>
      </c>
      <c r="E1278" s="1">
        <v>106930</v>
      </c>
      <c r="F1278" s="2">
        <v>61899</v>
      </c>
    </row>
    <row r="1279" spans="1:6" x14ac:dyDescent="0.35">
      <c r="A1279">
        <v>2018</v>
      </c>
      <c r="B1279" t="s">
        <v>57</v>
      </c>
      <c r="C1279" t="s">
        <v>30</v>
      </c>
      <c r="D1279" s="1">
        <v>112471</v>
      </c>
      <c r="E1279" s="1">
        <v>1339421</v>
      </c>
      <c r="F1279" s="2">
        <v>95057</v>
      </c>
    </row>
    <row r="1280" spans="1:6" x14ac:dyDescent="0.35">
      <c r="A1280">
        <v>2018</v>
      </c>
      <c r="B1280" t="s">
        <v>57</v>
      </c>
      <c r="C1280" t="s">
        <v>31</v>
      </c>
      <c r="D1280" s="1">
        <v>58892</v>
      </c>
      <c r="E1280" s="1">
        <v>635554</v>
      </c>
      <c r="F1280" s="2">
        <v>65609</v>
      </c>
    </row>
    <row r="1281" spans="1:6" x14ac:dyDescent="0.35">
      <c r="A1281">
        <v>2018</v>
      </c>
      <c r="B1281" t="s">
        <v>57</v>
      </c>
      <c r="C1281" t="s">
        <v>32</v>
      </c>
      <c r="D1281" s="1">
        <v>5130</v>
      </c>
      <c r="E1281" s="1">
        <v>34560</v>
      </c>
      <c r="F1281" s="2">
        <v>61774</v>
      </c>
    </row>
    <row r="1282" spans="1:6" x14ac:dyDescent="0.35">
      <c r="A1282">
        <v>2018</v>
      </c>
      <c r="B1282" t="s">
        <v>57</v>
      </c>
      <c r="C1282" t="s">
        <v>33</v>
      </c>
      <c r="D1282" s="1">
        <v>53280</v>
      </c>
      <c r="E1282" s="1">
        <v>729430</v>
      </c>
      <c r="F1282" s="2">
        <v>64006</v>
      </c>
    </row>
    <row r="1283" spans="1:6" x14ac:dyDescent="0.35">
      <c r="A1283">
        <v>2018</v>
      </c>
      <c r="B1283" t="s">
        <v>57</v>
      </c>
      <c r="C1283" t="s">
        <v>34</v>
      </c>
      <c r="D1283" s="1">
        <v>20594</v>
      </c>
      <c r="E1283" s="1">
        <v>191261</v>
      </c>
      <c r="F1283" s="2">
        <v>52227</v>
      </c>
    </row>
    <row r="1284" spans="1:6" x14ac:dyDescent="0.35">
      <c r="A1284">
        <v>2018</v>
      </c>
      <c r="B1284" t="s">
        <v>57</v>
      </c>
      <c r="C1284" t="s">
        <v>35</v>
      </c>
      <c r="D1284" s="1">
        <v>25462</v>
      </c>
      <c r="E1284" s="1">
        <v>248627</v>
      </c>
      <c r="F1284" s="2">
        <v>69806</v>
      </c>
    </row>
    <row r="1285" spans="1:6" x14ac:dyDescent="0.35">
      <c r="A1285">
        <v>2018</v>
      </c>
      <c r="B1285" t="s">
        <v>57</v>
      </c>
      <c r="C1285" t="s">
        <v>36</v>
      </c>
      <c r="D1285" s="1">
        <v>63415</v>
      </c>
      <c r="E1285" s="1">
        <v>806555</v>
      </c>
      <c r="F1285" s="2">
        <v>78092</v>
      </c>
    </row>
    <row r="1286" spans="1:6" x14ac:dyDescent="0.35">
      <c r="A1286">
        <v>2018</v>
      </c>
      <c r="B1286" t="s">
        <v>57</v>
      </c>
      <c r="C1286" t="s">
        <v>37</v>
      </c>
      <c r="D1286" s="1">
        <v>8651</v>
      </c>
      <c r="E1286" s="1">
        <v>68430</v>
      </c>
      <c r="F1286" s="2">
        <v>68957</v>
      </c>
    </row>
    <row r="1287" spans="1:6" x14ac:dyDescent="0.35">
      <c r="A1287">
        <v>2018</v>
      </c>
      <c r="B1287" t="s">
        <v>57</v>
      </c>
      <c r="C1287" t="s">
        <v>38</v>
      </c>
      <c r="D1287" s="1">
        <v>26993</v>
      </c>
      <c r="E1287" s="1">
        <v>293499</v>
      </c>
      <c r="F1287" s="2">
        <v>50391</v>
      </c>
    </row>
    <row r="1288" spans="1:6" x14ac:dyDescent="0.35">
      <c r="A1288">
        <v>2018</v>
      </c>
      <c r="B1288" t="s">
        <v>57</v>
      </c>
      <c r="C1288" t="s">
        <v>39</v>
      </c>
      <c r="D1288" s="1">
        <v>5205</v>
      </c>
      <c r="E1288" s="1">
        <v>32354</v>
      </c>
      <c r="F1288" s="2">
        <v>56384</v>
      </c>
    </row>
    <row r="1289" spans="1:6" x14ac:dyDescent="0.35">
      <c r="A1289">
        <v>2018</v>
      </c>
      <c r="B1289" t="s">
        <v>57</v>
      </c>
      <c r="C1289" t="s">
        <v>40</v>
      </c>
      <c r="D1289" s="1">
        <v>29519</v>
      </c>
      <c r="E1289" s="1">
        <v>417345</v>
      </c>
      <c r="F1289" s="2">
        <v>59851</v>
      </c>
    </row>
    <row r="1290" spans="1:6" x14ac:dyDescent="0.35">
      <c r="A1290">
        <v>2018</v>
      </c>
      <c r="B1290" t="s">
        <v>57</v>
      </c>
      <c r="C1290" t="s">
        <v>41</v>
      </c>
      <c r="D1290" s="1">
        <v>134025</v>
      </c>
      <c r="E1290" s="1">
        <v>1736415</v>
      </c>
      <c r="F1290" s="2">
        <v>74443</v>
      </c>
    </row>
    <row r="1291" spans="1:6" x14ac:dyDescent="0.35">
      <c r="A1291">
        <v>2018</v>
      </c>
      <c r="B1291" t="s">
        <v>57</v>
      </c>
      <c r="C1291" t="s">
        <v>42</v>
      </c>
      <c r="D1291" s="1">
        <v>23036</v>
      </c>
      <c r="E1291" s="1">
        <v>215564</v>
      </c>
      <c r="F1291" s="2">
        <v>59543</v>
      </c>
    </row>
    <row r="1292" spans="1:6" x14ac:dyDescent="0.35">
      <c r="A1292">
        <v>2018</v>
      </c>
      <c r="B1292" t="s">
        <v>57</v>
      </c>
      <c r="C1292" t="s">
        <v>43</v>
      </c>
      <c r="D1292" s="1">
        <v>5661</v>
      </c>
      <c r="E1292" s="1">
        <v>28976</v>
      </c>
      <c r="F1292" s="2">
        <v>64917</v>
      </c>
    </row>
    <row r="1293" spans="1:6" x14ac:dyDescent="0.35">
      <c r="A1293">
        <v>2018</v>
      </c>
      <c r="B1293" t="s">
        <v>57</v>
      </c>
      <c r="C1293" t="s">
        <v>44</v>
      </c>
      <c r="D1293" s="1">
        <v>58849</v>
      </c>
      <c r="E1293" s="1">
        <v>746452</v>
      </c>
      <c r="F1293" s="2">
        <v>87511</v>
      </c>
    </row>
    <row r="1294" spans="1:6" x14ac:dyDescent="0.35">
      <c r="A1294">
        <v>2018</v>
      </c>
      <c r="B1294" t="s">
        <v>57</v>
      </c>
      <c r="C1294" t="s">
        <v>45</v>
      </c>
      <c r="D1294" s="1">
        <v>40209</v>
      </c>
      <c r="E1294" s="1">
        <v>414712</v>
      </c>
      <c r="F1294" s="2">
        <v>82245</v>
      </c>
    </row>
    <row r="1295" spans="1:6" x14ac:dyDescent="0.35">
      <c r="A1295">
        <v>2018</v>
      </c>
      <c r="B1295" t="s">
        <v>57</v>
      </c>
      <c r="C1295" t="s">
        <v>46</v>
      </c>
      <c r="D1295" s="1">
        <v>8323</v>
      </c>
      <c r="E1295" s="1">
        <v>68965</v>
      </c>
      <c r="F1295" s="2">
        <v>51745</v>
      </c>
    </row>
    <row r="1296" spans="1:6" x14ac:dyDescent="0.35">
      <c r="A1296">
        <v>2018</v>
      </c>
      <c r="B1296" t="s">
        <v>57</v>
      </c>
      <c r="C1296" t="s">
        <v>47</v>
      </c>
      <c r="D1296" s="1">
        <v>25856</v>
      </c>
      <c r="E1296" s="1">
        <v>327719</v>
      </c>
      <c r="F1296" s="2">
        <v>60773</v>
      </c>
    </row>
    <row r="1297" spans="1:6" x14ac:dyDescent="0.35">
      <c r="A1297">
        <v>2018</v>
      </c>
      <c r="B1297" t="s">
        <v>57</v>
      </c>
      <c r="C1297" t="s">
        <v>48</v>
      </c>
      <c r="D1297" s="1">
        <v>4559</v>
      </c>
      <c r="E1297" s="1">
        <v>18733</v>
      </c>
      <c r="F1297" s="2">
        <v>52783</v>
      </c>
    </row>
    <row r="1298" spans="1:6" x14ac:dyDescent="0.35">
      <c r="A1298">
        <v>2018</v>
      </c>
      <c r="B1298" t="s">
        <v>58</v>
      </c>
      <c r="C1298" t="s">
        <v>1</v>
      </c>
      <c r="D1298" s="1">
        <v>12678</v>
      </c>
      <c r="E1298" s="1">
        <v>233306</v>
      </c>
      <c r="F1298" s="2">
        <v>46432</v>
      </c>
    </row>
    <row r="1299" spans="1:6" x14ac:dyDescent="0.35">
      <c r="A1299">
        <v>2018</v>
      </c>
      <c r="B1299" t="s">
        <v>58</v>
      </c>
      <c r="C1299" t="s">
        <v>2</v>
      </c>
      <c r="D1299" s="1">
        <v>18037</v>
      </c>
      <c r="E1299" s="1">
        <v>440616</v>
      </c>
      <c r="F1299" s="2">
        <v>51125</v>
      </c>
    </row>
    <row r="1300" spans="1:6" x14ac:dyDescent="0.35">
      <c r="A1300">
        <v>2018</v>
      </c>
      <c r="B1300" t="s">
        <v>58</v>
      </c>
      <c r="C1300" t="s">
        <v>3</v>
      </c>
      <c r="D1300" s="1">
        <v>15788</v>
      </c>
      <c r="E1300" s="1">
        <v>186119</v>
      </c>
      <c r="F1300" s="2">
        <v>42468</v>
      </c>
    </row>
    <row r="1301" spans="1:6" x14ac:dyDescent="0.35">
      <c r="A1301">
        <v>2018</v>
      </c>
      <c r="B1301" t="s">
        <v>58</v>
      </c>
      <c r="C1301" t="s">
        <v>4</v>
      </c>
      <c r="D1301" s="1">
        <v>618901</v>
      </c>
      <c r="E1301" s="1">
        <v>2649228</v>
      </c>
      <c r="F1301" s="2">
        <v>52187</v>
      </c>
    </row>
    <row r="1302" spans="1:6" x14ac:dyDescent="0.35">
      <c r="A1302">
        <v>2018</v>
      </c>
      <c r="B1302" t="s">
        <v>58</v>
      </c>
      <c r="C1302" t="s">
        <v>5</v>
      </c>
      <c r="D1302" s="1">
        <v>21666</v>
      </c>
      <c r="E1302" s="1">
        <v>335274</v>
      </c>
      <c r="F1302" s="2">
        <v>50156</v>
      </c>
    </row>
    <row r="1303" spans="1:6" x14ac:dyDescent="0.35">
      <c r="A1303">
        <v>2018</v>
      </c>
      <c r="B1303" t="s">
        <v>58</v>
      </c>
      <c r="C1303" t="s">
        <v>6</v>
      </c>
      <c r="D1303" s="1">
        <v>13090</v>
      </c>
      <c r="E1303" s="1">
        <v>326866</v>
      </c>
      <c r="F1303" s="2">
        <v>55369</v>
      </c>
    </row>
    <row r="1304" spans="1:6" x14ac:dyDescent="0.35">
      <c r="A1304">
        <v>2018</v>
      </c>
      <c r="B1304" t="s">
        <v>58</v>
      </c>
      <c r="C1304" t="s">
        <v>7</v>
      </c>
      <c r="D1304" s="1">
        <v>5063</v>
      </c>
      <c r="E1304" s="1">
        <v>75524</v>
      </c>
      <c r="F1304" s="2">
        <v>53795</v>
      </c>
    </row>
    <row r="1305" spans="1:6" x14ac:dyDescent="0.35">
      <c r="A1305">
        <v>2018</v>
      </c>
      <c r="B1305" t="s">
        <v>58</v>
      </c>
      <c r="C1305" t="s">
        <v>8</v>
      </c>
      <c r="D1305" s="1">
        <v>73761</v>
      </c>
      <c r="E1305" s="1">
        <v>1287814</v>
      </c>
      <c r="F1305" s="2">
        <v>50781</v>
      </c>
    </row>
    <row r="1306" spans="1:6" x14ac:dyDescent="0.35">
      <c r="A1306">
        <v>2018</v>
      </c>
      <c r="B1306" t="s">
        <v>58</v>
      </c>
      <c r="C1306" t="s">
        <v>9</v>
      </c>
      <c r="D1306" s="1">
        <v>28952</v>
      </c>
      <c r="E1306" s="1">
        <v>562436</v>
      </c>
      <c r="F1306" s="2">
        <v>52062</v>
      </c>
    </row>
    <row r="1307" spans="1:6" x14ac:dyDescent="0.35">
      <c r="A1307">
        <v>2018</v>
      </c>
      <c r="B1307" t="s">
        <v>58</v>
      </c>
      <c r="C1307" t="s">
        <v>10</v>
      </c>
      <c r="D1307" s="1">
        <v>7824</v>
      </c>
      <c r="E1307" s="1">
        <v>100212</v>
      </c>
      <c r="F1307" s="2">
        <v>42047</v>
      </c>
    </row>
    <row r="1308" spans="1:6" x14ac:dyDescent="0.35">
      <c r="A1308">
        <v>2018</v>
      </c>
      <c r="B1308" t="s">
        <v>58</v>
      </c>
      <c r="C1308" t="s">
        <v>11</v>
      </c>
      <c r="D1308" s="1">
        <v>34720</v>
      </c>
      <c r="E1308" s="1">
        <v>919288</v>
      </c>
      <c r="F1308" s="2">
        <v>50959</v>
      </c>
    </row>
    <row r="1309" spans="1:6" x14ac:dyDescent="0.35">
      <c r="A1309">
        <v>2018</v>
      </c>
      <c r="B1309" t="s">
        <v>58</v>
      </c>
      <c r="C1309" t="s">
        <v>12</v>
      </c>
      <c r="D1309" s="1">
        <v>15692</v>
      </c>
      <c r="E1309" s="1">
        <v>459398</v>
      </c>
      <c r="F1309" s="2">
        <v>47681</v>
      </c>
    </row>
    <row r="1310" spans="1:6" x14ac:dyDescent="0.35">
      <c r="A1310">
        <v>2018</v>
      </c>
      <c r="B1310" t="s">
        <v>58</v>
      </c>
      <c r="C1310" t="s">
        <v>13</v>
      </c>
      <c r="D1310" s="1">
        <v>11589</v>
      </c>
      <c r="E1310" s="1">
        <v>219674</v>
      </c>
      <c r="F1310" s="2">
        <v>43022</v>
      </c>
    </row>
    <row r="1311" spans="1:6" x14ac:dyDescent="0.35">
      <c r="A1311">
        <v>2018</v>
      </c>
      <c r="B1311" t="s">
        <v>58</v>
      </c>
      <c r="C1311" t="s">
        <v>14</v>
      </c>
      <c r="D1311" s="1">
        <v>10277</v>
      </c>
      <c r="E1311" s="1">
        <v>195132</v>
      </c>
      <c r="F1311" s="2">
        <v>42586</v>
      </c>
    </row>
    <row r="1312" spans="1:6" x14ac:dyDescent="0.35">
      <c r="A1312">
        <v>2018</v>
      </c>
      <c r="B1312" t="s">
        <v>58</v>
      </c>
      <c r="C1312" t="s">
        <v>15</v>
      </c>
      <c r="D1312" s="1">
        <v>18161</v>
      </c>
      <c r="E1312" s="1">
        <v>267486</v>
      </c>
      <c r="F1312" s="2">
        <v>48210</v>
      </c>
    </row>
    <row r="1313" spans="1:6" x14ac:dyDescent="0.35">
      <c r="A1313">
        <v>2018</v>
      </c>
      <c r="B1313" t="s">
        <v>58</v>
      </c>
      <c r="C1313" t="s">
        <v>16</v>
      </c>
      <c r="D1313" s="1">
        <v>15480</v>
      </c>
      <c r="E1313" s="1">
        <v>300015</v>
      </c>
      <c r="F1313" s="2">
        <v>43339</v>
      </c>
    </row>
    <row r="1314" spans="1:6" x14ac:dyDescent="0.35">
      <c r="A1314">
        <v>2018</v>
      </c>
      <c r="B1314" t="s">
        <v>58</v>
      </c>
      <c r="C1314" t="s">
        <v>17</v>
      </c>
      <c r="D1314" s="1">
        <v>5483</v>
      </c>
      <c r="E1314" s="1">
        <v>118009</v>
      </c>
      <c r="F1314" s="2">
        <v>47535</v>
      </c>
    </row>
    <row r="1315" spans="1:6" x14ac:dyDescent="0.35">
      <c r="A1315">
        <v>2018</v>
      </c>
      <c r="B1315" t="s">
        <v>58</v>
      </c>
      <c r="C1315" t="s">
        <v>18</v>
      </c>
      <c r="D1315" s="1">
        <v>20856</v>
      </c>
      <c r="E1315" s="1">
        <v>445328</v>
      </c>
      <c r="F1315" s="2">
        <v>54310</v>
      </c>
    </row>
    <row r="1316" spans="1:6" x14ac:dyDescent="0.35">
      <c r="A1316">
        <v>2018</v>
      </c>
      <c r="B1316" t="s">
        <v>58</v>
      </c>
      <c r="C1316" t="s">
        <v>19</v>
      </c>
      <c r="D1316" s="1">
        <v>66364</v>
      </c>
      <c r="E1316" s="1">
        <v>773683</v>
      </c>
      <c r="F1316" s="2">
        <v>58448</v>
      </c>
    </row>
    <row r="1317" spans="1:6" x14ac:dyDescent="0.35">
      <c r="A1317">
        <v>2018</v>
      </c>
      <c r="B1317" t="s">
        <v>58</v>
      </c>
      <c r="C1317" t="s">
        <v>20</v>
      </c>
      <c r="D1317" s="1">
        <v>24822</v>
      </c>
      <c r="E1317" s="1">
        <v>659230</v>
      </c>
      <c r="F1317" s="2">
        <v>49739</v>
      </c>
    </row>
    <row r="1318" spans="1:6" x14ac:dyDescent="0.35">
      <c r="A1318">
        <v>2018</v>
      </c>
      <c r="B1318" t="s">
        <v>58</v>
      </c>
      <c r="C1318" t="s">
        <v>21</v>
      </c>
      <c r="D1318" s="1">
        <v>19210</v>
      </c>
      <c r="E1318" s="1">
        <v>526556</v>
      </c>
      <c r="F1318" s="2">
        <v>51469</v>
      </c>
    </row>
    <row r="1319" spans="1:6" x14ac:dyDescent="0.35">
      <c r="A1319">
        <v>2018</v>
      </c>
      <c r="B1319" t="s">
        <v>58</v>
      </c>
      <c r="C1319" t="s">
        <v>22</v>
      </c>
      <c r="D1319" s="1">
        <v>7531</v>
      </c>
      <c r="E1319" s="1">
        <v>144105</v>
      </c>
      <c r="F1319" s="2">
        <v>41620</v>
      </c>
    </row>
    <row r="1320" spans="1:6" x14ac:dyDescent="0.35">
      <c r="A1320">
        <v>2018</v>
      </c>
      <c r="B1320" t="s">
        <v>58</v>
      </c>
      <c r="C1320" t="s">
        <v>23</v>
      </c>
      <c r="D1320" s="1">
        <v>48555</v>
      </c>
      <c r="E1320" s="1">
        <v>454728</v>
      </c>
      <c r="F1320" s="2">
        <v>46127</v>
      </c>
    </row>
    <row r="1321" spans="1:6" x14ac:dyDescent="0.35">
      <c r="A1321">
        <v>2018</v>
      </c>
      <c r="B1321" t="s">
        <v>58</v>
      </c>
      <c r="C1321" t="s">
        <v>24</v>
      </c>
      <c r="D1321" s="1">
        <v>4637</v>
      </c>
      <c r="E1321" s="1">
        <v>73530</v>
      </c>
      <c r="F1321" s="2">
        <v>47539</v>
      </c>
    </row>
    <row r="1322" spans="1:6" x14ac:dyDescent="0.35">
      <c r="A1322">
        <v>2018</v>
      </c>
      <c r="B1322" t="s">
        <v>58</v>
      </c>
      <c r="C1322" t="s">
        <v>25</v>
      </c>
      <c r="D1322" s="1">
        <v>12205</v>
      </c>
      <c r="E1322" s="1">
        <v>138155</v>
      </c>
      <c r="F1322" s="2">
        <v>46678</v>
      </c>
    </row>
    <row r="1323" spans="1:6" x14ac:dyDescent="0.35">
      <c r="A1323">
        <v>2018</v>
      </c>
      <c r="B1323" t="s">
        <v>58</v>
      </c>
      <c r="C1323" t="s">
        <v>26</v>
      </c>
      <c r="D1323" s="1">
        <v>8913</v>
      </c>
      <c r="E1323" s="1">
        <v>139036</v>
      </c>
      <c r="F1323" s="2">
        <v>54167</v>
      </c>
    </row>
    <row r="1324" spans="1:6" x14ac:dyDescent="0.35">
      <c r="A1324">
        <v>2018</v>
      </c>
      <c r="B1324" t="s">
        <v>58</v>
      </c>
      <c r="C1324" t="s">
        <v>27</v>
      </c>
      <c r="D1324" s="1">
        <v>4700</v>
      </c>
      <c r="E1324" s="1">
        <v>112567</v>
      </c>
      <c r="F1324" s="2">
        <v>56317</v>
      </c>
    </row>
    <row r="1325" spans="1:6" x14ac:dyDescent="0.35">
      <c r="A1325">
        <v>2018</v>
      </c>
      <c r="B1325" t="s">
        <v>58</v>
      </c>
      <c r="C1325" t="s">
        <v>28</v>
      </c>
      <c r="D1325" s="1">
        <v>37328</v>
      </c>
      <c r="E1325" s="1">
        <v>656716</v>
      </c>
      <c r="F1325" s="2">
        <v>53402</v>
      </c>
    </row>
    <row r="1326" spans="1:6" x14ac:dyDescent="0.35">
      <c r="A1326">
        <v>2018</v>
      </c>
      <c r="B1326" t="s">
        <v>58</v>
      </c>
      <c r="C1326" t="s">
        <v>29</v>
      </c>
      <c r="D1326" s="1">
        <v>10221</v>
      </c>
      <c r="E1326" s="1">
        <v>128590</v>
      </c>
      <c r="F1326" s="2">
        <v>41645</v>
      </c>
    </row>
    <row r="1327" spans="1:6" x14ac:dyDescent="0.35">
      <c r="A1327">
        <v>2018</v>
      </c>
      <c r="B1327" t="s">
        <v>58</v>
      </c>
      <c r="C1327" t="s">
        <v>30</v>
      </c>
      <c r="D1327" s="1">
        <v>67399</v>
      </c>
      <c r="E1327" s="1">
        <v>1914153</v>
      </c>
      <c r="F1327" s="2">
        <v>53467</v>
      </c>
    </row>
    <row r="1328" spans="1:6" x14ac:dyDescent="0.35">
      <c r="A1328">
        <v>2018</v>
      </c>
      <c r="B1328" t="s">
        <v>58</v>
      </c>
      <c r="C1328" t="s">
        <v>31</v>
      </c>
      <c r="D1328" s="1">
        <v>27210</v>
      </c>
      <c r="E1328" s="1">
        <v>592067</v>
      </c>
      <c r="F1328" s="2">
        <v>48381</v>
      </c>
    </row>
    <row r="1329" spans="1:6" x14ac:dyDescent="0.35">
      <c r="A1329">
        <v>2018</v>
      </c>
      <c r="B1329" t="s">
        <v>58</v>
      </c>
      <c r="C1329" t="s">
        <v>32</v>
      </c>
      <c r="D1329" s="1">
        <v>2558</v>
      </c>
      <c r="E1329" s="1">
        <v>62184</v>
      </c>
      <c r="F1329" s="2">
        <v>51404</v>
      </c>
    </row>
    <row r="1330" spans="1:6" x14ac:dyDescent="0.35">
      <c r="A1330">
        <v>2018</v>
      </c>
      <c r="B1330" t="s">
        <v>58</v>
      </c>
      <c r="C1330" t="s">
        <v>33</v>
      </c>
      <c r="D1330" s="1">
        <v>34508</v>
      </c>
      <c r="E1330" s="1">
        <v>904140</v>
      </c>
      <c r="F1330" s="2">
        <v>46408</v>
      </c>
    </row>
    <row r="1331" spans="1:6" x14ac:dyDescent="0.35">
      <c r="A1331">
        <v>2018</v>
      </c>
      <c r="B1331" t="s">
        <v>58</v>
      </c>
      <c r="C1331" t="s">
        <v>34</v>
      </c>
      <c r="D1331" s="1">
        <v>13563</v>
      </c>
      <c r="E1331" s="1">
        <v>209863</v>
      </c>
      <c r="F1331" s="2">
        <v>45570</v>
      </c>
    </row>
    <row r="1332" spans="1:6" x14ac:dyDescent="0.35">
      <c r="A1332">
        <v>2018</v>
      </c>
      <c r="B1332" t="s">
        <v>58</v>
      </c>
      <c r="C1332" t="s">
        <v>35</v>
      </c>
      <c r="D1332" s="1">
        <v>15708</v>
      </c>
      <c r="E1332" s="1">
        <v>288939</v>
      </c>
      <c r="F1332" s="2">
        <v>50107</v>
      </c>
    </row>
    <row r="1333" spans="1:6" x14ac:dyDescent="0.35">
      <c r="A1333">
        <v>2018</v>
      </c>
      <c r="B1333" t="s">
        <v>58</v>
      </c>
      <c r="C1333" t="s">
        <v>36</v>
      </c>
      <c r="D1333" s="1">
        <v>57768</v>
      </c>
      <c r="E1333" s="1">
        <v>1209344</v>
      </c>
      <c r="F1333" s="2">
        <v>51808</v>
      </c>
    </row>
    <row r="1334" spans="1:6" x14ac:dyDescent="0.35">
      <c r="A1334">
        <v>2018</v>
      </c>
      <c r="B1334" t="s">
        <v>58</v>
      </c>
      <c r="C1334" t="s">
        <v>37</v>
      </c>
      <c r="D1334" s="1">
        <v>4545</v>
      </c>
      <c r="E1334" s="1">
        <v>100506</v>
      </c>
      <c r="F1334" s="2">
        <v>48716</v>
      </c>
    </row>
    <row r="1335" spans="1:6" x14ac:dyDescent="0.35">
      <c r="A1335">
        <v>2018</v>
      </c>
      <c r="B1335" t="s">
        <v>58</v>
      </c>
      <c r="C1335" t="s">
        <v>38</v>
      </c>
      <c r="D1335" s="1">
        <v>11971</v>
      </c>
      <c r="E1335" s="1">
        <v>234487</v>
      </c>
      <c r="F1335" s="2">
        <v>45993</v>
      </c>
    </row>
    <row r="1336" spans="1:6" x14ac:dyDescent="0.35">
      <c r="A1336">
        <v>2018</v>
      </c>
      <c r="B1336" t="s">
        <v>58</v>
      </c>
      <c r="C1336" t="s">
        <v>39</v>
      </c>
      <c r="D1336" s="1">
        <v>2839</v>
      </c>
      <c r="E1336" s="1">
        <v>67868</v>
      </c>
      <c r="F1336" s="2">
        <v>50399</v>
      </c>
    </row>
    <row r="1337" spans="1:6" x14ac:dyDescent="0.35">
      <c r="A1337">
        <v>2018</v>
      </c>
      <c r="B1337" t="s">
        <v>58</v>
      </c>
      <c r="C1337" t="s">
        <v>40</v>
      </c>
      <c r="D1337" s="1">
        <v>16127</v>
      </c>
      <c r="E1337" s="1">
        <v>420817</v>
      </c>
      <c r="F1337" s="2">
        <v>52099</v>
      </c>
    </row>
    <row r="1338" spans="1:6" x14ac:dyDescent="0.35">
      <c r="A1338">
        <v>2018</v>
      </c>
      <c r="B1338" t="s">
        <v>58</v>
      </c>
      <c r="C1338" t="s">
        <v>41</v>
      </c>
      <c r="D1338" s="1">
        <v>90552</v>
      </c>
      <c r="E1338" s="1">
        <v>1641637</v>
      </c>
      <c r="F1338" s="2">
        <v>48036</v>
      </c>
    </row>
    <row r="1339" spans="1:6" x14ac:dyDescent="0.35">
      <c r="A1339">
        <v>2018</v>
      </c>
      <c r="B1339" t="s">
        <v>58</v>
      </c>
      <c r="C1339" t="s">
        <v>42</v>
      </c>
      <c r="D1339" s="1">
        <v>12264</v>
      </c>
      <c r="E1339" s="1">
        <v>186785</v>
      </c>
      <c r="F1339" s="2">
        <v>43696</v>
      </c>
    </row>
    <row r="1340" spans="1:6" x14ac:dyDescent="0.35">
      <c r="A1340">
        <v>2018</v>
      </c>
      <c r="B1340" t="s">
        <v>58</v>
      </c>
      <c r="C1340" t="s">
        <v>43</v>
      </c>
      <c r="D1340" s="1">
        <v>2463</v>
      </c>
      <c r="E1340" s="1">
        <v>62630</v>
      </c>
      <c r="F1340" s="2">
        <v>46699</v>
      </c>
    </row>
    <row r="1341" spans="1:6" x14ac:dyDescent="0.35">
      <c r="A1341">
        <v>2018</v>
      </c>
      <c r="B1341" t="s">
        <v>58</v>
      </c>
      <c r="C1341" t="s">
        <v>44</v>
      </c>
      <c r="D1341" s="1">
        <v>43566</v>
      </c>
      <c r="E1341" s="1">
        <v>505487</v>
      </c>
      <c r="F1341" s="2">
        <v>49627</v>
      </c>
    </row>
    <row r="1342" spans="1:6" x14ac:dyDescent="0.35">
      <c r="A1342">
        <v>2018</v>
      </c>
      <c r="B1342" t="s">
        <v>58</v>
      </c>
      <c r="C1342" t="s">
        <v>45</v>
      </c>
      <c r="D1342" s="1">
        <v>61026</v>
      </c>
      <c r="E1342" s="1">
        <v>465717</v>
      </c>
      <c r="F1342" s="2">
        <v>51354</v>
      </c>
    </row>
    <row r="1343" spans="1:6" x14ac:dyDescent="0.35">
      <c r="A1343">
        <v>2018</v>
      </c>
      <c r="B1343" t="s">
        <v>58</v>
      </c>
      <c r="C1343" t="s">
        <v>46</v>
      </c>
      <c r="D1343" s="1">
        <v>5765</v>
      </c>
      <c r="E1343" s="1">
        <v>124431</v>
      </c>
      <c r="F1343" s="2">
        <v>46182</v>
      </c>
    </row>
    <row r="1344" spans="1:6" x14ac:dyDescent="0.35">
      <c r="A1344">
        <v>2018</v>
      </c>
      <c r="B1344" t="s">
        <v>58</v>
      </c>
      <c r="C1344" t="s">
        <v>47</v>
      </c>
      <c r="D1344" s="1">
        <v>28013</v>
      </c>
      <c r="E1344" s="1">
        <v>434143</v>
      </c>
      <c r="F1344" s="2">
        <v>49195</v>
      </c>
    </row>
    <row r="1345" spans="1:6" x14ac:dyDescent="0.35">
      <c r="A1345">
        <v>2018</v>
      </c>
      <c r="B1345" t="s">
        <v>58</v>
      </c>
      <c r="C1345" t="s">
        <v>48</v>
      </c>
      <c r="D1345" s="1">
        <v>3338</v>
      </c>
      <c r="E1345" s="1">
        <v>26972</v>
      </c>
      <c r="F1345" s="2">
        <v>42906</v>
      </c>
    </row>
    <row r="1346" spans="1:6" x14ac:dyDescent="0.35">
      <c r="A1346">
        <v>2018</v>
      </c>
      <c r="B1346" t="s">
        <v>59</v>
      </c>
      <c r="C1346" t="s">
        <v>1</v>
      </c>
      <c r="D1346" s="1">
        <v>10993</v>
      </c>
      <c r="E1346" s="1">
        <v>205942</v>
      </c>
      <c r="F1346" s="2">
        <v>16798</v>
      </c>
    </row>
    <row r="1347" spans="1:6" x14ac:dyDescent="0.35">
      <c r="A1347">
        <v>2018</v>
      </c>
      <c r="B1347" t="s">
        <v>59</v>
      </c>
      <c r="C1347" t="s">
        <v>2</v>
      </c>
      <c r="D1347" s="1">
        <v>13627</v>
      </c>
      <c r="E1347" s="1">
        <v>325897</v>
      </c>
      <c r="F1347" s="2">
        <v>24580</v>
      </c>
    </row>
    <row r="1348" spans="1:6" x14ac:dyDescent="0.35">
      <c r="A1348">
        <v>2018</v>
      </c>
      <c r="B1348" t="s">
        <v>59</v>
      </c>
      <c r="C1348" t="s">
        <v>3</v>
      </c>
      <c r="D1348" s="1">
        <v>7168</v>
      </c>
      <c r="E1348" s="1">
        <v>118405</v>
      </c>
      <c r="F1348" s="2">
        <v>16536</v>
      </c>
    </row>
    <row r="1349" spans="1:6" x14ac:dyDescent="0.35">
      <c r="A1349">
        <v>2018</v>
      </c>
      <c r="B1349" t="s">
        <v>59</v>
      </c>
      <c r="C1349" t="s">
        <v>4</v>
      </c>
      <c r="D1349" s="1">
        <v>111455</v>
      </c>
      <c r="E1349" s="1">
        <v>1988750</v>
      </c>
      <c r="F1349" s="2">
        <v>30527</v>
      </c>
    </row>
    <row r="1350" spans="1:6" x14ac:dyDescent="0.35">
      <c r="A1350">
        <v>2018</v>
      </c>
      <c r="B1350" t="s">
        <v>59</v>
      </c>
      <c r="C1350" t="s">
        <v>5</v>
      </c>
      <c r="D1350" s="1">
        <v>16939</v>
      </c>
      <c r="E1350" s="1">
        <v>339407</v>
      </c>
      <c r="F1350" s="2">
        <v>25878</v>
      </c>
    </row>
    <row r="1351" spans="1:6" x14ac:dyDescent="0.35">
      <c r="A1351">
        <v>2018</v>
      </c>
      <c r="B1351" t="s">
        <v>59</v>
      </c>
      <c r="C1351" t="s">
        <v>6</v>
      </c>
      <c r="D1351" s="1">
        <v>10668</v>
      </c>
      <c r="E1351" s="1">
        <v>157709</v>
      </c>
      <c r="F1351" s="2">
        <v>23705</v>
      </c>
    </row>
    <row r="1352" spans="1:6" x14ac:dyDescent="0.35">
      <c r="A1352">
        <v>2018</v>
      </c>
      <c r="B1352" t="s">
        <v>59</v>
      </c>
      <c r="C1352" t="s">
        <v>7</v>
      </c>
      <c r="D1352" s="1">
        <v>2637</v>
      </c>
      <c r="E1352" s="1">
        <v>51696</v>
      </c>
      <c r="F1352" s="2">
        <v>20414</v>
      </c>
    </row>
    <row r="1353" spans="1:6" x14ac:dyDescent="0.35">
      <c r="A1353">
        <v>2018</v>
      </c>
      <c r="B1353" t="s">
        <v>59</v>
      </c>
      <c r="C1353" t="s">
        <v>8</v>
      </c>
      <c r="D1353" s="1">
        <v>56587</v>
      </c>
      <c r="E1353" s="1">
        <v>1226786</v>
      </c>
      <c r="F1353" s="2">
        <v>25881</v>
      </c>
    </row>
    <row r="1354" spans="1:6" x14ac:dyDescent="0.35">
      <c r="A1354">
        <v>2018</v>
      </c>
      <c r="B1354" t="s">
        <v>59</v>
      </c>
      <c r="C1354" t="s">
        <v>9</v>
      </c>
      <c r="D1354" s="1">
        <v>24275</v>
      </c>
      <c r="E1354" s="1">
        <v>487598</v>
      </c>
      <c r="F1354" s="2">
        <v>20604</v>
      </c>
    </row>
    <row r="1355" spans="1:6" x14ac:dyDescent="0.35">
      <c r="A1355">
        <v>2018</v>
      </c>
      <c r="B1355" t="s">
        <v>59</v>
      </c>
      <c r="C1355" t="s">
        <v>10</v>
      </c>
      <c r="D1355" s="1">
        <v>5008</v>
      </c>
      <c r="E1355" s="1">
        <v>78912</v>
      </c>
      <c r="F1355" s="2">
        <v>17141</v>
      </c>
    </row>
    <row r="1356" spans="1:6" x14ac:dyDescent="0.35">
      <c r="A1356">
        <v>2018</v>
      </c>
      <c r="B1356" t="s">
        <v>59</v>
      </c>
      <c r="C1356" t="s">
        <v>11</v>
      </c>
      <c r="D1356" s="1">
        <v>32619</v>
      </c>
      <c r="E1356" s="1">
        <v>617101</v>
      </c>
      <c r="F1356" s="2">
        <v>23765</v>
      </c>
    </row>
    <row r="1357" spans="1:6" x14ac:dyDescent="0.35">
      <c r="A1357">
        <v>2018</v>
      </c>
      <c r="B1357" t="s">
        <v>59</v>
      </c>
      <c r="C1357" t="s">
        <v>12</v>
      </c>
      <c r="D1357" s="1">
        <v>15564</v>
      </c>
      <c r="E1357" s="1">
        <v>310335</v>
      </c>
      <c r="F1357" s="2">
        <v>18981</v>
      </c>
    </row>
    <row r="1358" spans="1:6" x14ac:dyDescent="0.35">
      <c r="A1358">
        <v>2018</v>
      </c>
      <c r="B1358" t="s">
        <v>59</v>
      </c>
      <c r="C1358" t="s">
        <v>13</v>
      </c>
      <c r="D1358" s="1">
        <v>8670</v>
      </c>
      <c r="E1358" s="1">
        <v>143729</v>
      </c>
      <c r="F1358" s="2">
        <v>16799</v>
      </c>
    </row>
    <row r="1359" spans="1:6" x14ac:dyDescent="0.35">
      <c r="A1359">
        <v>2018</v>
      </c>
      <c r="B1359" t="s">
        <v>59</v>
      </c>
      <c r="C1359" t="s">
        <v>14</v>
      </c>
      <c r="D1359" s="1">
        <v>6895</v>
      </c>
      <c r="E1359" s="1">
        <v>129372</v>
      </c>
      <c r="F1359" s="2">
        <v>16764</v>
      </c>
    </row>
    <row r="1360" spans="1:6" x14ac:dyDescent="0.35">
      <c r="A1360">
        <v>2018</v>
      </c>
      <c r="B1360" t="s">
        <v>59</v>
      </c>
      <c r="C1360" t="s">
        <v>15</v>
      </c>
      <c r="D1360" s="1">
        <v>10080</v>
      </c>
      <c r="E1360" s="1">
        <v>197894</v>
      </c>
      <c r="F1360" s="2">
        <v>17719</v>
      </c>
    </row>
    <row r="1361" spans="1:6" x14ac:dyDescent="0.35">
      <c r="A1361">
        <v>2018</v>
      </c>
      <c r="B1361" t="s">
        <v>59</v>
      </c>
      <c r="C1361" t="s">
        <v>16</v>
      </c>
      <c r="D1361" s="1">
        <v>12415</v>
      </c>
      <c r="E1361" s="1">
        <v>236357</v>
      </c>
      <c r="F1361" s="2">
        <v>21264</v>
      </c>
    </row>
    <row r="1362" spans="1:6" x14ac:dyDescent="0.35">
      <c r="A1362">
        <v>2018</v>
      </c>
      <c r="B1362" t="s">
        <v>59</v>
      </c>
      <c r="C1362" t="s">
        <v>17</v>
      </c>
      <c r="D1362" s="1">
        <v>5047</v>
      </c>
      <c r="E1362" s="1">
        <v>68406</v>
      </c>
      <c r="F1362" s="2">
        <v>22087</v>
      </c>
    </row>
    <row r="1363" spans="1:6" x14ac:dyDescent="0.35">
      <c r="A1363">
        <v>2018</v>
      </c>
      <c r="B1363" t="s">
        <v>59</v>
      </c>
      <c r="C1363" t="s">
        <v>18</v>
      </c>
      <c r="D1363" s="1">
        <v>14772</v>
      </c>
      <c r="E1363" s="1">
        <v>282009</v>
      </c>
      <c r="F1363" s="2">
        <v>24012</v>
      </c>
    </row>
    <row r="1364" spans="1:6" x14ac:dyDescent="0.35">
      <c r="A1364">
        <v>2018</v>
      </c>
      <c r="B1364" t="s">
        <v>59</v>
      </c>
      <c r="C1364" t="s">
        <v>19</v>
      </c>
      <c r="D1364" s="1">
        <v>20642</v>
      </c>
      <c r="E1364" s="1">
        <v>375767</v>
      </c>
      <c r="F1364" s="2">
        <v>27758</v>
      </c>
    </row>
    <row r="1365" spans="1:6" x14ac:dyDescent="0.35">
      <c r="A1365">
        <v>2018</v>
      </c>
      <c r="B1365" t="s">
        <v>59</v>
      </c>
      <c r="C1365" t="s">
        <v>20</v>
      </c>
      <c r="D1365" s="1">
        <v>22025</v>
      </c>
      <c r="E1365" s="1">
        <v>432290</v>
      </c>
      <c r="F1365" s="2">
        <v>20566</v>
      </c>
    </row>
    <row r="1366" spans="1:6" x14ac:dyDescent="0.35">
      <c r="A1366">
        <v>2018</v>
      </c>
      <c r="B1366" t="s">
        <v>59</v>
      </c>
      <c r="C1366" t="s">
        <v>21</v>
      </c>
      <c r="D1366" s="1">
        <v>15294</v>
      </c>
      <c r="E1366" s="1">
        <v>272821</v>
      </c>
      <c r="F1366" s="2">
        <v>22507</v>
      </c>
    </row>
    <row r="1367" spans="1:6" x14ac:dyDescent="0.35">
      <c r="A1367">
        <v>2018</v>
      </c>
      <c r="B1367" t="s">
        <v>59</v>
      </c>
      <c r="C1367" t="s">
        <v>22</v>
      </c>
      <c r="D1367" s="1">
        <v>6464</v>
      </c>
      <c r="E1367" s="1">
        <v>134785</v>
      </c>
      <c r="F1367" s="2">
        <v>17523</v>
      </c>
    </row>
    <row r="1368" spans="1:6" x14ac:dyDescent="0.35">
      <c r="A1368">
        <v>2018</v>
      </c>
      <c r="B1368" t="s">
        <v>59</v>
      </c>
      <c r="C1368" t="s">
        <v>23</v>
      </c>
      <c r="D1368" s="1">
        <v>14797</v>
      </c>
      <c r="E1368" s="1">
        <v>305418</v>
      </c>
      <c r="F1368" s="2">
        <v>20892</v>
      </c>
    </row>
    <row r="1369" spans="1:6" x14ac:dyDescent="0.35">
      <c r="A1369">
        <v>2018</v>
      </c>
      <c r="B1369" t="s">
        <v>59</v>
      </c>
      <c r="C1369" t="s">
        <v>24</v>
      </c>
      <c r="D1369" s="1">
        <v>5071</v>
      </c>
      <c r="E1369" s="1">
        <v>66044</v>
      </c>
      <c r="F1369" s="2">
        <v>19150</v>
      </c>
    </row>
    <row r="1370" spans="1:6" x14ac:dyDescent="0.35">
      <c r="A1370">
        <v>2018</v>
      </c>
      <c r="B1370" t="s">
        <v>59</v>
      </c>
      <c r="C1370" t="s">
        <v>25</v>
      </c>
      <c r="D1370" s="1">
        <v>5561</v>
      </c>
      <c r="E1370" s="1">
        <v>92581</v>
      </c>
      <c r="F1370" s="2">
        <v>16715</v>
      </c>
    </row>
    <row r="1371" spans="1:6" x14ac:dyDescent="0.35">
      <c r="A1371">
        <v>2018</v>
      </c>
      <c r="B1371" t="s">
        <v>59</v>
      </c>
      <c r="C1371" t="s">
        <v>26</v>
      </c>
      <c r="D1371" s="1">
        <v>8499</v>
      </c>
      <c r="E1371" s="1">
        <v>352051</v>
      </c>
      <c r="F1371" s="2">
        <v>33688</v>
      </c>
    </row>
    <row r="1372" spans="1:6" x14ac:dyDescent="0.35">
      <c r="A1372">
        <v>2018</v>
      </c>
      <c r="B1372" t="s">
        <v>59</v>
      </c>
      <c r="C1372" t="s">
        <v>27</v>
      </c>
      <c r="D1372" s="1">
        <v>4595</v>
      </c>
      <c r="E1372" s="1">
        <v>71975</v>
      </c>
      <c r="F1372" s="2">
        <v>21945</v>
      </c>
    </row>
    <row r="1373" spans="1:6" x14ac:dyDescent="0.35">
      <c r="A1373">
        <v>2018</v>
      </c>
      <c r="B1373" t="s">
        <v>59</v>
      </c>
      <c r="C1373" t="s">
        <v>28</v>
      </c>
      <c r="D1373" s="1">
        <v>24132</v>
      </c>
      <c r="E1373" s="1">
        <v>385616</v>
      </c>
      <c r="F1373" s="2">
        <v>26316</v>
      </c>
    </row>
    <row r="1374" spans="1:6" x14ac:dyDescent="0.35">
      <c r="A1374">
        <v>2018</v>
      </c>
      <c r="B1374" t="s">
        <v>59</v>
      </c>
      <c r="C1374" t="s">
        <v>29</v>
      </c>
      <c r="D1374" s="1">
        <v>5107</v>
      </c>
      <c r="E1374" s="1">
        <v>97785</v>
      </c>
      <c r="F1374" s="2">
        <v>18651</v>
      </c>
    </row>
    <row r="1375" spans="1:6" x14ac:dyDescent="0.35">
      <c r="A1375">
        <v>2018</v>
      </c>
      <c r="B1375" t="s">
        <v>59</v>
      </c>
      <c r="C1375" t="s">
        <v>30</v>
      </c>
      <c r="D1375" s="1">
        <v>66285</v>
      </c>
      <c r="E1375" s="1">
        <v>957343</v>
      </c>
      <c r="F1375" s="2">
        <v>33850</v>
      </c>
    </row>
    <row r="1376" spans="1:6" x14ac:dyDescent="0.35">
      <c r="A1376">
        <v>2018</v>
      </c>
      <c r="B1376" t="s">
        <v>59</v>
      </c>
      <c r="C1376" t="s">
        <v>31</v>
      </c>
      <c r="D1376" s="1">
        <v>25859</v>
      </c>
      <c r="E1376" s="1">
        <v>502877</v>
      </c>
      <c r="F1376" s="2">
        <v>19767</v>
      </c>
    </row>
    <row r="1377" spans="1:6" x14ac:dyDescent="0.35">
      <c r="A1377">
        <v>2018</v>
      </c>
      <c r="B1377" t="s">
        <v>59</v>
      </c>
      <c r="C1377" t="s">
        <v>32</v>
      </c>
      <c r="D1377" s="1">
        <v>2627</v>
      </c>
      <c r="E1377" s="1">
        <v>40375</v>
      </c>
      <c r="F1377" s="2">
        <v>17889</v>
      </c>
    </row>
    <row r="1378" spans="1:6" x14ac:dyDescent="0.35">
      <c r="A1378">
        <v>2018</v>
      </c>
      <c r="B1378" t="s">
        <v>59</v>
      </c>
      <c r="C1378" t="s">
        <v>33</v>
      </c>
      <c r="D1378" s="1">
        <v>28523</v>
      </c>
      <c r="E1378" s="1">
        <v>566681</v>
      </c>
      <c r="F1378" s="2">
        <v>19459</v>
      </c>
    </row>
    <row r="1379" spans="1:6" x14ac:dyDescent="0.35">
      <c r="A1379">
        <v>2018</v>
      </c>
      <c r="B1379" t="s">
        <v>59</v>
      </c>
      <c r="C1379" t="s">
        <v>34</v>
      </c>
      <c r="D1379" s="1">
        <v>9140</v>
      </c>
      <c r="E1379" s="1">
        <v>171567</v>
      </c>
      <c r="F1379" s="2">
        <v>18204</v>
      </c>
    </row>
    <row r="1380" spans="1:6" x14ac:dyDescent="0.35">
      <c r="A1380">
        <v>2018</v>
      </c>
      <c r="B1380" t="s">
        <v>59</v>
      </c>
      <c r="C1380" t="s">
        <v>35</v>
      </c>
      <c r="D1380" s="1">
        <v>13794</v>
      </c>
      <c r="E1380" s="1">
        <v>210781</v>
      </c>
      <c r="F1380" s="2">
        <v>22754</v>
      </c>
    </row>
    <row r="1381" spans="1:6" x14ac:dyDescent="0.35">
      <c r="A1381">
        <v>2018</v>
      </c>
      <c r="B1381" t="s">
        <v>59</v>
      </c>
      <c r="C1381" t="s">
        <v>36</v>
      </c>
      <c r="D1381" s="1">
        <v>33471</v>
      </c>
      <c r="E1381" s="1">
        <v>571799</v>
      </c>
      <c r="F1381" s="2">
        <v>21102</v>
      </c>
    </row>
    <row r="1382" spans="1:6" x14ac:dyDescent="0.35">
      <c r="A1382">
        <v>2018</v>
      </c>
      <c r="B1382" t="s">
        <v>59</v>
      </c>
      <c r="C1382" t="s">
        <v>37</v>
      </c>
      <c r="D1382" s="1">
        <v>3748</v>
      </c>
      <c r="E1382" s="1">
        <v>59154</v>
      </c>
      <c r="F1382" s="2">
        <v>22818</v>
      </c>
    </row>
    <row r="1383" spans="1:6" x14ac:dyDescent="0.35">
      <c r="A1383">
        <v>2018</v>
      </c>
      <c r="B1383" t="s">
        <v>59</v>
      </c>
      <c r="C1383" t="s">
        <v>38</v>
      </c>
      <c r="D1383" s="1">
        <v>12841</v>
      </c>
      <c r="E1383" s="1">
        <v>263743</v>
      </c>
      <c r="F1383" s="2">
        <v>17991</v>
      </c>
    </row>
    <row r="1384" spans="1:6" x14ac:dyDescent="0.35">
      <c r="A1384">
        <v>2018</v>
      </c>
      <c r="B1384" t="s">
        <v>59</v>
      </c>
      <c r="C1384" t="s">
        <v>39</v>
      </c>
      <c r="D1384" s="1">
        <v>3149</v>
      </c>
      <c r="E1384" s="1">
        <v>47321</v>
      </c>
      <c r="F1384" s="2">
        <v>16954</v>
      </c>
    </row>
    <row r="1385" spans="1:6" x14ac:dyDescent="0.35">
      <c r="A1385">
        <v>2018</v>
      </c>
      <c r="B1385" t="s">
        <v>59</v>
      </c>
      <c r="C1385" t="s">
        <v>40</v>
      </c>
      <c r="D1385" s="1">
        <v>16427</v>
      </c>
      <c r="E1385" s="1">
        <v>337857</v>
      </c>
      <c r="F1385" s="2">
        <v>23524</v>
      </c>
    </row>
    <row r="1386" spans="1:6" x14ac:dyDescent="0.35">
      <c r="A1386">
        <v>2018</v>
      </c>
      <c r="B1386" t="s">
        <v>59</v>
      </c>
      <c r="C1386" t="s">
        <v>41</v>
      </c>
      <c r="D1386" s="1">
        <v>62760</v>
      </c>
      <c r="E1386" s="1">
        <v>1354468</v>
      </c>
      <c r="F1386" s="2">
        <v>21861</v>
      </c>
    </row>
    <row r="1387" spans="1:6" x14ac:dyDescent="0.35">
      <c r="A1387">
        <v>2018</v>
      </c>
      <c r="B1387" t="s">
        <v>59</v>
      </c>
      <c r="C1387" t="s">
        <v>42</v>
      </c>
      <c r="D1387" s="1">
        <v>7374</v>
      </c>
      <c r="E1387" s="1">
        <v>148446</v>
      </c>
      <c r="F1387" s="2">
        <v>20121</v>
      </c>
    </row>
    <row r="1388" spans="1:6" x14ac:dyDescent="0.35">
      <c r="A1388">
        <v>2018</v>
      </c>
      <c r="B1388" t="s">
        <v>59</v>
      </c>
      <c r="C1388" t="s">
        <v>43</v>
      </c>
      <c r="D1388" s="1">
        <v>2279</v>
      </c>
      <c r="E1388" s="1">
        <v>37198</v>
      </c>
      <c r="F1388" s="2">
        <v>23107</v>
      </c>
    </row>
    <row r="1389" spans="1:6" x14ac:dyDescent="0.35">
      <c r="A1389">
        <v>2018</v>
      </c>
      <c r="B1389" t="s">
        <v>59</v>
      </c>
      <c r="C1389" t="s">
        <v>44</v>
      </c>
      <c r="D1389" s="1">
        <v>20479</v>
      </c>
      <c r="E1389" s="1">
        <v>406321</v>
      </c>
      <c r="F1389" s="2">
        <v>20678</v>
      </c>
    </row>
    <row r="1390" spans="1:6" x14ac:dyDescent="0.35">
      <c r="A1390">
        <v>2018</v>
      </c>
      <c r="B1390" t="s">
        <v>59</v>
      </c>
      <c r="C1390" t="s">
        <v>45</v>
      </c>
      <c r="D1390" s="1">
        <v>20431</v>
      </c>
      <c r="E1390" s="1">
        <v>335635</v>
      </c>
      <c r="F1390" s="2">
        <v>25357</v>
      </c>
    </row>
    <row r="1391" spans="1:6" x14ac:dyDescent="0.35">
      <c r="A1391">
        <v>2018</v>
      </c>
      <c r="B1391" t="s">
        <v>59</v>
      </c>
      <c r="C1391" t="s">
        <v>46</v>
      </c>
      <c r="D1391" s="1">
        <v>4722</v>
      </c>
      <c r="E1391" s="1">
        <v>74133</v>
      </c>
      <c r="F1391" s="2">
        <v>17916</v>
      </c>
    </row>
    <row r="1392" spans="1:6" x14ac:dyDescent="0.35">
      <c r="A1392">
        <v>2018</v>
      </c>
      <c r="B1392" t="s">
        <v>59</v>
      </c>
      <c r="C1392" t="s">
        <v>47</v>
      </c>
      <c r="D1392" s="1">
        <v>16931</v>
      </c>
      <c r="E1392" s="1">
        <v>282313</v>
      </c>
      <c r="F1392" s="2">
        <v>18305</v>
      </c>
    </row>
    <row r="1393" spans="1:6" x14ac:dyDescent="0.35">
      <c r="A1393">
        <v>2018</v>
      </c>
      <c r="B1393" t="s">
        <v>59</v>
      </c>
      <c r="C1393" t="s">
        <v>48</v>
      </c>
      <c r="D1393" s="1">
        <v>2383</v>
      </c>
      <c r="E1393" s="1">
        <v>36403</v>
      </c>
      <c r="F1393" s="2">
        <v>21270</v>
      </c>
    </row>
    <row r="1394" spans="1:6" x14ac:dyDescent="0.35">
      <c r="A1394">
        <v>2018</v>
      </c>
      <c r="B1394" t="s">
        <v>60</v>
      </c>
      <c r="C1394" t="s">
        <v>1</v>
      </c>
      <c r="D1394" s="1">
        <v>10102</v>
      </c>
      <c r="E1394" s="1">
        <v>46094</v>
      </c>
      <c r="F1394" s="2">
        <v>37839</v>
      </c>
    </row>
    <row r="1395" spans="1:6" x14ac:dyDescent="0.35">
      <c r="A1395">
        <v>2018</v>
      </c>
      <c r="B1395" t="s">
        <v>60</v>
      </c>
      <c r="C1395" t="s">
        <v>2</v>
      </c>
      <c r="D1395" s="1">
        <v>11119</v>
      </c>
      <c r="E1395" s="1">
        <v>75319</v>
      </c>
      <c r="F1395" s="2">
        <v>37697</v>
      </c>
    </row>
    <row r="1396" spans="1:6" x14ac:dyDescent="0.35">
      <c r="A1396">
        <v>2018</v>
      </c>
      <c r="B1396" t="s">
        <v>60</v>
      </c>
      <c r="C1396" t="s">
        <v>3</v>
      </c>
      <c r="D1396" s="1">
        <v>5345</v>
      </c>
      <c r="E1396" s="1">
        <v>24966</v>
      </c>
      <c r="F1396" s="2">
        <v>34843</v>
      </c>
    </row>
    <row r="1397" spans="1:6" x14ac:dyDescent="0.35">
      <c r="A1397">
        <v>2018</v>
      </c>
      <c r="B1397" t="s">
        <v>60</v>
      </c>
      <c r="C1397" t="s">
        <v>4</v>
      </c>
      <c r="D1397" s="1">
        <v>95398</v>
      </c>
      <c r="E1397" s="1">
        <v>541832</v>
      </c>
      <c r="F1397" s="2">
        <v>40668</v>
      </c>
    </row>
    <row r="1398" spans="1:6" x14ac:dyDescent="0.35">
      <c r="A1398">
        <v>2018</v>
      </c>
      <c r="B1398" t="s">
        <v>60</v>
      </c>
      <c r="C1398" t="s">
        <v>5</v>
      </c>
      <c r="D1398" s="1">
        <v>16405</v>
      </c>
      <c r="E1398" s="1">
        <v>82040</v>
      </c>
      <c r="F1398" s="2">
        <v>40987</v>
      </c>
    </row>
    <row r="1399" spans="1:6" x14ac:dyDescent="0.35">
      <c r="A1399">
        <v>2018</v>
      </c>
      <c r="B1399" t="s">
        <v>60</v>
      </c>
      <c r="C1399" t="s">
        <v>6</v>
      </c>
      <c r="D1399" s="1">
        <v>17517</v>
      </c>
      <c r="E1399" s="1">
        <v>66913</v>
      </c>
      <c r="F1399" s="2">
        <v>33615</v>
      </c>
    </row>
    <row r="1400" spans="1:6" x14ac:dyDescent="0.35">
      <c r="A1400">
        <v>2018</v>
      </c>
      <c r="B1400" t="s">
        <v>60</v>
      </c>
      <c r="C1400" t="s">
        <v>7</v>
      </c>
      <c r="D1400" s="1">
        <v>2054</v>
      </c>
      <c r="E1400" s="1">
        <v>11930</v>
      </c>
      <c r="F1400" s="2">
        <v>34259</v>
      </c>
    </row>
    <row r="1401" spans="1:6" x14ac:dyDescent="0.35">
      <c r="A1401">
        <v>2018</v>
      </c>
      <c r="B1401" t="s">
        <v>60</v>
      </c>
      <c r="C1401" t="s">
        <v>8</v>
      </c>
      <c r="D1401" s="1">
        <v>55687</v>
      </c>
      <c r="E1401" s="1">
        <v>279269</v>
      </c>
      <c r="F1401" s="2">
        <v>36402</v>
      </c>
    </row>
    <row r="1402" spans="1:6" x14ac:dyDescent="0.35">
      <c r="A1402">
        <v>2018</v>
      </c>
      <c r="B1402" t="s">
        <v>60</v>
      </c>
      <c r="C1402" t="s">
        <v>9</v>
      </c>
      <c r="D1402" s="1">
        <v>17999</v>
      </c>
      <c r="E1402" s="1">
        <v>108656</v>
      </c>
      <c r="F1402" s="2">
        <v>36377</v>
      </c>
    </row>
    <row r="1403" spans="1:6" x14ac:dyDescent="0.35">
      <c r="A1403">
        <v>2018</v>
      </c>
      <c r="B1403" t="s">
        <v>60</v>
      </c>
      <c r="C1403" t="s">
        <v>10</v>
      </c>
      <c r="D1403" s="1">
        <v>3985</v>
      </c>
      <c r="E1403" s="1">
        <v>18622</v>
      </c>
      <c r="F1403" s="2">
        <v>31284</v>
      </c>
    </row>
    <row r="1404" spans="1:6" x14ac:dyDescent="0.35">
      <c r="A1404">
        <v>2018</v>
      </c>
      <c r="B1404" t="s">
        <v>60</v>
      </c>
      <c r="C1404" t="s">
        <v>11</v>
      </c>
      <c r="D1404" s="1">
        <v>39449</v>
      </c>
      <c r="E1404" s="1">
        <v>208655</v>
      </c>
      <c r="F1404" s="2">
        <v>42392</v>
      </c>
    </row>
    <row r="1405" spans="1:6" x14ac:dyDescent="0.35">
      <c r="A1405">
        <v>2018</v>
      </c>
      <c r="B1405" t="s">
        <v>60</v>
      </c>
      <c r="C1405" t="s">
        <v>12</v>
      </c>
      <c r="D1405" s="1">
        <v>13122</v>
      </c>
      <c r="E1405" s="1">
        <v>87997</v>
      </c>
      <c r="F1405" s="2">
        <v>32900</v>
      </c>
    </row>
    <row r="1406" spans="1:6" x14ac:dyDescent="0.35">
      <c r="A1406">
        <v>2018</v>
      </c>
      <c r="B1406" t="s">
        <v>60</v>
      </c>
      <c r="C1406" t="s">
        <v>13</v>
      </c>
      <c r="D1406" s="1">
        <v>8669</v>
      </c>
      <c r="E1406" s="1">
        <v>42339</v>
      </c>
      <c r="F1406" s="2">
        <v>34313</v>
      </c>
    </row>
    <row r="1407" spans="1:6" x14ac:dyDescent="0.35">
      <c r="A1407">
        <v>2018</v>
      </c>
      <c r="B1407" t="s">
        <v>60</v>
      </c>
      <c r="C1407" t="s">
        <v>14</v>
      </c>
      <c r="D1407" s="1">
        <v>5983</v>
      </c>
      <c r="E1407" s="1">
        <v>33757</v>
      </c>
      <c r="F1407" s="2">
        <v>34478</v>
      </c>
    </row>
    <row r="1408" spans="1:6" x14ac:dyDescent="0.35">
      <c r="A1408">
        <v>2018</v>
      </c>
      <c r="B1408" t="s">
        <v>60</v>
      </c>
      <c r="C1408" t="s">
        <v>15</v>
      </c>
      <c r="D1408" s="1">
        <v>10697</v>
      </c>
      <c r="E1408" s="1">
        <v>46476</v>
      </c>
      <c r="F1408" s="2">
        <v>33616</v>
      </c>
    </row>
    <row r="1409" spans="1:6" x14ac:dyDescent="0.35">
      <c r="A1409">
        <v>2018</v>
      </c>
      <c r="B1409" t="s">
        <v>60</v>
      </c>
      <c r="C1409" t="s">
        <v>16</v>
      </c>
      <c r="D1409" s="1">
        <v>9230</v>
      </c>
      <c r="E1409" s="1">
        <v>45904</v>
      </c>
      <c r="F1409" s="2">
        <v>37854</v>
      </c>
    </row>
    <row r="1410" spans="1:6" x14ac:dyDescent="0.35">
      <c r="A1410">
        <v>2018</v>
      </c>
      <c r="B1410" t="s">
        <v>60</v>
      </c>
      <c r="C1410" t="s">
        <v>17</v>
      </c>
      <c r="D1410" s="1">
        <v>3832</v>
      </c>
      <c r="E1410" s="1">
        <v>18021</v>
      </c>
      <c r="F1410" s="2">
        <v>33967</v>
      </c>
    </row>
    <row r="1411" spans="1:6" x14ac:dyDescent="0.35">
      <c r="A1411">
        <v>2018</v>
      </c>
      <c r="B1411" t="s">
        <v>60</v>
      </c>
      <c r="C1411" t="s">
        <v>18</v>
      </c>
      <c r="D1411" s="1">
        <v>19354</v>
      </c>
      <c r="E1411" s="1">
        <v>91803</v>
      </c>
      <c r="F1411" s="2">
        <v>43222</v>
      </c>
    </row>
    <row r="1412" spans="1:6" x14ac:dyDescent="0.35">
      <c r="A1412">
        <v>2018</v>
      </c>
      <c r="B1412" t="s">
        <v>60</v>
      </c>
      <c r="C1412" t="s">
        <v>19</v>
      </c>
      <c r="D1412" s="1">
        <v>21621</v>
      </c>
      <c r="E1412" s="1">
        <v>119963</v>
      </c>
      <c r="F1412" s="2">
        <v>38569</v>
      </c>
    </row>
    <row r="1413" spans="1:6" x14ac:dyDescent="0.35">
      <c r="A1413">
        <v>2018</v>
      </c>
      <c r="B1413" t="s">
        <v>60</v>
      </c>
      <c r="C1413" t="s">
        <v>20</v>
      </c>
      <c r="D1413" s="1">
        <v>31024</v>
      </c>
      <c r="E1413" s="1">
        <v>139968</v>
      </c>
      <c r="F1413" s="2">
        <v>33275</v>
      </c>
    </row>
    <row r="1414" spans="1:6" x14ac:dyDescent="0.35">
      <c r="A1414">
        <v>2018</v>
      </c>
      <c r="B1414" t="s">
        <v>60</v>
      </c>
      <c r="C1414" t="s">
        <v>21</v>
      </c>
      <c r="D1414" s="1">
        <v>17099</v>
      </c>
      <c r="E1414" s="1">
        <v>90096</v>
      </c>
      <c r="F1414" s="2">
        <v>34221</v>
      </c>
    </row>
    <row r="1415" spans="1:6" x14ac:dyDescent="0.35">
      <c r="A1415">
        <v>2018</v>
      </c>
      <c r="B1415" t="s">
        <v>60</v>
      </c>
      <c r="C1415" t="s">
        <v>22</v>
      </c>
      <c r="D1415" s="1">
        <v>4645</v>
      </c>
      <c r="E1415" s="1">
        <v>21202</v>
      </c>
      <c r="F1415" s="2">
        <v>34491</v>
      </c>
    </row>
    <row r="1416" spans="1:6" x14ac:dyDescent="0.35">
      <c r="A1416">
        <v>2018</v>
      </c>
      <c r="B1416" t="s">
        <v>60</v>
      </c>
      <c r="C1416" t="s">
        <v>23</v>
      </c>
      <c r="D1416" s="1">
        <v>12996</v>
      </c>
      <c r="E1416" s="1">
        <v>75350</v>
      </c>
      <c r="F1416" s="2">
        <v>34075</v>
      </c>
    </row>
    <row r="1417" spans="1:6" x14ac:dyDescent="0.35">
      <c r="A1417">
        <v>2018</v>
      </c>
      <c r="B1417" t="s">
        <v>60</v>
      </c>
      <c r="C1417" t="s">
        <v>24</v>
      </c>
      <c r="D1417" s="1">
        <v>4285</v>
      </c>
      <c r="E1417" s="1">
        <v>18301</v>
      </c>
      <c r="F1417" s="2">
        <v>30293</v>
      </c>
    </row>
    <row r="1418" spans="1:6" x14ac:dyDescent="0.35">
      <c r="A1418">
        <v>2018</v>
      </c>
      <c r="B1418" t="s">
        <v>60</v>
      </c>
      <c r="C1418" t="s">
        <v>25</v>
      </c>
      <c r="D1418" s="1">
        <v>4614</v>
      </c>
      <c r="E1418" s="1">
        <v>25333</v>
      </c>
      <c r="F1418" s="2">
        <v>32212</v>
      </c>
    </row>
    <row r="1419" spans="1:6" x14ac:dyDescent="0.35">
      <c r="A1419">
        <v>2018</v>
      </c>
      <c r="B1419" t="s">
        <v>60</v>
      </c>
      <c r="C1419" t="s">
        <v>26</v>
      </c>
      <c r="D1419" s="1">
        <v>5080</v>
      </c>
      <c r="E1419" s="1">
        <v>34964</v>
      </c>
      <c r="F1419" s="2">
        <v>37484</v>
      </c>
    </row>
    <row r="1420" spans="1:6" x14ac:dyDescent="0.35">
      <c r="A1420">
        <v>2018</v>
      </c>
      <c r="B1420" t="s">
        <v>60</v>
      </c>
      <c r="C1420" t="s">
        <v>27</v>
      </c>
      <c r="D1420" s="1">
        <v>3934</v>
      </c>
      <c r="E1420" s="1">
        <v>20991</v>
      </c>
      <c r="F1420" s="2">
        <v>37927</v>
      </c>
    </row>
    <row r="1421" spans="1:6" x14ac:dyDescent="0.35">
      <c r="A1421">
        <v>2018</v>
      </c>
      <c r="B1421" t="s">
        <v>60</v>
      </c>
      <c r="C1421" t="s">
        <v>28</v>
      </c>
      <c r="D1421" s="1">
        <v>24105</v>
      </c>
      <c r="E1421" s="1">
        <v>135824</v>
      </c>
      <c r="F1421" s="2">
        <v>36518</v>
      </c>
    </row>
    <row r="1422" spans="1:6" x14ac:dyDescent="0.35">
      <c r="A1422">
        <v>2018</v>
      </c>
      <c r="B1422" t="s">
        <v>60</v>
      </c>
      <c r="C1422" t="s">
        <v>29</v>
      </c>
      <c r="D1422" s="1">
        <v>4073</v>
      </c>
      <c r="E1422" s="1">
        <v>20964</v>
      </c>
      <c r="F1422" s="2">
        <v>34365</v>
      </c>
    </row>
    <row r="1423" spans="1:6" x14ac:dyDescent="0.35">
      <c r="A1423">
        <v>2018</v>
      </c>
      <c r="B1423" t="s">
        <v>60</v>
      </c>
      <c r="C1423" t="s">
        <v>30</v>
      </c>
      <c r="D1423" s="1">
        <v>73275</v>
      </c>
      <c r="E1423" s="1">
        <v>370268</v>
      </c>
      <c r="F1423" s="2">
        <v>41910</v>
      </c>
    </row>
    <row r="1424" spans="1:6" x14ac:dyDescent="0.35">
      <c r="A1424">
        <v>2018</v>
      </c>
      <c r="B1424" t="s">
        <v>60</v>
      </c>
      <c r="C1424" t="s">
        <v>31</v>
      </c>
      <c r="D1424" s="1">
        <v>23444</v>
      </c>
      <c r="E1424" s="1">
        <v>109986</v>
      </c>
      <c r="F1424" s="2">
        <v>35102</v>
      </c>
    </row>
    <row r="1425" spans="1:6" x14ac:dyDescent="0.35">
      <c r="A1425">
        <v>2018</v>
      </c>
      <c r="B1425" t="s">
        <v>60</v>
      </c>
      <c r="C1425" t="s">
        <v>32</v>
      </c>
      <c r="D1425" s="1">
        <v>2051</v>
      </c>
      <c r="E1425" s="1">
        <v>11307</v>
      </c>
      <c r="F1425" s="2">
        <v>37216</v>
      </c>
    </row>
    <row r="1426" spans="1:6" x14ac:dyDescent="0.35">
      <c r="A1426">
        <v>2018</v>
      </c>
      <c r="B1426" t="s">
        <v>60</v>
      </c>
      <c r="C1426" t="s">
        <v>33</v>
      </c>
      <c r="D1426" s="1">
        <v>23542</v>
      </c>
      <c r="E1426" s="1">
        <v>156685</v>
      </c>
      <c r="F1426" s="2">
        <v>34001</v>
      </c>
    </row>
    <row r="1427" spans="1:6" x14ac:dyDescent="0.35">
      <c r="A1427">
        <v>2018</v>
      </c>
      <c r="B1427" t="s">
        <v>60</v>
      </c>
      <c r="C1427" t="s">
        <v>34</v>
      </c>
      <c r="D1427" s="1">
        <v>6640</v>
      </c>
      <c r="E1427" s="1">
        <v>36417</v>
      </c>
      <c r="F1427" s="2">
        <v>35221</v>
      </c>
    </row>
    <row r="1428" spans="1:6" x14ac:dyDescent="0.35">
      <c r="A1428">
        <v>2018</v>
      </c>
      <c r="B1428" t="s">
        <v>60</v>
      </c>
      <c r="C1428" t="s">
        <v>35</v>
      </c>
      <c r="D1428" s="1">
        <v>24302</v>
      </c>
      <c r="E1428" s="1">
        <v>77296</v>
      </c>
      <c r="F1428" s="2">
        <v>34031</v>
      </c>
    </row>
    <row r="1429" spans="1:6" x14ac:dyDescent="0.35">
      <c r="A1429">
        <v>2018</v>
      </c>
      <c r="B1429" t="s">
        <v>60</v>
      </c>
      <c r="C1429" t="s">
        <v>36</v>
      </c>
      <c r="D1429" s="1">
        <v>32530</v>
      </c>
      <c r="E1429" s="1">
        <v>199883</v>
      </c>
      <c r="F1429" s="2">
        <v>33988</v>
      </c>
    </row>
    <row r="1430" spans="1:6" x14ac:dyDescent="0.35">
      <c r="A1430">
        <v>2018</v>
      </c>
      <c r="B1430" t="s">
        <v>60</v>
      </c>
      <c r="C1430" t="s">
        <v>37</v>
      </c>
      <c r="D1430" s="1">
        <v>3459</v>
      </c>
      <c r="E1430" s="1">
        <v>17990</v>
      </c>
      <c r="F1430" s="2">
        <v>33322</v>
      </c>
    </row>
    <row r="1431" spans="1:6" x14ac:dyDescent="0.35">
      <c r="A1431">
        <v>2018</v>
      </c>
      <c r="B1431" t="s">
        <v>60</v>
      </c>
      <c r="C1431" t="s">
        <v>38</v>
      </c>
      <c r="D1431" s="1">
        <v>11329</v>
      </c>
      <c r="E1431" s="1">
        <v>53632</v>
      </c>
      <c r="F1431" s="2">
        <v>32985</v>
      </c>
    </row>
    <row r="1432" spans="1:6" x14ac:dyDescent="0.35">
      <c r="A1432">
        <v>2018</v>
      </c>
      <c r="B1432" t="s">
        <v>60</v>
      </c>
      <c r="C1432" t="s">
        <v>39</v>
      </c>
      <c r="D1432" s="1">
        <v>2201</v>
      </c>
      <c r="E1432" s="1">
        <v>11149</v>
      </c>
      <c r="F1432" s="2">
        <v>32874</v>
      </c>
    </row>
    <row r="1433" spans="1:6" x14ac:dyDescent="0.35">
      <c r="A1433">
        <v>2018</v>
      </c>
      <c r="B1433" t="s">
        <v>60</v>
      </c>
      <c r="C1433" t="s">
        <v>40</v>
      </c>
      <c r="D1433" s="1">
        <v>15494</v>
      </c>
      <c r="E1433" s="1">
        <v>78706</v>
      </c>
      <c r="F1433" s="2">
        <v>35137</v>
      </c>
    </row>
    <row r="1434" spans="1:6" x14ac:dyDescent="0.35">
      <c r="A1434">
        <v>2018</v>
      </c>
      <c r="B1434" t="s">
        <v>60</v>
      </c>
      <c r="C1434" t="s">
        <v>41</v>
      </c>
      <c r="D1434" s="1">
        <v>56598</v>
      </c>
      <c r="E1434" s="1">
        <v>334126</v>
      </c>
      <c r="F1434" s="2">
        <v>39429</v>
      </c>
    </row>
    <row r="1435" spans="1:6" x14ac:dyDescent="0.35">
      <c r="A1435">
        <v>2018</v>
      </c>
      <c r="B1435" t="s">
        <v>60</v>
      </c>
      <c r="C1435" t="s">
        <v>42</v>
      </c>
      <c r="D1435" s="1">
        <v>6320</v>
      </c>
      <c r="E1435" s="1">
        <v>36120</v>
      </c>
      <c r="F1435" s="2">
        <v>35627</v>
      </c>
    </row>
    <row r="1436" spans="1:6" x14ac:dyDescent="0.35">
      <c r="A1436">
        <v>2018</v>
      </c>
      <c r="B1436" t="s">
        <v>60</v>
      </c>
      <c r="C1436" t="s">
        <v>43</v>
      </c>
      <c r="D1436" s="1">
        <v>1954</v>
      </c>
      <c r="E1436" s="1">
        <v>8748</v>
      </c>
      <c r="F1436" s="2">
        <v>36288</v>
      </c>
    </row>
    <row r="1437" spans="1:6" x14ac:dyDescent="0.35">
      <c r="A1437">
        <v>2018</v>
      </c>
      <c r="B1437" t="s">
        <v>60</v>
      </c>
      <c r="C1437" t="s">
        <v>44</v>
      </c>
      <c r="D1437" s="1">
        <v>36204</v>
      </c>
      <c r="E1437" s="1">
        <v>145640</v>
      </c>
      <c r="F1437" s="2">
        <v>42804</v>
      </c>
    </row>
    <row r="1438" spans="1:6" x14ac:dyDescent="0.35">
      <c r="A1438">
        <v>2018</v>
      </c>
      <c r="B1438" t="s">
        <v>60</v>
      </c>
      <c r="C1438" t="s">
        <v>45</v>
      </c>
      <c r="D1438" s="1">
        <v>19893</v>
      </c>
      <c r="E1438" s="1">
        <v>99054</v>
      </c>
      <c r="F1438" s="2">
        <v>40310</v>
      </c>
    </row>
    <row r="1439" spans="1:6" x14ac:dyDescent="0.35">
      <c r="A1439">
        <v>2018</v>
      </c>
      <c r="B1439" t="s">
        <v>60</v>
      </c>
      <c r="C1439" t="s">
        <v>46</v>
      </c>
      <c r="D1439" s="1">
        <v>5536</v>
      </c>
      <c r="E1439" s="1">
        <v>19873</v>
      </c>
      <c r="F1439" s="2">
        <v>31425</v>
      </c>
    </row>
    <row r="1440" spans="1:6" x14ac:dyDescent="0.35">
      <c r="A1440">
        <v>2018</v>
      </c>
      <c r="B1440" t="s">
        <v>60</v>
      </c>
      <c r="C1440" t="s">
        <v>47</v>
      </c>
      <c r="D1440" s="1">
        <v>14009</v>
      </c>
      <c r="E1440" s="1">
        <v>84183</v>
      </c>
      <c r="F1440" s="2">
        <v>30593</v>
      </c>
    </row>
    <row r="1441" spans="1:6" x14ac:dyDescent="0.35">
      <c r="A1441">
        <v>2018</v>
      </c>
      <c r="B1441" t="s">
        <v>60</v>
      </c>
      <c r="C1441" t="s">
        <v>48</v>
      </c>
      <c r="D1441" s="1">
        <v>1664</v>
      </c>
      <c r="E1441" s="1">
        <v>7261</v>
      </c>
      <c r="F1441" s="2">
        <v>37155</v>
      </c>
    </row>
    <row r="1442" spans="1:6" x14ac:dyDescent="0.35">
      <c r="A1442">
        <v>2017</v>
      </c>
      <c r="B1442" t="s">
        <v>55</v>
      </c>
      <c r="C1442" t="s">
        <v>1</v>
      </c>
      <c r="D1442" s="1">
        <v>1815</v>
      </c>
      <c r="E1442" s="1">
        <v>17999</v>
      </c>
      <c r="F1442" s="2">
        <v>52748</v>
      </c>
    </row>
    <row r="1443" spans="1:6" x14ac:dyDescent="0.35">
      <c r="A1443">
        <v>2017</v>
      </c>
      <c r="B1443" t="s">
        <v>55</v>
      </c>
      <c r="C1443" t="s">
        <v>2</v>
      </c>
      <c r="D1443" s="1">
        <v>1257</v>
      </c>
      <c r="E1443" s="1">
        <v>37216</v>
      </c>
      <c r="F1443" s="2">
        <v>47116</v>
      </c>
    </row>
    <row r="1444" spans="1:6" x14ac:dyDescent="0.35">
      <c r="A1444">
        <v>2017</v>
      </c>
      <c r="B1444" t="s">
        <v>55</v>
      </c>
      <c r="C1444" t="s">
        <v>3</v>
      </c>
      <c r="D1444" s="1">
        <v>2551</v>
      </c>
      <c r="E1444" s="1">
        <v>16476</v>
      </c>
      <c r="F1444" s="2">
        <v>46191</v>
      </c>
    </row>
    <row r="1445" spans="1:6" x14ac:dyDescent="0.35">
      <c r="A1445">
        <v>2017</v>
      </c>
      <c r="B1445" t="s">
        <v>55</v>
      </c>
      <c r="C1445" t="s">
        <v>4</v>
      </c>
      <c r="D1445" s="1">
        <v>17021</v>
      </c>
      <c r="E1445" s="1">
        <v>441460</v>
      </c>
      <c r="F1445" s="2">
        <v>37249</v>
      </c>
    </row>
    <row r="1446" spans="1:6" x14ac:dyDescent="0.35">
      <c r="A1446">
        <v>2017</v>
      </c>
      <c r="B1446" t="s">
        <v>55</v>
      </c>
      <c r="C1446" t="s">
        <v>5</v>
      </c>
      <c r="D1446" s="1">
        <v>3202</v>
      </c>
      <c r="E1446" s="1">
        <v>43394</v>
      </c>
      <c r="F1446" s="2">
        <v>84161</v>
      </c>
    </row>
    <row r="1447" spans="1:6" x14ac:dyDescent="0.35">
      <c r="A1447">
        <v>2017</v>
      </c>
      <c r="B1447" t="s">
        <v>55</v>
      </c>
      <c r="C1447" t="s">
        <v>6</v>
      </c>
      <c r="D1447">
        <v>433</v>
      </c>
      <c r="E1447" s="1">
        <v>5305</v>
      </c>
      <c r="F1447" s="2">
        <v>40017</v>
      </c>
    </row>
    <row r="1448" spans="1:6" x14ac:dyDescent="0.35">
      <c r="A1448">
        <v>2017</v>
      </c>
      <c r="B1448" t="s">
        <v>55</v>
      </c>
      <c r="C1448" t="s">
        <v>7</v>
      </c>
      <c r="D1448">
        <v>177</v>
      </c>
      <c r="E1448" s="1">
        <v>1538</v>
      </c>
      <c r="F1448" s="2">
        <v>39651</v>
      </c>
    </row>
    <row r="1449" spans="1:6" x14ac:dyDescent="0.35">
      <c r="A1449">
        <v>2017</v>
      </c>
      <c r="B1449" t="s">
        <v>55</v>
      </c>
      <c r="C1449" t="s">
        <v>8</v>
      </c>
      <c r="D1449" s="1">
        <v>5285</v>
      </c>
      <c r="E1449" s="1">
        <v>75471</v>
      </c>
      <c r="F1449" s="2">
        <v>32773</v>
      </c>
    </row>
    <row r="1450" spans="1:6" x14ac:dyDescent="0.35">
      <c r="A1450">
        <v>2017</v>
      </c>
      <c r="B1450" t="s">
        <v>55</v>
      </c>
      <c r="C1450" t="s">
        <v>9</v>
      </c>
      <c r="D1450" s="1">
        <v>2594</v>
      </c>
      <c r="E1450" s="1">
        <v>29299</v>
      </c>
      <c r="F1450" s="2">
        <v>41048</v>
      </c>
    </row>
    <row r="1451" spans="1:6" x14ac:dyDescent="0.35">
      <c r="A1451">
        <v>2017</v>
      </c>
      <c r="B1451" t="s">
        <v>55</v>
      </c>
      <c r="C1451" t="s">
        <v>10</v>
      </c>
      <c r="D1451" s="1">
        <v>2448</v>
      </c>
      <c r="E1451" s="1">
        <v>26790</v>
      </c>
      <c r="F1451" s="2">
        <v>38417</v>
      </c>
    </row>
    <row r="1452" spans="1:6" x14ac:dyDescent="0.35">
      <c r="A1452">
        <v>2017</v>
      </c>
      <c r="B1452" t="s">
        <v>55</v>
      </c>
      <c r="C1452" t="s">
        <v>11</v>
      </c>
      <c r="D1452" s="1">
        <v>2730</v>
      </c>
      <c r="E1452" s="1">
        <v>26665</v>
      </c>
      <c r="F1452" s="2">
        <v>48549</v>
      </c>
    </row>
    <row r="1453" spans="1:6" x14ac:dyDescent="0.35">
      <c r="A1453">
        <v>2017</v>
      </c>
      <c r="B1453" t="s">
        <v>55</v>
      </c>
      <c r="C1453" t="s">
        <v>12</v>
      </c>
      <c r="D1453" s="1">
        <v>2183</v>
      </c>
      <c r="E1453" s="1">
        <v>21072</v>
      </c>
      <c r="F1453" s="2">
        <v>47269</v>
      </c>
    </row>
    <row r="1454" spans="1:6" x14ac:dyDescent="0.35">
      <c r="A1454">
        <v>2017</v>
      </c>
      <c r="B1454" t="s">
        <v>55</v>
      </c>
      <c r="C1454" t="s">
        <v>13</v>
      </c>
      <c r="D1454" s="1">
        <v>2766</v>
      </c>
      <c r="E1454" s="1">
        <v>22503</v>
      </c>
      <c r="F1454" s="2">
        <v>41388</v>
      </c>
    </row>
    <row r="1455" spans="1:6" x14ac:dyDescent="0.35">
      <c r="A1455">
        <v>2017</v>
      </c>
      <c r="B1455" t="s">
        <v>55</v>
      </c>
      <c r="C1455" t="s">
        <v>14</v>
      </c>
      <c r="D1455" s="1">
        <v>2686</v>
      </c>
      <c r="E1455" s="1">
        <v>19024</v>
      </c>
      <c r="F1455" s="2">
        <v>45105</v>
      </c>
    </row>
    <row r="1456" spans="1:6" x14ac:dyDescent="0.35">
      <c r="A1456">
        <v>2017</v>
      </c>
      <c r="B1456" t="s">
        <v>55</v>
      </c>
      <c r="C1456" t="s">
        <v>15</v>
      </c>
      <c r="D1456" s="1">
        <v>1584</v>
      </c>
      <c r="E1456" s="1">
        <v>18306</v>
      </c>
      <c r="F1456" s="2">
        <v>54943</v>
      </c>
    </row>
    <row r="1457" spans="1:6" x14ac:dyDescent="0.35">
      <c r="A1457">
        <v>2017</v>
      </c>
      <c r="B1457" t="s">
        <v>55</v>
      </c>
      <c r="C1457" t="s">
        <v>16</v>
      </c>
      <c r="D1457" s="1">
        <v>3082</v>
      </c>
      <c r="E1457" s="1">
        <v>42251</v>
      </c>
      <c r="F1457" s="2">
        <v>80128</v>
      </c>
    </row>
    <row r="1458" spans="1:6" x14ac:dyDescent="0.35">
      <c r="A1458">
        <v>2017</v>
      </c>
      <c r="B1458" t="s">
        <v>55</v>
      </c>
      <c r="C1458" t="s">
        <v>17</v>
      </c>
      <c r="D1458" s="1">
        <v>1370</v>
      </c>
      <c r="E1458" s="1">
        <v>6817</v>
      </c>
      <c r="F1458" s="2">
        <v>40118</v>
      </c>
    </row>
    <row r="1459" spans="1:6" x14ac:dyDescent="0.35">
      <c r="A1459">
        <v>2017</v>
      </c>
      <c r="B1459" t="s">
        <v>55</v>
      </c>
      <c r="C1459" t="s">
        <v>18</v>
      </c>
      <c r="D1459">
        <v>723</v>
      </c>
      <c r="E1459" s="1">
        <v>6432</v>
      </c>
      <c r="F1459" s="2">
        <v>42478</v>
      </c>
    </row>
    <row r="1460" spans="1:6" x14ac:dyDescent="0.35">
      <c r="A1460">
        <v>2017</v>
      </c>
      <c r="B1460" t="s">
        <v>55</v>
      </c>
      <c r="C1460" t="s">
        <v>19</v>
      </c>
      <c r="D1460" s="1">
        <v>1030</v>
      </c>
      <c r="E1460" s="1">
        <v>9290</v>
      </c>
      <c r="F1460" s="2">
        <v>61286</v>
      </c>
    </row>
    <row r="1461" spans="1:6" x14ac:dyDescent="0.35">
      <c r="A1461">
        <v>2017</v>
      </c>
      <c r="B1461" t="s">
        <v>55</v>
      </c>
      <c r="C1461" t="s">
        <v>20</v>
      </c>
      <c r="D1461" s="1">
        <v>3203</v>
      </c>
      <c r="E1461" s="1">
        <v>36801</v>
      </c>
      <c r="F1461" s="2">
        <v>38160</v>
      </c>
    </row>
    <row r="1462" spans="1:6" x14ac:dyDescent="0.35">
      <c r="A1462">
        <v>2017</v>
      </c>
      <c r="B1462" t="s">
        <v>55</v>
      </c>
      <c r="C1462" t="s">
        <v>21</v>
      </c>
      <c r="D1462" s="1">
        <v>2992</v>
      </c>
      <c r="E1462" s="1">
        <v>27804</v>
      </c>
      <c r="F1462" s="2">
        <v>47599</v>
      </c>
    </row>
    <row r="1463" spans="1:6" x14ac:dyDescent="0.35">
      <c r="A1463">
        <v>2017</v>
      </c>
      <c r="B1463" t="s">
        <v>55</v>
      </c>
      <c r="C1463" t="s">
        <v>22</v>
      </c>
      <c r="D1463" s="1">
        <v>2168</v>
      </c>
      <c r="E1463" s="1">
        <v>16360</v>
      </c>
      <c r="F1463" s="2">
        <v>45681</v>
      </c>
    </row>
    <row r="1464" spans="1:6" x14ac:dyDescent="0.35">
      <c r="A1464">
        <v>2017</v>
      </c>
      <c r="B1464" t="s">
        <v>55</v>
      </c>
      <c r="C1464" t="s">
        <v>23</v>
      </c>
      <c r="D1464" s="1">
        <v>1950</v>
      </c>
      <c r="E1464" s="1">
        <v>16365</v>
      </c>
      <c r="F1464" s="2">
        <v>42894</v>
      </c>
    </row>
    <row r="1465" spans="1:6" x14ac:dyDescent="0.35">
      <c r="A1465">
        <v>2017</v>
      </c>
      <c r="B1465" t="s">
        <v>55</v>
      </c>
      <c r="C1465" t="s">
        <v>24</v>
      </c>
      <c r="D1465" s="1">
        <v>1753</v>
      </c>
      <c r="E1465" s="1">
        <v>11976</v>
      </c>
      <c r="F1465" s="2">
        <v>64781</v>
      </c>
    </row>
    <row r="1466" spans="1:6" x14ac:dyDescent="0.35">
      <c r="A1466">
        <v>2017</v>
      </c>
      <c r="B1466" t="s">
        <v>55</v>
      </c>
      <c r="C1466" t="s">
        <v>25</v>
      </c>
      <c r="D1466" s="1">
        <v>2337</v>
      </c>
      <c r="E1466" s="1">
        <v>15500</v>
      </c>
      <c r="F1466" s="2">
        <v>39544</v>
      </c>
    </row>
    <row r="1467" spans="1:6" x14ac:dyDescent="0.35">
      <c r="A1467">
        <v>2017</v>
      </c>
      <c r="B1467" t="s">
        <v>55</v>
      </c>
      <c r="C1467" t="s">
        <v>26</v>
      </c>
      <c r="D1467">
        <v>612</v>
      </c>
      <c r="E1467" s="1">
        <v>17902</v>
      </c>
      <c r="F1467" s="2">
        <v>82999</v>
      </c>
    </row>
    <row r="1468" spans="1:6" x14ac:dyDescent="0.35">
      <c r="A1468">
        <v>2017</v>
      </c>
      <c r="B1468" t="s">
        <v>55</v>
      </c>
      <c r="C1468" t="s">
        <v>27</v>
      </c>
      <c r="D1468">
        <v>350</v>
      </c>
      <c r="E1468" s="1">
        <v>2556</v>
      </c>
      <c r="F1468" s="2">
        <v>41972</v>
      </c>
    </row>
    <row r="1469" spans="1:6" x14ac:dyDescent="0.35">
      <c r="A1469">
        <v>2017</v>
      </c>
      <c r="B1469" t="s">
        <v>55</v>
      </c>
      <c r="C1469" t="s">
        <v>28</v>
      </c>
      <c r="D1469" s="1">
        <v>1018</v>
      </c>
      <c r="E1469" s="1">
        <v>12853</v>
      </c>
      <c r="F1469" s="2">
        <v>37279</v>
      </c>
    </row>
    <row r="1470" spans="1:6" x14ac:dyDescent="0.35">
      <c r="A1470">
        <v>2017</v>
      </c>
      <c r="B1470" t="s">
        <v>55</v>
      </c>
      <c r="C1470" t="s">
        <v>29</v>
      </c>
      <c r="D1470" s="1">
        <v>1991</v>
      </c>
      <c r="E1470" s="1">
        <v>32275</v>
      </c>
      <c r="F1470" s="2">
        <v>59989</v>
      </c>
    </row>
    <row r="1471" spans="1:6" x14ac:dyDescent="0.35">
      <c r="A1471">
        <v>2017</v>
      </c>
      <c r="B1471" t="s">
        <v>55</v>
      </c>
      <c r="C1471" t="s">
        <v>30</v>
      </c>
      <c r="D1471" s="1">
        <v>3023</v>
      </c>
      <c r="E1471" s="1">
        <v>30834</v>
      </c>
      <c r="F1471" s="2">
        <v>39487</v>
      </c>
    </row>
    <row r="1472" spans="1:6" x14ac:dyDescent="0.35">
      <c r="A1472">
        <v>2017</v>
      </c>
      <c r="B1472" t="s">
        <v>55</v>
      </c>
      <c r="C1472" t="s">
        <v>31</v>
      </c>
      <c r="D1472" s="1">
        <v>3306</v>
      </c>
      <c r="E1472" s="1">
        <v>30981</v>
      </c>
      <c r="F1472" s="2">
        <v>37636</v>
      </c>
    </row>
    <row r="1473" spans="1:6" x14ac:dyDescent="0.35">
      <c r="A1473">
        <v>2017</v>
      </c>
      <c r="B1473" t="s">
        <v>55</v>
      </c>
      <c r="C1473" t="s">
        <v>32</v>
      </c>
      <c r="D1473" s="1">
        <v>1771</v>
      </c>
      <c r="E1473" s="1">
        <v>22394</v>
      </c>
      <c r="F1473" s="2">
        <v>89578</v>
      </c>
    </row>
    <row r="1474" spans="1:6" x14ac:dyDescent="0.35">
      <c r="A1474">
        <v>2017</v>
      </c>
      <c r="B1474" t="s">
        <v>55</v>
      </c>
      <c r="C1474" t="s">
        <v>33</v>
      </c>
      <c r="D1474" s="1">
        <v>2483</v>
      </c>
      <c r="E1474" s="1">
        <v>27504</v>
      </c>
      <c r="F1474" s="2">
        <v>48849</v>
      </c>
    </row>
    <row r="1475" spans="1:6" x14ac:dyDescent="0.35">
      <c r="A1475">
        <v>2017</v>
      </c>
      <c r="B1475" t="s">
        <v>55</v>
      </c>
      <c r="C1475" t="s">
        <v>34</v>
      </c>
      <c r="D1475" s="1">
        <v>4333</v>
      </c>
      <c r="E1475" s="1">
        <v>58716</v>
      </c>
      <c r="F1475" s="2">
        <v>88899</v>
      </c>
    </row>
    <row r="1476" spans="1:6" x14ac:dyDescent="0.35">
      <c r="A1476">
        <v>2017</v>
      </c>
      <c r="B1476" t="s">
        <v>55</v>
      </c>
      <c r="C1476" t="s">
        <v>35</v>
      </c>
      <c r="D1476" s="1">
        <v>4453</v>
      </c>
      <c r="E1476" s="1">
        <v>52439</v>
      </c>
      <c r="F1476" s="2">
        <v>35362</v>
      </c>
    </row>
    <row r="1477" spans="1:6" x14ac:dyDescent="0.35">
      <c r="A1477">
        <v>2017</v>
      </c>
      <c r="B1477" t="s">
        <v>55</v>
      </c>
      <c r="C1477" t="s">
        <v>36</v>
      </c>
      <c r="D1477" s="1">
        <v>3498</v>
      </c>
      <c r="E1477" s="1">
        <v>50197</v>
      </c>
      <c r="F1477" s="2">
        <v>63021</v>
      </c>
    </row>
    <row r="1478" spans="1:6" x14ac:dyDescent="0.35">
      <c r="A1478">
        <v>2017</v>
      </c>
      <c r="B1478" t="s">
        <v>55</v>
      </c>
      <c r="C1478" t="s">
        <v>38</v>
      </c>
      <c r="D1478" s="1">
        <v>1230</v>
      </c>
      <c r="E1478" s="1">
        <v>12432</v>
      </c>
      <c r="F1478" s="2">
        <v>40520</v>
      </c>
    </row>
    <row r="1479" spans="1:6" x14ac:dyDescent="0.35">
      <c r="A1479">
        <v>2017</v>
      </c>
      <c r="B1479" t="s">
        <v>55</v>
      </c>
      <c r="C1479" t="s">
        <v>39</v>
      </c>
      <c r="D1479" s="1">
        <v>1026</v>
      </c>
      <c r="E1479" s="1">
        <v>6646</v>
      </c>
      <c r="F1479" s="2">
        <v>41459</v>
      </c>
    </row>
    <row r="1480" spans="1:6" x14ac:dyDescent="0.35">
      <c r="A1480">
        <v>2017</v>
      </c>
      <c r="B1480" t="s">
        <v>55</v>
      </c>
      <c r="C1480" t="s">
        <v>40</v>
      </c>
      <c r="D1480" s="1">
        <v>1071</v>
      </c>
      <c r="E1480" s="1">
        <v>10750</v>
      </c>
      <c r="F1480" s="2">
        <v>43908</v>
      </c>
    </row>
    <row r="1481" spans="1:6" x14ac:dyDescent="0.35">
      <c r="A1481">
        <v>2017</v>
      </c>
      <c r="B1481" t="s">
        <v>55</v>
      </c>
      <c r="C1481" t="s">
        <v>41</v>
      </c>
      <c r="D1481" s="1">
        <v>19580</v>
      </c>
      <c r="E1481" s="1">
        <v>281110</v>
      </c>
      <c r="F1481" s="2">
        <v>107415</v>
      </c>
    </row>
    <row r="1482" spans="1:6" x14ac:dyDescent="0.35">
      <c r="A1482">
        <v>2017</v>
      </c>
      <c r="B1482" t="s">
        <v>55</v>
      </c>
      <c r="C1482" t="s">
        <v>42</v>
      </c>
      <c r="D1482" s="1">
        <v>1034</v>
      </c>
      <c r="E1482" s="1">
        <v>14217</v>
      </c>
      <c r="F1482" s="2">
        <v>59120</v>
      </c>
    </row>
    <row r="1483" spans="1:6" x14ac:dyDescent="0.35">
      <c r="A1483">
        <v>2017</v>
      </c>
      <c r="B1483" t="s">
        <v>55</v>
      </c>
      <c r="C1483" t="s">
        <v>43</v>
      </c>
      <c r="D1483">
        <v>551</v>
      </c>
      <c r="E1483" s="1">
        <v>3901</v>
      </c>
      <c r="F1483" s="2">
        <v>37223</v>
      </c>
    </row>
    <row r="1484" spans="1:6" x14ac:dyDescent="0.35">
      <c r="A1484">
        <v>2017</v>
      </c>
      <c r="B1484" t="s">
        <v>55</v>
      </c>
      <c r="C1484" t="s">
        <v>44</v>
      </c>
      <c r="D1484" s="1">
        <v>2061</v>
      </c>
      <c r="E1484" s="1">
        <v>19558</v>
      </c>
      <c r="F1484" s="2">
        <v>44371</v>
      </c>
    </row>
    <row r="1485" spans="1:6" x14ac:dyDescent="0.35">
      <c r="A1485">
        <v>2017</v>
      </c>
      <c r="B1485" t="s">
        <v>55</v>
      </c>
      <c r="C1485" t="s">
        <v>45</v>
      </c>
      <c r="D1485" s="1">
        <v>7493</v>
      </c>
      <c r="E1485" s="1">
        <v>107674</v>
      </c>
      <c r="F1485" s="2">
        <v>32082</v>
      </c>
    </row>
    <row r="1486" spans="1:6" x14ac:dyDescent="0.35">
      <c r="A1486">
        <v>2017</v>
      </c>
      <c r="B1486" t="s">
        <v>55</v>
      </c>
      <c r="C1486" t="s">
        <v>46</v>
      </c>
      <c r="D1486" s="1">
        <v>1221</v>
      </c>
      <c r="E1486" s="1">
        <v>22793</v>
      </c>
      <c r="F1486" s="2">
        <v>76848</v>
      </c>
    </row>
    <row r="1487" spans="1:6" x14ac:dyDescent="0.35">
      <c r="A1487">
        <v>2017</v>
      </c>
      <c r="B1487" t="s">
        <v>55</v>
      </c>
      <c r="C1487" t="s">
        <v>47</v>
      </c>
      <c r="D1487" s="1">
        <v>2865</v>
      </c>
      <c r="E1487" s="1">
        <v>31986</v>
      </c>
      <c r="F1487" s="2">
        <v>37981</v>
      </c>
    </row>
    <row r="1488" spans="1:6" x14ac:dyDescent="0.35">
      <c r="A1488">
        <v>2017</v>
      </c>
      <c r="B1488" t="s">
        <v>55</v>
      </c>
      <c r="C1488" t="s">
        <v>48</v>
      </c>
      <c r="D1488" s="1">
        <v>1442</v>
      </c>
      <c r="E1488" s="1">
        <v>22390</v>
      </c>
      <c r="F1488" s="2">
        <v>81163</v>
      </c>
    </row>
    <row r="1489" spans="1:6" x14ac:dyDescent="0.35">
      <c r="A1489">
        <v>2017</v>
      </c>
      <c r="B1489" t="s">
        <v>51</v>
      </c>
      <c r="C1489" t="s">
        <v>1</v>
      </c>
      <c r="D1489" s="1">
        <v>9645</v>
      </c>
      <c r="E1489" s="1">
        <v>85262</v>
      </c>
      <c r="F1489" s="2">
        <v>52230</v>
      </c>
    </row>
    <row r="1490" spans="1:6" x14ac:dyDescent="0.35">
      <c r="A1490">
        <v>2017</v>
      </c>
      <c r="B1490" t="s">
        <v>51</v>
      </c>
      <c r="C1490" t="s">
        <v>2</v>
      </c>
      <c r="D1490" s="1">
        <v>11368</v>
      </c>
      <c r="E1490" s="1">
        <v>144747</v>
      </c>
      <c r="F1490" s="2">
        <v>53440</v>
      </c>
    </row>
    <row r="1491" spans="1:6" x14ac:dyDescent="0.35">
      <c r="A1491">
        <v>2017</v>
      </c>
      <c r="B1491" t="s">
        <v>51</v>
      </c>
      <c r="C1491" t="s">
        <v>3</v>
      </c>
      <c r="D1491" s="1">
        <v>6817</v>
      </c>
      <c r="E1491" s="1">
        <v>51130</v>
      </c>
      <c r="F1491" s="2">
        <v>47283</v>
      </c>
    </row>
    <row r="1492" spans="1:6" x14ac:dyDescent="0.35">
      <c r="A1492">
        <v>2017</v>
      </c>
      <c r="B1492" t="s">
        <v>51</v>
      </c>
      <c r="C1492" t="s">
        <v>4</v>
      </c>
      <c r="D1492" s="1">
        <v>72972</v>
      </c>
      <c r="E1492" s="1">
        <v>805942</v>
      </c>
      <c r="F1492" s="2">
        <v>67561</v>
      </c>
    </row>
    <row r="1493" spans="1:6" x14ac:dyDescent="0.35">
      <c r="A1493">
        <v>2017</v>
      </c>
      <c r="B1493" t="s">
        <v>51</v>
      </c>
      <c r="C1493" t="s">
        <v>5</v>
      </c>
      <c r="D1493" s="1">
        <v>19243</v>
      </c>
      <c r="E1493" s="1">
        <v>163473</v>
      </c>
      <c r="F1493" s="2">
        <v>59444</v>
      </c>
    </row>
    <row r="1494" spans="1:6" x14ac:dyDescent="0.35">
      <c r="A1494">
        <v>2017</v>
      </c>
      <c r="B1494" t="s">
        <v>51</v>
      </c>
      <c r="C1494" t="s">
        <v>6</v>
      </c>
      <c r="D1494" s="1">
        <v>9351</v>
      </c>
      <c r="E1494" s="1">
        <v>58327</v>
      </c>
      <c r="F1494" s="2">
        <v>68641</v>
      </c>
    </row>
    <row r="1495" spans="1:6" x14ac:dyDescent="0.35">
      <c r="A1495">
        <v>2017</v>
      </c>
      <c r="B1495" t="s">
        <v>51</v>
      </c>
      <c r="C1495" t="s">
        <v>7</v>
      </c>
      <c r="D1495" s="1">
        <v>2777</v>
      </c>
      <c r="E1495" s="1">
        <v>21591</v>
      </c>
      <c r="F1495" s="2">
        <v>59040</v>
      </c>
    </row>
    <row r="1496" spans="1:6" x14ac:dyDescent="0.35">
      <c r="A1496">
        <v>2017</v>
      </c>
      <c r="B1496" t="s">
        <v>51</v>
      </c>
      <c r="C1496" t="s">
        <v>8</v>
      </c>
      <c r="D1496" s="1">
        <v>67384</v>
      </c>
      <c r="E1496" s="1">
        <v>503704</v>
      </c>
      <c r="F1496" s="2">
        <v>49256</v>
      </c>
    </row>
    <row r="1497" spans="1:6" x14ac:dyDescent="0.35">
      <c r="A1497">
        <v>2017</v>
      </c>
      <c r="B1497" t="s">
        <v>51</v>
      </c>
      <c r="C1497" t="s">
        <v>9</v>
      </c>
      <c r="D1497" s="1">
        <v>20135</v>
      </c>
      <c r="E1497" s="1">
        <v>182259</v>
      </c>
      <c r="F1497" s="2">
        <v>58213</v>
      </c>
    </row>
    <row r="1498" spans="1:6" x14ac:dyDescent="0.35">
      <c r="A1498">
        <v>2017</v>
      </c>
      <c r="B1498" t="s">
        <v>51</v>
      </c>
      <c r="C1498" t="s">
        <v>10</v>
      </c>
      <c r="D1498" s="1">
        <v>7660</v>
      </c>
      <c r="E1498" s="1">
        <v>42668</v>
      </c>
      <c r="F1498" s="2">
        <v>42865</v>
      </c>
    </row>
    <row r="1499" spans="1:6" x14ac:dyDescent="0.35">
      <c r="A1499">
        <v>2017</v>
      </c>
      <c r="B1499" t="s">
        <v>51</v>
      </c>
      <c r="C1499" t="s">
        <v>11</v>
      </c>
      <c r="D1499" s="1">
        <v>31422</v>
      </c>
      <c r="E1499" s="1">
        <v>220019</v>
      </c>
      <c r="F1499" s="2">
        <v>70893</v>
      </c>
    </row>
    <row r="1500" spans="1:6" x14ac:dyDescent="0.35">
      <c r="A1500">
        <v>2017</v>
      </c>
      <c r="B1500" t="s">
        <v>51</v>
      </c>
      <c r="C1500" t="s">
        <v>12</v>
      </c>
      <c r="D1500" s="1">
        <v>14839</v>
      </c>
      <c r="E1500" s="1">
        <v>138040</v>
      </c>
      <c r="F1500" s="2">
        <v>57099</v>
      </c>
    </row>
    <row r="1501" spans="1:6" x14ac:dyDescent="0.35">
      <c r="A1501">
        <v>2017</v>
      </c>
      <c r="B1501" t="s">
        <v>51</v>
      </c>
      <c r="C1501" t="s">
        <v>13</v>
      </c>
      <c r="D1501" s="1">
        <v>9417</v>
      </c>
      <c r="E1501" s="1">
        <v>76086</v>
      </c>
      <c r="F1501" s="2">
        <v>55415</v>
      </c>
    </row>
    <row r="1502" spans="1:6" x14ac:dyDescent="0.35">
      <c r="A1502">
        <v>2017</v>
      </c>
      <c r="B1502" t="s">
        <v>51</v>
      </c>
      <c r="C1502" t="s">
        <v>14</v>
      </c>
      <c r="D1502" s="1">
        <v>7584</v>
      </c>
      <c r="E1502" s="1">
        <v>60238</v>
      </c>
      <c r="F1502" s="2">
        <v>52807</v>
      </c>
    </row>
    <row r="1503" spans="1:6" x14ac:dyDescent="0.35">
      <c r="A1503">
        <v>2017</v>
      </c>
      <c r="B1503" t="s">
        <v>51</v>
      </c>
      <c r="C1503" t="s">
        <v>15</v>
      </c>
      <c r="D1503" s="1">
        <v>9339</v>
      </c>
      <c r="E1503" s="1">
        <v>77332</v>
      </c>
      <c r="F1503" s="2">
        <v>53194</v>
      </c>
    </row>
    <row r="1504" spans="1:6" x14ac:dyDescent="0.35">
      <c r="A1504">
        <v>2017</v>
      </c>
      <c r="B1504" t="s">
        <v>51</v>
      </c>
      <c r="C1504" t="s">
        <v>16</v>
      </c>
      <c r="D1504" s="1">
        <v>10825</v>
      </c>
      <c r="E1504" s="1">
        <v>147021</v>
      </c>
      <c r="F1504" s="2">
        <v>61781</v>
      </c>
    </row>
    <row r="1505" spans="1:6" x14ac:dyDescent="0.35">
      <c r="A1505">
        <v>2017</v>
      </c>
      <c r="B1505" t="s">
        <v>51</v>
      </c>
      <c r="C1505" t="s">
        <v>17</v>
      </c>
      <c r="D1505" s="1">
        <v>5502</v>
      </c>
      <c r="E1505" s="1">
        <v>28253</v>
      </c>
      <c r="F1505" s="2">
        <v>47930</v>
      </c>
    </row>
    <row r="1506" spans="1:6" x14ac:dyDescent="0.35">
      <c r="A1506">
        <v>2017</v>
      </c>
      <c r="B1506" t="s">
        <v>51</v>
      </c>
      <c r="C1506" t="s">
        <v>18</v>
      </c>
      <c r="D1506" s="1">
        <v>16463</v>
      </c>
      <c r="E1506" s="1">
        <v>162140</v>
      </c>
      <c r="F1506" s="2">
        <v>65027</v>
      </c>
    </row>
    <row r="1507" spans="1:6" x14ac:dyDescent="0.35">
      <c r="A1507">
        <v>2017</v>
      </c>
      <c r="B1507" t="s">
        <v>51</v>
      </c>
      <c r="C1507" t="s">
        <v>19</v>
      </c>
      <c r="D1507" s="1">
        <v>21055</v>
      </c>
      <c r="E1507" s="1">
        <v>152131</v>
      </c>
      <c r="F1507" s="2">
        <v>75405</v>
      </c>
    </row>
    <row r="1508" spans="1:6" x14ac:dyDescent="0.35">
      <c r="A1508">
        <v>2017</v>
      </c>
      <c r="B1508" t="s">
        <v>51</v>
      </c>
      <c r="C1508" t="s">
        <v>20</v>
      </c>
      <c r="D1508" s="1">
        <v>19544</v>
      </c>
      <c r="E1508" s="1">
        <v>161903</v>
      </c>
      <c r="F1508" s="2">
        <v>61511</v>
      </c>
    </row>
    <row r="1509" spans="1:6" x14ac:dyDescent="0.35">
      <c r="A1509">
        <v>2017</v>
      </c>
      <c r="B1509" t="s">
        <v>51</v>
      </c>
      <c r="C1509" t="s">
        <v>21</v>
      </c>
      <c r="D1509" s="1">
        <v>15746</v>
      </c>
      <c r="E1509" s="1">
        <v>119642</v>
      </c>
      <c r="F1509" s="2">
        <v>65464</v>
      </c>
    </row>
    <row r="1510" spans="1:6" x14ac:dyDescent="0.35">
      <c r="A1510">
        <v>2017</v>
      </c>
      <c r="B1510" t="s">
        <v>51</v>
      </c>
      <c r="C1510" t="s">
        <v>22</v>
      </c>
      <c r="D1510" s="1">
        <v>5670</v>
      </c>
      <c r="E1510" s="1">
        <v>43467</v>
      </c>
      <c r="F1510" s="2">
        <v>48782</v>
      </c>
    </row>
    <row r="1511" spans="1:6" x14ac:dyDescent="0.35">
      <c r="A1511">
        <v>2017</v>
      </c>
      <c r="B1511" t="s">
        <v>51</v>
      </c>
      <c r="C1511" t="s">
        <v>23</v>
      </c>
      <c r="D1511" s="1">
        <v>15141</v>
      </c>
      <c r="E1511" s="1">
        <v>123034</v>
      </c>
      <c r="F1511" s="2">
        <v>57823</v>
      </c>
    </row>
    <row r="1512" spans="1:6" x14ac:dyDescent="0.35">
      <c r="A1512">
        <v>2017</v>
      </c>
      <c r="B1512" t="s">
        <v>51</v>
      </c>
      <c r="C1512" t="s">
        <v>24</v>
      </c>
      <c r="D1512" s="1">
        <v>6287</v>
      </c>
      <c r="E1512" s="1">
        <v>27712</v>
      </c>
      <c r="F1512" s="2">
        <v>50369</v>
      </c>
    </row>
    <row r="1513" spans="1:6" x14ac:dyDescent="0.35">
      <c r="A1513">
        <v>2017</v>
      </c>
      <c r="B1513" t="s">
        <v>51</v>
      </c>
      <c r="C1513" t="s">
        <v>25</v>
      </c>
      <c r="D1513" s="1">
        <v>7053</v>
      </c>
      <c r="E1513" s="1">
        <v>51174</v>
      </c>
      <c r="F1513" s="2">
        <v>49634</v>
      </c>
    </row>
    <row r="1514" spans="1:6" x14ac:dyDescent="0.35">
      <c r="A1514">
        <v>2017</v>
      </c>
      <c r="B1514" t="s">
        <v>51</v>
      </c>
      <c r="C1514" t="s">
        <v>26</v>
      </c>
      <c r="D1514" s="1">
        <v>5859</v>
      </c>
      <c r="E1514" s="1">
        <v>82998</v>
      </c>
      <c r="F1514" s="2">
        <v>58071</v>
      </c>
    </row>
    <row r="1515" spans="1:6" x14ac:dyDescent="0.35">
      <c r="A1515">
        <v>2017</v>
      </c>
      <c r="B1515" t="s">
        <v>51</v>
      </c>
      <c r="C1515" t="s">
        <v>27</v>
      </c>
      <c r="D1515" s="1">
        <v>4363</v>
      </c>
      <c r="E1515" s="1">
        <v>26466</v>
      </c>
      <c r="F1515" s="2">
        <v>61497</v>
      </c>
    </row>
    <row r="1516" spans="1:6" x14ac:dyDescent="0.35">
      <c r="A1516">
        <v>2017</v>
      </c>
      <c r="B1516" t="s">
        <v>51</v>
      </c>
      <c r="C1516" t="s">
        <v>28</v>
      </c>
      <c r="D1516" s="1">
        <v>21672</v>
      </c>
      <c r="E1516" s="1">
        <v>154907</v>
      </c>
      <c r="F1516" s="2">
        <v>71145</v>
      </c>
    </row>
    <row r="1517" spans="1:6" x14ac:dyDescent="0.35">
      <c r="A1517">
        <v>2017</v>
      </c>
      <c r="B1517" t="s">
        <v>51</v>
      </c>
      <c r="C1517" t="s">
        <v>29</v>
      </c>
      <c r="D1517" s="1">
        <v>5141</v>
      </c>
      <c r="E1517" s="1">
        <v>45511</v>
      </c>
      <c r="F1517" s="2">
        <v>46369</v>
      </c>
    </row>
    <row r="1518" spans="1:6" x14ac:dyDescent="0.35">
      <c r="A1518">
        <v>2017</v>
      </c>
      <c r="B1518" t="s">
        <v>51</v>
      </c>
      <c r="C1518" t="s">
        <v>30</v>
      </c>
      <c r="D1518" s="1">
        <v>50064</v>
      </c>
      <c r="E1518" s="1">
        <v>386615</v>
      </c>
      <c r="F1518" s="2">
        <v>71408</v>
      </c>
    </row>
    <row r="1519" spans="1:6" x14ac:dyDescent="0.35">
      <c r="A1519">
        <v>2017</v>
      </c>
      <c r="B1519" t="s">
        <v>51</v>
      </c>
      <c r="C1519" t="s">
        <v>31</v>
      </c>
      <c r="D1519" s="1">
        <v>26057</v>
      </c>
      <c r="E1519" s="1">
        <v>208662</v>
      </c>
      <c r="F1519" s="2">
        <v>52372</v>
      </c>
    </row>
    <row r="1520" spans="1:6" x14ac:dyDescent="0.35">
      <c r="A1520">
        <v>2017</v>
      </c>
      <c r="B1520" t="s">
        <v>51</v>
      </c>
      <c r="C1520" t="s">
        <v>32</v>
      </c>
      <c r="D1520" s="1">
        <v>4035</v>
      </c>
      <c r="E1520" s="1">
        <v>26732</v>
      </c>
      <c r="F1520" s="2">
        <v>63029</v>
      </c>
    </row>
    <row r="1521" spans="1:6" x14ac:dyDescent="0.35">
      <c r="A1521">
        <v>2017</v>
      </c>
      <c r="B1521" t="s">
        <v>51</v>
      </c>
      <c r="C1521" t="s">
        <v>33</v>
      </c>
      <c r="D1521" s="1">
        <v>23022</v>
      </c>
      <c r="E1521" s="1">
        <v>217025</v>
      </c>
      <c r="F1521" s="2">
        <v>60831</v>
      </c>
    </row>
    <row r="1522" spans="1:6" x14ac:dyDescent="0.35">
      <c r="A1522">
        <v>2017</v>
      </c>
      <c r="B1522" t="s">
        <v>51</v>
      </c>
      <c r="C1522" t="s">
        <v>34</v>
      </c>
      <c r="D1522" s="1">
        <v>9823</v>
      </c>
      <c r="E1522" s="1">
        <v>77247</v>
      </c>
      <c r="F1522" s="2">
        <v>50585</v>
      </c>
    </row>
    <row r="1523" spans="1:6" x14ac:dyDescent="0.35">
      <c r="A1523">
        <v>2017</v>
      </c>
      <c r="B1523" t="s">
        <v>51</v>
      </c>
      <c r="C1523" t="s">
        <v>35</v>
      </c>
      <c r="D1523" s="1">
        <v>13468</v>
      </c>
      <c r="E1523" s="1">
        <v>96991</v>
      </c>
      <c r="F1523" s="2">
        <v>57987</v>
      </c>
    </row>
    <row r="1524" spans="1:6" x14ac:dyDescent="0.35">
      <c r="A1524">
        <v>2017</v>
      </c>
      <c r="B1524" t="s">
        <v>51</v>
      </c>
      <c r="C1524" t="s">
        <v>36</v>
      </c>
      <c r="D1524" s="1">
        <v>28397</v>
      </c>
      <c r="E1524" s="1">
        <v>248932</v>
      </c>
      <c r="F1524" s="2">
        <v>64769</v>
      </c>
    </row>
    <row r="1525" spans="1:6" x14ac:dyDescent="0.35">
      <c r="A1525">
        <v>2017</v>
      </c>
      <c r="B1525" t="s">
        <v>51</v>
      </c>
      <c r="C1525" t="s">
        <v>38</v>
      </c>
      <c r="D1525" s="1">
        <v>11635</v>
      </c>
      <c r="E1525" s="1">
        <v>100817</v>
      </c>
      <c r="F1525" s="2">
        <v>53542</v>
      </c>
    </row>
    <row r="1526" spans="1:6" x14ac:dyDescent="0.35">
      <c r="A1526">
        <v>2017</v>
      </c>
      <c r="B1526" t="s">
        <v>51</v>
      </c>
      <c r="C1526" t="s">
        <v>39</v>
      </c>
      <c r="D1526" s="1">
        <v>3883</v>
      </c>
      <c r="E1526" s="1">
        <v>22351</v>
      </c>
      <c r="F1526" s="2">
        <v>47385</v>
      </c>
    </row>
    <row r="1527" spans="1:6" x14ac:dyDescent="0.35">
      <c r="A1527">
        <v>2017</v>
      </c>
      <c r="B1527" t="s">
        <v>51</v>
      </c>
      <c r="C1527" t="s">
        <v>40</v>
      </c>
      <c r="D1527" s="1">
        <v>11745</v>
      </c>
      <c r="E1527" s="1">
        <v>119968</v>
      </c>
      <c r="F1527" s="2">
        <v>56642</v>
      </c>
    </row>
    <row r="1528" spans="1:6" x14ac:dyDescent="0.35">
      <c r="A1528">
        <v>2017</v>
      </c>
      <c r="B1528" t="s">
        <v>51</v>
      </c>
      <c r="C1528" t="s">
        <v>41</v>
      </c>
      <c r="D1528" s="1">
        <v>49310</v>
      </c>
      <c r="E1528" s="1">
        <v>711119</v>
      </c>
      <c r="F1528" s="2">
        <v>63219</v>
      </c>
    </row>
    <row r="1529" spans="1:6" x14ac:dyDescent="0.35">
      <c r="A1529">
        <v>2017</v>
      </c>
      <c r="B1529" t="s">
        <v>51</v>
      </c>
      <c r="C1529" t="s">
        <v>42</v>
      </c>
      <c r="D1529" s="1">
        <v>10886</v>
      </c>
      <c r="E1529" s="1">
        <v>97495</v>
      </c>
      <c r="F1529" s="2">
        <v>49132</v>
      </c>
    </row>
    <row r="1530" spans="1:6" x14ac:dyDescent="0.35">
      <c r="A1530">
        <v>2017</v>
      </c>
      <c r="B1530" t="s">
        <v>51</v>
      </c>
      <c r="C1530" t="s">
        <v>43</v>
      </c>
      <c r="D1530" s="1">
        <v>2865</v>
      </c>
      <c r="E1530" s="1">
        <v>15187</v>
      </c>
      <c r="F1530" s="2">
        <v>50125</v>
      </c>
    </row>
    <row r="1531" spans="1:6" x14ac:dyDescent="0.35">
      <c r="A1531">
        <v>2017</v>
      </c>
      <c r="B1531" t="s">
        <v>51</v>
      </c>
      <c r="C1531" t="s">
        <v>44</v>
      </c>
      <c r="D1531" s="1">
        <v>21256</v>
      </c>
      <c r="E1531" s="1">
        <v>192576</v>
      </c>
      <c r="F1531" s="2">
        <v>56166</v>
      </c>
    </row>
    <row r="1532" spans="1:6" x14ac:dyDescent="0.35">
      <c r="A1532">
        <v>2017</v>
      </c>
      <c r="B1532" t="s">
        <v>51</v>
      </c>
      <c r="C1532" t="s">
        <v>45</v>
      </c>
      <c r="D1532" s="1">
        <v>25279</v>
      </c>
      <c r="E1532" s="1">
        <v>187247</v>
      </c>
      <c r="F1532" s="2">
        <v>61249</v>
      </c>
    </row>
    <row r="1533" spans="1:6" x14ac:dyDescent="0.35">
      <c r="A1533">
        <v>2017</v>
      </c>
      <c r="B1533" t="s">
        <v>51</v>
      </c>
      <c r="C1533" t="s">
        <v>46</v>
      </c>
      <c r="D1533" s="1">
        <v>4402</v>
      </c>
      <c r="E1533" s="1">
        <v>31522</v>
      </c>
      <c r="F1533" s="2">
        <v>57987</v>
      </c>
    </row>
    <row r="1534" spans="1:6" x14ac:dyDescent="0.35">
      <c r="A1534">
        <v>2017</v>
      </c>
      <c r="B1534" t="s">
        <v>51</v>
      </c>
      <c r="C1534" t="s">
        <v>47</v>
      </c>
      <c r="D1534" s="1">
        <v>14158</v>
      </c>
      <c r="E1534" s="1">
        <v>117226</v>
      </c>
      <c r="F1534" s="2">
        <v>60136</v>
      </c>
    </row>
    <row r="1535" spans="1:6" x14ac:dyDescent="0.35">
      <c r="A1535">
        <v>2017</v>
      </c>
      <c r="B1535" t="s">
        <v>51</v>
      </c>
      <c r="C1535" t="s">
        <v>48</v>
      </c>
      <c r="D1535" s="1">
        <v>3427</v>
      </c>
      <c r="E1535" s="1">
        <v>19573</v>
      </c>
      <c r="F1535" s="2">
        <v>50877</v>
      </c>
    </row>
    <row r="1536" spans="1:6" x14ac:dyDescent="0.35">
      <c r="A1536">
        <v>2017</v>
      </c>
      <c r="B1536" t="s">
        <v>52</v>
      </c>
      <c r="C1536" t="s">
        <v>1</v>
      </c>
      <c r="D1536" s="1">
        <v>5447</v>
      </c>
      <c r="E1536" s="1">
        <v>263487</v>
      </c>
      <c r="F1536" s="2">
        <v>55197</v>
      </c>
    </row>
    <row r="1537" spans="1:6" x14ac:dyDescent="0.35">
      <c r="A1537">
        <v>2017</v>
      </c>
      <c r="B1537" t="s">
        <v>52</v>
      </c>
      <c r="C1537" t="s">
        <v>2</v>
      </c>
      <c r="D1537" s="1">
        <v>4657</v>
      </c>
      <c r="E1537" s="1">
        <v>162399</v>
      </c>
      <c r="F1537" s="2">
        <v>73528</v>
      </c>
    </row>
    <row r="1538" spans="1:6" x14ac:dyDescent="0.35">
      <c r="A1538">
        <v>2017</v>
      </c>
      <c r="B1538" t="s">
        <v>52</v>
      </c>
      <c r="C1538" t="s">
        <v>3</v>
      </c>
      <c r="D1538" s="1">
        <v>2928</v>
      </c>
      <c r="E1538" s="1">
        <v>157305</v>
      </c>
      <c r="F1538" s="2">
        <v>46766</v>
      </c>
    </row>
    <row r="1539" spans="1:6" x14ac:dyDescent="0.35">
      <c r="A1539">
        <v>2017</v>
      </c>
      <c r="B1539" t="s">
        <v>52</v>
      </c>
      <c r="C1539" t="s">
        <v>4</v>
      </c>
      <c r="D1539" s="1">
        <v>42215</v>
      </c>
      <c r="E1539" s="1">
        <v>1303550</v>
      </c>
      <c r="F1539" s="2">
        <v>92246</v>
      </c>
    </row>
    <row r="1540" spans="1:6" x14ac:dyDescent="0.35">
      <c r="A1540">
        <v>2017</v>
      </c>
      <c r="B1540" t="s">
        <v>52</v>
      </c>
      <c r="C1540" t="s">
        <v>5</v>
      </c>
      <c r="D1540" s="1">
        <v>5750</v>
      </c>
      <c r="E1540" s="1">
        <v>144067</v>
      </c>
      <c r="F1540" s="2">
        <v>69446</v>
      </c>
    </row>
    <row r="1541" spans="1:6" x14ac:dyDescent="0.35">
      <c r="A1541">
        <v>2017</v>
      </c>
      <c r="B1541" t="s">
        <v>52</v>
      </c>
      <c r="C1541" t="s">
        <v>6</v>
      </c>
      <c r="D1541" s="1">
        <v>4460</v>
      </c>
      <c r="E1541" s="1">
        <v>158891</v>
      </c>
      <c r="F1541" s="2">
        <v>81864</v>
      </c>
    </row>
    <row r="1542" spans="1:6" x14ac:dyDescent="0.35">
      <c r="A1542">
        <v>2017</v>
      </c>
      <c r="B1542" t="s">
        <v>52</v>
      </c>
      <c r="C1542" t="s">
        <v>7</v>
      </c>
      <c r="D1542">
        <v>688</v>
      </c>
      <c r="E1542" s="1">
        <v>25928</v>
      </c>
      <c r="F1542" s="2">
        <v>62417</v>
      </c>
    </row>
    <row r="1543" spans="1:6" x14ac:dyDescent="0.35">
      <c r="A1543">
        <v>2017</v>
      </c>
      <c r="B1543" t="s">
        <v>52</v>
      </c>
      <c r="C1543" t="s">
        <v>8</v>
      </c>
      <c r="D1543" s="1">
        <v>20513</v>
      </c>
      <c r="E1543" s="1">
        <v>363137</v>
      </c>
      <c r="F1543" s="2">
        <v>59389</v>
      </c>
    </row>
    <row r="1544" spans="1:6" x14ac:dyDescent="0.35">
      <c r="A1544">
        <v>2017</v>
      </c>
      <c r="B1544" t="s">
        <v>52</v>
      </c>
      <c r="C1544" t="s">
        <v>9</v>
      </c>
      <c r="D1544" s="1">
        <v>9745</v>
      </c>
      <c r="E1544" s="1">
        <v>395916</v>
      </c>
      <c r="F1544" s="2">
        <v>57889</v>
      </c>
    </row>
    <row r="1545" spans="1:6" x14ac:dyDescent="0.35">
      <c r="A1545">
        <v>2017</v>
      </c>
      <c r="B1545" t="s">
        <v>52</v>
      </c>
      <c r="C1545" t="s">
        <v>10</v>
      </c>
      <c r="D1545" s="1">
        <v>2750</v>
      </c>
      <c r="E1545" s="1">
        <v>66056</v>
      </c>
      <c r="F1545" s="2">
        <v>61543</v>
      </c>
    </row>
    <row r="1546" spans="1:6" x14ac:dyDescent="0.35">
      <c r="A1546">
        <v>2017</v>
      </c>
      <c r="B1546" t="s">
        <v>52</v>
      </c>
      <c r="C1546" t="s">
        <v>11</v>
      </c>
      <c r="D1546" s="1">
        <v>17979</v>
      </c>
      <c r="E1546" s="1">
        <v>574692</v>
      </c>
      <c r="F1546" s="2">
        <v>70174</v>
      </c>
    </row>
    <row r="1547" spans="1:6" x14ac:dyDescent="0.35">
      <c r="A1547">
        <v>2017</v>
      </c>
      <c r="B1547" t="s">
        <v>52</v>
      </c>
      <c r="C1547" t="s">
        <v>12</v>
      </c>
      <c r="D1547" s="1">
        <v>8554</v>
      </c>
      <c r="E1547" s="1">
        <v>531312</v>
      </c>
      <c r="F1547" s="2">
        <v>61118</v>
      </c>
    </row>
    <row r="1548" spans="1:6" x14ac:dyDescent="0.35">
      <c r="A1548">
        <v>2017</v>
      </c>
      <c r="B1548" t="s">
        <v>52</v>
      </c>
      <c r="C1548" t="s">
        <v>13</v>
      </c>
      <c r="D1548" s="1">
        <v>4125</v>
      </c>
      <c r="E1548" s="1">
        <v>215910</v>
      </c>
      <c r="F1548" s="2">
        <v>58617</v>
      </c>
    </row>
    <row r="1549" spans="1:6" x14ac:dyDescent="0.35">
      <c r="A1549">
        <v>2017</v>
      </c>
      <c r="B1549" t="s">
        <v>52</v>
      </c>
      <c r="C1549" t="s">
        <v>14</v>
      </c>
      <c r="D1549" s="1">
        <v>3164</v>
      </c>
      <c r="E1549" s="1">
        <v>161517</v>
      </c>
      <c r="F1549" s="2">
        <v>57532</v>
      </c>
    </row>
    <row r="1550" spans="1:6" x14ac:dyDescent="0.35">
      <c r="A1550">
        <v>2017</v>
      </c>
      <c r="B1550" t="s">
        <v>52</v>
      </c>
      <c r="C1550" t="s">
        <v>15</v>
      </c>
      <c r="D1550" s="1">
        <v>4368</v>
      </c>
      <c r="E1550" s="1">
        <v>250180</v>
      </c>
      <c r="F1550" s="2">
        <v>58143</v>
      </c>
    </row>
    <row r="1551" spans="1:6" x14ac:dyDescent="0.35">
      <c r="A1551">
        <v>2017</v>
      </c>
      <c r="B1551" t="s">
        <v>52</v>
      </c>
      <c r="C1551" t="s">
        <v>16</v>
      </c>
      <c r="D1551" s="1">
        <v>4464</v>
      </c>
      <c r="E1551" s="1">
        <v>134680</v>
      </c>
      <c r="F1551" s="2">
        <v>72604</v>
      </c>
    </row>
    <row r="1552" spans="1:6" x14ac:dyDescent="0.35">
      <c r="A1552">
        <v>2017</v>
      </c>
      <c r="B1552" t="s">
        <v>52</v>
      </c>
      <c r="C1552" t="s">
        <v>17</v>
      </c>
      <c r="D1552" s="1">
        <v>1877</v>
      </c>
      <c r="E1552" s="1">
        <v>50911</v>
      </c>
      <c r="F1552" s="2">
        <v>55458</v>
      </c>
    </row>
    <row r="1553" spans="1:6" x14ac:dyDescent="0.35">
      <c r="A1553">
        <v>2017</v>
      </c>
      <c r="B1553" t="s">
        <v>52</v>
      </c>
      <c r="C1553" t="s">
        <v>18</v>
      </c>
      <c r="D1553" s="1">
        <v>3901</v>
      </c>
      <c r="E1553" s="1">
        <v>106864</v>
      </c>
      <c r="F1553" s="2">
        <v>77289</v>
      </c>
    </row>
    <row r="1554" spans="1:6" x14ac:dyDescent="0.35">
      <c r="A1554">
        <v>2017</v>
      </c>
      <c r="B1554" t="s">
        <v>52</v>
      </c>
      <c r="C1554" t="s">
        <v>19</v>
      </c>
      <c r="D1554" s="1">
        <v>6850</v>
      </c>
      <c r="E1554" s="1">
        <v>244647</v>
      </c>
      <c r="F1554" s="2">
        <v>88132</v>
      </c>
    </row>
    <row r="1555" spans="1:6" x14ac:dyDescent="0.35">
      <c r="A1555">
        <v>2017</v>
      </c>
      <c r="B1555" t="s">
        <v>52</v>
      </c>
      <c r="C1555" t="s">
        <v>20</v>
      </c>
      <c r="D1555" s="1">
        <v>15721</v>
      </c>
      <c r="E1555" s="1">
        <v>615106</v>
      </c>
      <c r="F1555" s="2">
        <v>66395</v>
      </c>
    </row>
    <row r="1556" spans="1:6" x14ac:dyDescent="0.35">
      <c r="A1556">
        <v>2017</v>
      </c>
      <c r="B1556" t="s">
        <v>52</v>
      </c>
      <c r="C1556" t="s">
        <v>21</v>
      </c>
      <c r="D1556" s="1">
        <v>8369</v>
      </c>
      <c r="E1556" s="1">
        <v>319035</v>
      </c>
      <c r="F1556" s="2">
        <v>65734</v>
      </c>
    </row>
    <row r="1557" spans="1:6" x14ac:dyDescent="0.35">
      <c r="A1557">
        <v>2017</v>
      </c>
      <c r="B1557" t="s">
        <v>52</v>
      </c>
      <c r="C1557" t="s">
        <v>22</v>
      </c>
      <c r="D1557" s="1">
        <v>2441</v>
      </c>
      <c r="E1557" s="1">
        <v>144047</v>
      </c>
      <c r="F1557" s="2">
        <v>48199</v>
      </c>
    </row>
    <row r="1558" spans="1:6" x14ac:dyDescent="0.35">
      <c r="A1558">
        <v>2017</v>
      </c>
      <c r="B1558" t="s">
        <v>52</v>
      </c>
      <c r="C1558" t="s">
        <v>23</v>
      </c>
      <c r="D1558" s="1">
        <v>6636</v>
      </c>
      <c r="E1558" s="1">
        <v>265863</v>
      </c>
      <c r="F1558" s="2">
        <v>57139</v>
      </c>
    </row>
    <row r="1559" spans="1:6" x14ac:dyDescent="0.35">
      <c r="A1559">
        <v>2017</v>
      </c>
      <c r="B1559" t="s">
        <v>52</v>
      </c>
      <c r="C1559" t="s">
        <v>24</v>
      </c>
      <c r="D1559" s="1">
        <v>1572</v>
      </c>
      <c r="E1559" s="1">
        <v>19893</v>
      </c>
      <c r="F1559" s="2">
        <v>48758</v>
      </c>
    </row>
    <row r="1560" spans="1:6" x14ac:dyDescent="0.35">
      <c r="A1560">
        <v>2017</v>
      </c>
      <c r="B1560" t="s">
        <v>52</v>
      </c>
      <c r="C1560" t="s">
        <v>25</v>
      </c>
      <c r="D1560" s="1">
        <v>1977</v>
      </c>
      <c r="E1560" s="1">
        <v>98082</v>
      </c>
      <c r="F1560" s="2">
        <v>49568</v>
      </c>
    </row>
    <row r="1561" spans="1:6" x14ac:dyDescent="0.35">
      <c r="A1561">
        <v>2017</v>
      </c>
      <c r="B1561" t="s">
        <v>52</v>
      </c>
      <c r="C1561" t="s">
        <v>26</v>
      </c>
      <c r="D1561" s="1">
        <v>2043</v>
      </c>
      <c r="E1561" s="1">
        <v>47800</v>
      </c>
      <c r="F1561" s="2">
        <v>56486</v>
      </c>
    </row>
    <row r="1562" spans="1:6" x14ac:dyDescent="0.35">
      <c r="A1562">
        <v>2017</v>
      </c>
      <c r="B1562" t="s">
        <v>52</v>
      </c>
      <c r="C1562" t="s">
        <v>27</v>
      </c>
      <c r="D1562" s="1">
        <v>2011</v>
      </c>
      <c r="E1562" s="1">
        <v>68971</v>
      </c>
      <c r="F1562" s="2">
        <v>70482</v>
      </c>
    </row>
    <row r="1563" spans="1:6" x14ac:dyDescent="0.35">
      <c r="A1563">
        <v>2017</v>
      </c>
      <c r="B1563" t="s">
        <v>52</v>
      </c>
      <c r="C1563" t="s">
        <v>28</v>
      </c>
      <c r="D1563" s="1">
        <v>8962</v>
      </c>
      <c r="E1563" s="1">
        <v>242476</v>
      </c>
      <c r="F1563" s="2">
        <v>78813</v>
      </c>
    </row>
    <row r="1564" spans="1:6" x14ac:dyDescent="0.35">
      <c r="A1564">
        <v>2017</v>
      </c>
      <c r="B1564" t="s">
        <v>52</v>
      </c>
      <c r="C1564" t="s">
        <v>29</v>
      </c>
      <c r="D1564" s="1">
        <v>1724</v>
      </c>
      <c r="E1564" s="1">
        <v>26398</v>
      </c>
      <c r="F1564" s="2">
        <v>53328</v>
      </c>
    </row>
    <row r="1565" spans="1:6" x14ac:dyDescent="0.35">
      <c r="A1565">
        <v>2017</v>
      </c>
      <c r="B1565" t="s">
        <v>52</v>
      </c>
      <c r="C1565" t="s">
        <v>30</v>
      </c>
      <c r="D1565" s="1">
        <v>17319</v>
      </c>
      <c r="E1565" s="1">
        <v>444182</v>
      </c>
      <c r="F1565" s="2">
        <v>65899</v>
      </c>
    </row>
    <row r="1566" spans="1:6" x14ac:dyDescent="0.35">
      <c r="A1566">
        <v>2017</v>
      </c>
      <c r="B1566" t="s">
        <v>52</v>
      </c>
      <c r="C1566" t="s">
        <v>31</v>
      </c>
      <c r="D1566" s="1">
        <v>10287</v>
      </c>
      <c r="E1566" s="1">
        <v>467306</v>
      </c>
      <c r="F1566" s="2">
        <v>58368</v>
      </c>
    </row>
    <row r="1567" spans="1:6" x14ac:dyDescent="0.35">
      <c r="A1567">
        <v>2017</v>
      </c>
      <c r="B1567" t="s">
        <v>52</v>
      </c>
      <c r="C1567" t="s">
        <v>32</v>
      </c>
      <c r="D1567">
        <v>810</v>
      </c>
      <c r="E1567" s="1">
        <v>24680</v>
      </c>
      <c r="F1567" s="2">
        <v>52594</v>
      </c>
    </row>
    <row r="1568" spans="1:6" x14ac:dyDescent="0.35">
      <c r="A1568">
        <v>2017</v>
      </c>
      <c r="B1568" t="s">
        <v>52</v>
      </c>
      <c r="C1568" t="s">
        <v>33</v>
      </c>
      <c r="D1568" s="1">
        <v>15430</v>
      </c>
      <c r="E1568" s="1">
        <v>685942</v>
      </c>
      <c r="F1568" s="2">
        <v>60002</v>
      </c>
    </row>
    <row r="1569" spans="1:6" x14ac:dyDescent="0.35">
      <c r="A1569">
        <v>2017</v>
      </c>
      <c r="B1569" t="s">
        <v>52</v>
      </c>
      <c r="C1569" t="s">
        <v>34</v>
      </c>
      <c r="D1569" s="1">
        <v>4230</v>
      </c>
      <c r="E1569" s="1">
        <v>128122</v>
      </c>
      <c r="F1569" s="2">
        <v>55496</v>
      </c>
    </row>
    <row r="1570" spans="1:6" x14ac:dyDescent="0.35">
      <c r="A1570">
        <v>2017</v>
      </c>
      <c r="B1570" t="s">
        <v>52</v>
      </c>
      <c r="C1570" t="s">
        <v>35</v>
      </c>
      <c r="D1570" s="1">
        <v>6175</v>
      </c>
      <c r="E1570" s="1">
        <v>189318</v>
      </c>
      <c r="F1570" s="2">
        <v>68161</v>
      </c>
    </row>
    <row r="1571" spans="1:6" x14ac:dyDescent="0.35">
      <c r="A1571">
        <v>2017</v>
      </c>
      <c r="B1571" t="s">
        <v>52</v>
      </c>
      <c r="C1571" t="s">
        <v>36</v>
      </c>
      <c r="D1571" s="1">
        <v>14414</v>
      </c>
      <c r="E1571" s="1">
        <v>561774</v>
      </c>
      <c r="F1571" s="2">
        <v>61111</v>
      </c>
    </row>
    <row r="1572" spans="1:6" x14ac:dyDescent="0.35">
      <c r="A1572">
        <v>2017</v>
      </c>
      <c r="B1572" t="s">
        <v>52</v>
      </c>
      <c r="C1572" t="s">
        <v>37</v>
      </c>
      <c r="D1572" s="1">
        <v>1567</v>
      </c>
      <c r="E1572" s="1">
        <v>40341</v>
      </c>
      <c r="F1572" s="2">
        <v>57616</v>
      </c>
    </row>
    <row r="1573" spans="1:6" x14ac:dyDescent="0.35">
      <c r="A1573">
        <v>2017</v>
      </c>
      <c r="B1573" t="s">
        <v>52</v>
      </c>
      <c r="C1573" t="s">
        <v>38</v>
      </c>
      <c r="D1573" s="1">
        <v>5906</v>
      </c>
      <c r="E1573" s="1">
        <v>240456</v>
      </c>
      <c r="F1573" s="2">
        <v>58927</v>
      </c>
    </row>
    <row r="1574" spans="1:6" x14ac:dyDescent="0.35">
      <c r="A1574">
        <v>2017</v>
      </c>
      <c r="B1574" t="s">
        <v>52</v>
      </c>
      <c r="C1574" t="s">
        <v>39</v>
      </c>
      <c r="D1574" s="1">
        <v>1091</v>
      </c>
      <c r="E1574" s="1">
        <v>43081</v>
      </c>
      <c r="F1574" s="2">
        <v>47877</v>
      </c>
    </row>
    <row r="1575" spans="1:6" x14ac:dyDescent="0.35">
      <c r="A1575">
        <v>2017</v>
      </c>
      <c r="B1575" t="s">
        <v>52</v>
      </c>
      <c r="C1575" t="s">
        <v>40</v>
      </c>
      <c r="D1575" s="1">
        <v>6835</v>
      </c>
      <c r="E1575" s="1">
        <v>348417</v>
      </c>
      <c r="F1575" s="2">
        <v>59526</v>
      </c>
    </row>
    <row r="1576" spans="1:6" x14ac:dyDescent="0.35">
      <c r="A1576">
        <v>2017</v>
      </c>
      <c r="B1576" t="s">
        <v>52</v>
      </c>
      <c r="C1576" t="s">
        <v>41</v>
      </c>
      <c r="D1576" s="1">
        <v>24275</v>
      </c>
      <c r="E1576" s="1">
        <v>851513</v>
      </c>
      <c r="F1576" s="2">
        <v>75813</v>
      </c>
    </row>
    <row r="1577" spans="1:6" x14ac:dyDescent="0.35">
      <c r="A1577">
        <v>2017</v>
      </c>
      <c r="B1577" t="s">
        <v>52</v>
      </c>
      <c r="C1577" t="s">
        <v>42</v>
      </c>
      <c r="D1577" s="1">
        <v>4248</v>
      </c>
      <c r="E1577" s="1">
        <v>128365</v>
      </c>
      <c r="F1577" s="2">
        <v>56723</v>
      </c>
    </row>
    <row r="1578" spans="1:6" x14ac:dyDescent="0.35">
      <c r="A1578">
        <v>2017</v>
      </c>
      <c r="B1578" t="s">
        <v>52</v>
      </c>
      <c r="C1578" t="s">
        <v>43</v>
      </c>
      <c r="D1578" s="1">
        <v>1105</v>
      </c>
      <c r="E1578" s="1">
        <v>29550</v>
      </c>
      <c r="F1578" s="2">
        <v>58004</v>
      </c>
    </row>
    <row r="1579" spans="1:6" x14ac:dyDescent="0.35">
      <c r="A1579">
        <v>2017</v>
      </c>
      <c r="B1579" t="s">
        <v>52</v>
      </c>
      <c r="C1579" t="s">
        <v>44</v>
      </c>
      <c r="D1579" s="1">
        <v>6475</v>
      </c>
      <c r="E1579" s="1">
        <v>232927</v>
      </c>
      <c r="F1579" s="2">
        <v>57894</v>
      </c>
    </row>
    <row r="1580" spans="1:6" x14ac:dyDescent="0.35">
      <c r="A1580">
        <v>2017</v>
      </c>
      <c r="B1580" t="s">
        <v>52</v>
      </c>
      <c r="C1580" t="s">
        <v>45</v>
      </c>
      <c r="D1580" s="1">
        <v>7671</v>
      </c>
      <c r="E1580" s="1">
        <v>280368</v>
      </c>
      <c r="F1580" s="2">
        <v>76290</v>
      </c>
    </row>
    <row r="1581" spans="1:6" x14ac:dyDescent="0.35">
      <c r="A1581">
        <v>2017</v>
      </c>
      <c r="B1581" t="s">
        <v>52</v>
      </c>
      <c r="C1581" t="s">
        <v>46</v>
      </c>
      <c r="D1581" s="1">
        <v>1272</v>
      </c>
      <c r="E1581" s="1">
        <v>46575</v>
      </c>
      <c r="F1581" s="2">
        <v>58624</v>
      </c>
    </row>
    <row r="1582" spans="1:6" x14ac:dyDescent="0.35">
      <c r="A1582">
        <v>2017</v>
      </c>
      <c r="B1582" t="s">
        <v>52</v>
      </c>
      <c r="C1582" t="s">
        <v>47</v>
      </c>
      <c r="D1582" s="1">
        <v>9356</v>
      </c>
      <c r="E1582" s="1">
        <v>466595</v>
      </c>
      <c r="F1582" s="2">
        <v>57001</v>
      </c>
    </row>
    <row r="1583" spans="1:6" x14ac:dyDescent="0.35">
      <c r="A1583">
        <v>2017</v>
      </c>
      <c r="B1583" t="s">
        <v>52</v>
      </c>
      <c r="C1583" t="s">
        <v>48</v>
      </c>
      <c r="D1583">
        <v>598</v>
      </c>
      <c r="E1583" s="1">
        <v>9378</v>
      </c>
      <c r="F1583" s="2">
        <v>65834</v>
      </c>
    </row>
    <row r="1584" spans="1:6" x14ac:dyDescent="0.35">
      <c r="A1584">
        <v>2017</v>
      </c>
      <c r="B1584" t="s">
        <v>54</v>
      </c>
      <c r="C1584" t="s">
        <v>1</v>
      </c>
      <c r="D1584" s="1">
        <v>32410</v>
      </c>
      <c r="E1584" s="1">
        <v>375653</v>
      </c>
      <c r="F1584" s="2">
        <v>40518</v>
      </c>
    </row>
    <row r="1585" spans="1:6" x14ac:dyDescent="0.35">
      <c r="A1585">
        <v>2017</v>
      </c>
      <c r="B1585" t="s">
        <v>54</v>
      </c>
      <c r="C1585" t="s">
        <v>2</v>
      </c>
      <c r="D1585" s="1">
        <v>29489</v>
      </c>
      <c r="E1585" s="1">
        <v>518475</v>
      </c>
      <c r="F1585" s="2">
        <v>45126</v>
      </c>
    </row>
    <row r="1586" spans="1:6" x14ac:dyDescent="0.35">
      <c r="A1586">
        <v>2017</v>
      </c>
      <c r="B1586" t="s">
        <v>54</v>
      </c>
      <c r="C1586" t="s">
        <v>3</v>
      </c>
      <c r="D1586" s="1">
        <v>21486</v>
      </c>
      <c r="E1586" s="1">
        <v>247661</v>
      </c>
      <c r="F1586" s="2">
        <v>40275</v>
      </c>
    </row>
    <row r="1587" spans="1:6" x14ac:dyDescent="0.35">
      <c r="A1587">
        <v>2017</v>
      </c>
      <c r="B1587" t="s">
        <v>54</v>
      </c>
      <c r="C1587" t="s">
        <v>4</v>
      </c>
      <c r="D1587" s="1">
        <v>185826</v>
      </c>
      <c r="E1587" s="1">
        <v>3010983</v>
      </c>
      <c r="F1587" s="2">
        <v>51095</v>
      </c>
    </row>
    <row r="1588" spans="1:6" x14ac:dyDescent="0.35">
      <c r="A1588">
        <v>2017</v>
      </c>
      <c r="B1588" t="s">
        <v>54</v>
      </c>
      <c r="C1588" t="s">
        <v>5</v>
      </c>
      <c r="D1588" s="1">
        <v>35715</v>
      </c>
      <c r="E1588" s="1">
        <v>458174</v>
      </c>
      <c r="F1588" s="2">
        <v>48601</v>
      </c>
    </row>
    <row r="1589" spans="1:6" x14ac:dyDescent="0.35">
      <c r="A1589">
        <v>2017</v>
      </c>
      <c r="B1589" t="s">
        <v>54</v>
      </c>
      <c r="C1589" t="s">
        <v>6</v>
      </c>
      <c r="D1589" s="1">
        <v>25027</v>
      </c>
      <c r="E1589" s="1">
        <v>297198</v>
      </c>
      <c r="F1589" s="2">
        <v>50064</v>
      </c>
    </row>
    <row r="1590" spans="1:6" x14ac:dyDescent="0.35">
      <c r="A1590">
        <v>2017</v>
      </c>
      <c r="B1590" t="s">
        <v>54</v>
      </c>
      <c r="C1590" t="s">
        <v>7</v>
      </c>
      <c r="D1590" s="1">
        <v>6681</v>
      </c>
      <c r="E1590" s="1">
        <v>79724</v>
      </c>
      <c r="F1590" s="2">
        <v>39700</v>
      </c>
    </row>
    <row r="1591" spans="1:6" x14ac:dyDescent="0.35">
      <c r="A1591">
        <v>2017</v>
      </c>
      <c r="B1591" t="s">
        <v>54</v>
      </c>
      <c r="C1591" t="s">
        <v>8</v>
      </c>
      <c r="D1591" s="1">
        <v>139501</v>
      </c>
      <c r="E1591" s="1">
        <v>1739867</v>
      </c>
      <c r="F1591" s="2">
        <v>43229</v>
      </c>
    </row>
    <row r="1592" spans="1:6" x14ac:dyDescent="0.35">
      <c r="A1592">
        <v>2017</v>
      </c>
      <c r="B1592" t="s">
        <v>54</v>
      </c>
      <c r="C1592" t="s">
        <v>9</v>
      </c>
      <c r="D1592" s="1">
        <v>60382</v>
      </c>
      <c r="E1592" s="1">
        <v>930943</v>
      </c>
      <c r="F1592" s="2">
        <v>48763</v>
      </c>
    </row>
    <row r="1593" spans="1:6" x14ac:dyDescent="0.35">
      <c r="A1593">
        <v>2017</v>
      </c>
      <c r="B1593" t="s">
        <v>54</v>
      </c>
      <c r="C1593" t="s">
        <v>10</v>
      </c>
      <c r="D1593" s="1">
        <v>11706</v>
      </c>
      <c r="E1593" s="1">
        <v>136606</v>
      </c>
      <c r="F1593" s="2">
        <v>38856</v>
      </c>
    </row>
    <row r="1594" spans="1:6" x14ac:dyDescent="0.35">
      <c r="A1594">
        <v>2017</v>
      </c>
      <c r="B1594" t="s">
        <v>54</v>
      </c>
      <c r="C1594" t="s">
        <v>11</v>
      </c>
      <c r="D1594" s="1">
        <v>77273</v>
      </c>
      <c r="E1594" s="1">
        <v>1192805</v>
      </c>
      <c r="F1594" s="2">
        <v>50025</v>
      </c>
    </row>
    <row r="1595" spans="1:6" x14ac:dyDescent="0.35">
      <c r="A1595">
        <v>2017</v>
      </c>
      <c r="B1595" t="s">
        <v>54</v>
      </c>
      <c r="C1595" t="s">
        <v>12</v>
      </c>
      <c r="D1595" s="1">
        <v>40630</v>
      </c>
      <c r="E1595" s="1">
        <v>588381</v>
      </c>
      <c r="F1595" s="2">
        <v>40479</v>
      </c>
    </row>
    <row r="1596" spans="1:6" x14ac:dyDescent="0.35">
      <c r="A1596">
        <v>2017</v>
      </c>
      <c r="B1596" t="s">
        <v>54</v>
      </c>
      <c r="C1596" t="s">
        <v>13</v>
      </c>
      <c r="D1596" s="1">
        <v>23446</v>
      </c>
      <c r="E1596" s="1">
        <v>311763</v>
      </c>
      <c r="F1596" s="2">
        <v>39025</v>
      </c>
    </row>
    <row r="1597" spans="1:6" x14ac:dyDescent="0.35">
      <c r="A1597">
        <v>2017</v>
      </c>
      <c r="B1597" t="s">
        <v>54</v>
      </c>
      <c r="C1597" t="s">
        <v>14</v>
      </c>
      <c r="D1597" s="1">
        <v>20676</v>
      </c>
      <c r="E1597" s="1">
        <v>263529</v>
      </c>
      <c r="F1597" s="2">
        <v>40705</v>
      </c>
    </row>
    <row r="1598" spans="1:6" x14ac:dyDescent="0.35">
      <c r="A1598">
        <v>2017</v>
      </c>
      <c r="B1598" t="s">
        <v>54</v>
      </c>
      <c r="C1598" t="s">
        <v>15</v>
      </c>
      <c r="D1598" s="1">
        <v>27941</v>
      </c>
      <c r="E1598" s="1">
        <v>398217</v>
      </c>
      <c r="F1598" s="2">
        <v>41261</v>
      </c>
    </row>
    <row r="1599" spans="1:6" x14ac:dyDescent="0.35">
      <c r="A1599">
        <v>2017</v>
      </c>
      <c r="B1599" t="s">
        <v>54</v>
      </c>
      <c r="C1599" t="s">
        <v>16</v>
      </c>
      <c r="D1599" s="1">
        <v>30444</v>
      </c>
      <c r="E1599" s="1">
        <v>378830</v>
      </c>
      <c r="F1599" s="2">
        <v>40938</v>
      </c>
    </row>
    <row r="1600" spans="1:6" x14ac:dyDescent="0.35">
      <c r="A1600">
        <v>2017</v>
      </c>
      <c r="B1600" t="s">
        <v>54</v>
      </c>
      <c r="C1600" t="s">
        <v>17</v>
      </c>
      <c r="D1600" s="1">
        <v>11060</v>
      </c>
      <c r="E1600" s="1">
        <v>119329</v>
      </c>
      <c r="F1600" s="2">
        <v>36287</v>
      </c>
    </row>
    <row r="1601" spans="1:6" x14ac:dyDescent="0.35">
      <c r="A1601">
        <v>2017</v>
      </c>
      <c r="B1601" t="s">
        <v>54</v>
      </c>
      <c r="C1601" t="s">
        <v>18</v>
      </c>
      <c r="D1601" s="1">
        <v>33064</v>
      </c>
      <c r="E1601" s="1">
        <v>462131</v>
      </c>
      <c r="F1601" s="2">
        <v>45367</v>
      </c>
    </row>
    <row r="1602" spans="1:6" x14ac:dyDescent="0.35">
      <c r="A1602">
        <v>2017</v>
      </c>
      <c r="B1602" t="s">
        <v>54</v>
      </c>
      <c r="C1602" t="s">
        <v>19</v>
      </c>
      <c r="D1602" s="1">
        <v>42906</v>
      </c>
      <c r="E1602" s="1">
        <v>577319</v>
      </c>
      <c r="F1602" s="2">
        <v>51500</v>
      </c>
    </row>
    <row r="1603" spans="1:6" x14ac:dyDescent="0.35">
      <c r="A1603">
        <v>2017</v>
      </c>
      <c r="B1603" t="s">
        <v>54</v>
      </c>
      <c r="C1603" t="s">
        <v>20</v>
      </c>
      <c r="D1603" s="1">
        <v>52149</v>
      </c>
      <c r="E1603" s="1">
        <v>784393</v>
      </c>
      <c r="F1603" s="2">
        <v>45628</v>
      </c>
    </row>
    <row r="1604" spans="1:6" x14ac:dyDescent="0.35">
      <c r="A1604">
        <v>2017</v>
      </c>
      <c r="B1604" t="s">
        <v>54</v>
      </c>
      <c r="C1604" t="s">
        <v>21</v>
      </c>
      <c r="D1604" s="1">
        <v>36334</v>
      </c>
      <c r="E1604" s="1">
        <v>531926</v>
      </c>
      <c r="F1604" s="2">
        <v>48273</v>
      </c>
    </row>
    <row r="1605" spans="1:6" x14ac:dyDescent="0.35">
      <c r="A1605">
        <v>2017</v>
      </c>
      <c r="B1605" t="s">
        <v>54</v>
      </c>
      <c r="C1605" t="s">
        <v>22</v>
      </c>
      <c r="D1605" s="1">
        <v>19589</v>
      </c>
      <c r="E1605" s="1">
        <v>229775</v>
      </c>
      <c r="F1605" s="2">
        <v>35324</v>
      </c>
    </row>
    <row r="1606" spans="1:6" x14ac:dyDescent="0.35">
      <c r="A1606">
        <v>2017</v>
      </c>
      <c r="B1606" t="s">
        <v>54</v>
      </c>
      <c r="C1606" t="s">
        <v>23</v>
      </c>
      <c r="D1606" s="1">
        <v>40324</v>
      </c>
      <c r="E1606" s="1">
        <v>538185</v>
      </c>
      <c r="F1606" s="2">
        <v>41095</v>
      </c>
    </row>
    <row r="1607" spans="1:6" x14ac:dyDescent="0.35">
      <c r="A1607">
        <v>2017</v>
      </c>
      <c r="B1607" t="s">
        <v>54</v>
      </c>
      <c r="C1607" t="s">
        <v>24</v>
      </c>
      <c r="D1607" s="1">
        <v>9270</v>
      </c>
      <c r="E1607" s="1">
        <v>91194</v>
      </c>
      <c r="F1607" s="2">
        <v>38067</v>
      </c>
    </row>
    <row r="1608" spans="1:6" x14ac:dyDescent="0.35">
      <c r="A1608">
        <v>2017</v>
      </c>
      <c r="B1608" t="s">
        <v>54</v>
      </c>
      <c r="C1608" t="s">
        <v>25</v>
      </c>
      <c r="D1608" s="1">
        <v>15024</v>
      </c>
      <c r="E1608" s="1">
        <v>190930</v>
      </c>
      <c r="F1608" s="2">
        <v>38493</v>
      </c>
    </row>
    <row r="1609" spans="1:6" x14ac:dyDescent="0.35">
      <c r="A1609">
        <v>2017</v>
      </c>
      <c r="B1609" t="s">
        <v>54</v>
      </c>
      <c r="C1609" t="s">
        <v>26</v>
      </c>
      <c r="D1609" s="1">
        <v>15910</v>
      </c>
      <c r="E1609" s="1">
        <v>247973</v>
      </c>
      <c r="F1609" s="2">
        <v>42847</v>
      </c>
    </row>
    <row r="1610" spans="1:6" x14ac:dyDescent="0.35">
      <c r="A1610">
        <v>2017</v>
      </c>
      <c r="B1610" t="s">
        <v>54</v>
      </c>
      <c r="C1610" t="s">
        <v>27</v>
      </c>
      <c r="D1610" s="1">
        <v>12612</v>
      </c>
      <c r="E1610" s="1">
        <v>139876</v>
      </c>
      <c r="F1610" s="2">
        <v>46101</v>
      </c>
    </row>
    <row r="1611" spans="1:6" x14ac:dyDescent="0.35">
      <c r="A1611">
        <v>2017</v>
      </c>
      <c r="B1611" t="s">
        <v>54</v>
      </c>
      <c r="C1611" t="s">
        <v>28</v>
      </c>
      <c r="D1611" s="1">
        <v>53977</v>
      </c>
      <c r="E1611" s="1">
        <v>872180</v>
      </c>
      <c r="F1611" s="2">
        <v>52631</v>
      </c>
    </row>
    <row r="1612" spans="1:6" x14ac:dyDescent="0.35">
      <c r="A1612">
        <v>2017</v>
      </c>
      <c r="B1612" t="s">
        <v>54</v>
      </c>
      <c r="C1612" t="s">
        <v>29</v>
      </c>
      <c r="D1612" s="1">
        <v>10538</v>
      </c>
      <c r="E1612" s="1">
        <v>134696</v>
      </c>
      <c r="F1612" s="2">
        <v>36519</v>
      </c>
    </row>
    <row r="1613" spans="1:6" x14ac:dyDescent="0.35">
      <c r="A1613">
        <v>2017</v>
      </c>
      <c r="B1613" t="s">
        <v>54</v>
      </c>
      <c r="C1613" t="s">
        <v>30</v>
      </c>
      <c r="D1613" s="1">
        <v>126549</v>
      </c>
      <c r="E1613" s="1">
        <v>1562385</v>
      </c>
      <c r="F1613" s="2">
        <v>50389</v>
      </c>
    </row>
    <row r="1614" spans="1:6" x14ac:dyDescent="0.35">
      <c r="A1614">
        <v>2017</v>
      </c>
      <c r="B1614" t="s">
        <v>54</v>
      </c>
      <c r="C1614" t="s">
        <v>31</v>
      </c>
      <c r="D1614" s="1">
        <v>61042</v>
      </c>
      <c r="E1614" s="1">
        <v>824989</v>
      </c>
      <c r="F1614" s="2">
        <v>41845</v>
      </c>
    </row>
    <row r="1615" spans="1:6" x14ac:dyDescent="0.35">
      <c r="A1615">
        <v>2017</v>
      </c>
      <c r="B1615" t="s">
        <v>54</v>
      </c>
      <c r="C1615" t="s">
        <v>32</v>
      </c>
      <c r="D1615" s="1">
        <v>7819</v>
      </c>
      <c r="E1615" s="1">
        <v>92052</v>
      </c>
      <c r="F1615" s="2">
        <v>47910</v>
      </c>
    </row>
    <row r="1616" spans="1:6" x14ac:dyDescent="0.35">
      <c r="A1616">
        <v>2017</v>
      </c>
      <c r="B1616" t="s">
        <v>54</v>
      </c>
      <c r="C1616" t="s">
        <v>33</v>
      </c>
      <c r="D1616" s="1">
        <v>68763</v>
      </c>
      <c r="E1616" s="1">
        <v>1018161</v>
      </c>
      <c r="F1616" s="2">
        <v>42564</v>
      </c>
    </row>
    <row r="1617" spans="1:6" x14ac:dyDescent="0.35">
      <c r="A1617">
        <v>2017</v>
      </c>
      <c r="B1617" t="s">
        <v>54</v>
      </c>
      <c r="C1617" t="s">
        <v>34</v>
      </c>
      <c r="D1617" s="1">
        <v>23838</v>
      </c>
      <c r="E1617" s="1">
        <v>301165</v>
      </c>
      <c r="F1617" s="2">
        <v>41040</v>
      </c>
    </row>
    <row r="1618" spans="1:6" x14ac:dyDescent="0.35">
      <c r="A1618">
        <v>2017</v>
      </c>
      <c r="B1618" t="s">
        <v>54</v>
      </c>
      <c r="C1618" t="s">
        <v>35</v>
      </c>
      <c r="D1618" s="1">
        <v>26684</v>
      </c>
      <c r="E1618" s="1">
        <v>347515</v>
      </c>
      <c r="F1618" s="2">
        <v>42870</v>
      </c>
    </row>
    <row r="1619" spans="1:6" x14ac:dyDescent="0.35">
      <c r="A1619">
        <v>2017</v>
      </c>
      <c r="B1619" t="s">
        <v>54</v>
      </c>
      <c r="C1619" t="s">
        <v>36</v>
      </c>
      <c r="D1619" s="1">
        <v>75374</v>
      </c>
      <c r="E1619" s="1">
        <v>1115565</v>
      </c>
      <c r="F1619" s="2">
        <v>43972</v>
      </c>
    </row>
    <row r="1620" spans="1:6" x14ac:dyDescent="0.35">
      <c r="A1620">
        <v>2017</v>
      </c>
      <c r="B1620" t="s">
        <v>54</v>
      </c>
      <c r="C1620" t="s">
        <v>37</v>
      </c>
      <c r="D1620" s="1">
        <v>7674</v>
      </c>
      <c r="E1620" s="1">
        <v>76263</v>
      </c>
      <c r="F1620" s="2">
        <v>42503</v>
      </c>
    </row>
    <row r="1621" spans="1:6" x14ac:dyDescent="0.35">
      <c r="A1621">
        <v>2017</v>
      </c>
      <c r="B1621" t="s">
        <v>54</v>
      </c>
      <c r="C1621" t="s">
        <v>38</v>
      </c>
      <c r="D1621" s="1">
        <v>29784</v>
      </c>
      <c r="E1621" s="1">
        <v>395329</v>
      </c>
      <c r="F1621" s="2">
        <v>38973</v>
      </c>
    </row>
    <row r="1622" spans="1:6" x14ac:dyDescent="0.35">
      <c r="A1622">
        <v>2017</v>
      </c>
      <c r="B1622" t="s">
        <v>54</v>
      </c>
      <c r="C1622" t="s">
        <v>39</v>
      </c>
      <c r="D1622" s="1">
        <v>8036</v>
      </c>
      <c r="E1622" s="1">
        <v>86427</v>
      </c>
      <c r="F1622" s="2">
        <v>38278</v>
      </c>
    </row>
    <row r="1623" spans="1:6" x14ac:dyDescent="0.35">
      <c r="A1623">
        <v>2017</v>
      </c>
      <c r="B1623" t="s">
        <v>54</v>
      </c>
      <c r="C1623" t="s">
        <v>40</v>
      </c>
      <c r="D1623" s="1">
        <v>39250</v>
      </c>
      <c r="E1623" s="1">
        <v>618046</v>
      </c>
      <c r="F1623" s="2">
        <v>44773</v>
      </c>
    </row>
    <row r="1624" spans="1:6" x14ac:dyDescent="0.35">
      <c r="A1624">
        <v>2017</v>
      </c>
      <c r="B1624" t="s">
        <v>54</v>
      </c>
      <c r="C1624" t="s">
        <v>41</v>
      </c>
      <c r="D1624" s="1">
        <v>145842</v>
      </c>
      <c r="E1624" s="1">
        <v>2432880</v>
      </c>
      <c r="F1624" s="2">
        <v>50316</v>
      </c>
    </row>
    <row r="1625" spans="1:6" x14ac:dyDescent="0.35">
      <c r="A1625">
        <v>2017</v>
      </c>
      <c r="B1625" t="s">
        <v>54</v>
      </c>
      <c r="C1625" t="s">
        <v>42</v>
      </c>
      <c r="D1625" s="1">
        <v>19048</v>
      </c>
      <c r="E1625" s="1">
        <v>276552</v>
      </c>
      <c r="F1625" s="2">
        <v>42378</v>
      </c>
    </row>
    <row r="1626" spans="1:6" x14ac:dyDescent="0.35">
      <c r="A1626">
        <v>2017</v>
      </c>
      <c r="B1626" t="s">
        <v>54</v>
      </c>
      <c r="C1626" t="s">
        <v>43</v>
      </c>
      <c r="D1626" s="1">
        <v>5138</v>
      </c>
      <c r="E1626" s="1">
        <v>55012</v>
      </c>
      <c r="F1626" s="2">
        <v>38650</v>
      </c>
    </row>
    <row r="1627" spans="1:6" x14ac:dyDescent="0.35">
      <c r="A1627">
        <v>2017</v>
      </c>
      <c r="B1627" t="s">
        <v>54</v>
      </c>
      <c r="C1627" t="s">
        <v>44</v>
      </c>
      <c r="D1627" s="1">
        <v>42996</v>
      </c>
      <c r="E1627" s="1">
        <v>652711</v>
      </c>
      <c r="F1627" s="2">
        <v>42291</v>
      </c>
    </row>
    <row r="1628" spans="1:6" x14ac:dyDescent="0.35">
      <c r="A1628">
        <v>2017</v>
      </c>
      <c r="B1628" t="s">
        <v>54</v>
      </c>
      <c r="C1628" t="s">
        <v>45</v>
      </c>
      <c r="D1628" s="1">
        <v>39715</v>
      </c>
      <c r="E1628" s="1">
        <v>610599</v>
      </c>
      <c r="F1628" s="2">
        <v>58924</v>
      </c>
    </row>
    <row r="1629" spans="1:6" x14ac:dyDescent="0.35">
      <c r="A1629">
        <v>2017</v>
      </c>
      <c r="B1629" t="s">
        <v>54</v>
      </c>
      <c r="C1629" t="s">
        <v>46</v>
      </c>
      <c r="D1629" s="1">
        <v>10925</v>
      </c>
      <c r="E1629" s="1">
        <v>129300</v>
      </c>
      <c r="F1629" s="2">
        <v>37489</v>
      </c>
    </row>
    <row r="1630" spans="1:6" x14ac:dyDescent="0.35">
      <c r="A1630">
        <v>2017</v>
      </c>
      <c r="B1630" t="s">
        <v>54</v>
      </c>
      <c r="C1630" t="s">
        <v>47</v>
      </c>
      <c r="D1630" s="1">
        <v>35433</v>
      </c>
      <c r="E1630" s="1">
        <v>539603</v>
      </c>
      <c r="F1630" s="2">
        <v>39831</v>
      </c>
    </row>
    <row r="1631" spans="1:6" x14ac:dyDescent="0.35">
      <c r="A1631">
        <v>2017</v>
      </c>
      <c r="B1631" t="s">
        <v>54</v>
      </c>
      <c r="C1631" t="s">
        <v>48</v>
      </c>
      <c r="D1631" s="1">
        <v>4822</v>
      </c>
      <c r="E1631" s="1">
        <v>49799</v>
      </c>
      <c r="F1631" s="2">
        <v>40999</v>
      </c>
    </row>
    <row r="1632" spans="1:6" x14ac:dyDescent="0.35">
      <c r="A1632">
        <v>2017</v>
      </c>
      <c r="B1632" t="s">
        <v>53</v>
      </c>
      <c r="C1632" t="s">
        <v>1</v>
      </c>
      <c r="D1632" s="1">
        <v>1969</v>
      </c>
      <c r="E1632" s="1">
        <v>20807</v>
      </c>
      <c r="F1632" s="2">
        <v>58932</v>
      </c>
    </row>
    <row r="1633" spans="1:6" x14ac:dyDescent="0.35">
      <c r="A1633">
        <v>2017</v>
      </c>
      <c r="B1633" t="s">
        <v>53</v>
      </c>
      <c r="C1633" t="s">
        <v>2</v>
      </c>
      <c r="D1633" s="1">
        <v>2461</v>
      </c>
      <c r="E1633" s="1">
        <v>44962</v>
      </c>
      <c r="F1633" s="2">
        <v>71171</v>
      </c>
    </row>
    <row r="1634" spans="1:6" x14ac:dyDescent="0.35">
      <c r="A1634">
        <v>2017</v>
      </c>
      <c r="B1634" t="s">
        <v>53</v>
      </c>
      <c r="C1634" t="s">
        <v>3</v>
      </c>
      <c r="D1634" s="1">
        <v>1123</v>
      </c>
      <c r="E1634" s="1">
        <v>12766</v>
      </c>
      <c r="F1634" s="2">
        <v>56682</v>
      </c>
    </row>
    <row r="1635" spans="1:6" x14ac:dyDescent="0.35">
      <c r="A1635">
        <v>2017</v>
      </c>
      <c r="B1635" t="s">
        <v>53</v>
      </c>
      <c r="C1635" t="s">
        <v>4</v>
      </c>
      <c r="D1635" s="1">
        <v>22519</v>
      </c>
      <c r="E1635" s="1">
        <v>513029</v>
      </c>
      <c r="F1635" s="2">
        <v>172309</v>
      </c>
    </row>
    <row r="1636" spans="1:6" x14ac:dyDescent="0.35">
      <c r="A1636">
        <v>2017</v>
      </c>
      <c r="B1636" t="s">
        <v>53</v>
      </c>
      <c r="C1636" t="s">
        <v>5</v>
      </c>
      <c r="D1636" s="1">
        <v>3891</v>
      </c>
      <c r="E1636" s="1">
        <v>71641</v>
      </c>
      <c r="F1636" s="2">
        <v>100781</v>
      </c>
    </row>
    <row r="1637" spans="1:6" x14ac:dyDescent="0.35">
      <c r="A1637">
        <v>2017</v>
      </c>
      <c r="B1637" t="s">
        <v>53</v>
      </c>
      <c r="C1637" t="s">
        <v>6</v>
      </c>
      <c r="D1637" s="1">
        <v>2146</v>
      </c>
      <c r="E1637" s="1">
        <v>31542</v>
      </c>
      <c r="F1637" s="2">
        <v>103094</v>
      </c>
    </row>
    <row r="1638" spans="1:6" x14ac:dyDescent="0.35">
      <c r="A1638">
        <v>2017</v>
      </c>
      <c r="B1638" t="s">
        <v>53</v>
      </c>
      <c r="C1638" t="s">
        <v>7</v>
      </c>
      <c r="D1638">
        <v>409</v>
      </c>
      <c r="E1638" s="1">
        <v>4560</v>
      </c>
      <c r="F1638" s="2">
        <v>64686</v>
      </c>
    </row>
    <row r="1639" spans="1:6" x14ac:dyDescent="0.35">
      <c r="A1639">
        <v>2017</v>
      </c>
      <c r="B1639" t="s">
        <v>53</v>
      </c>
      <c r="C1639" t="s">
        <v>8</v>
      </c>
      <c r="D1639" s="1">
        <v>10983</v>
      </c>
      <c r="E1639" s="1">
        <v>138039</v>
      </c>
      <c r="F1639" s="2">
        <v>80305</v>
      </c>
    </row>
    <row r="1640" spans="1:6" x14ac:dyDescent="0.35">
      <c r="A1640">
        <v>2017</v>
      </c>
      <c r="B1640" t="s">
        <v>53</v>
      </c>
      <c r="C1640" t="s">
        <v>9</v>
      </c>
      <c r="D1640" s="1">
        <v>4911</v>
      </c>
      <c r="E1640" s="1">
        <v>116074</v>
      </c>
      <c r="F1640" s="2">
        <v>96306</v>
      </c>
    </row>
    <row r="1641" spans="1:6" x14ac:dyDescent="0.35">
      <c r="A1641">
        <v>2017</v>
      </c>
      <c r="B1641" t="s">
        <v>53</v>
      </c>
      <c r="C1641" t="s">
        <v>10</v>
      </c>
      <c r="D1641" s="1">
        <v>1175</v>
      </c>
      <c r="E1641" s="1">
        <v>8923</v>
      </c>
      <c r="F1641" s="2">
        <v>51032</v>
      </c>
    </row>
    <row r="1642" spans="1:6" x14ac:dyDescent="0.35">
      <c r="A1642">
        <v>2017</v>
      </c>
      <c r="B1642" t="s">
        <v>53</v>
      </c>
      <c r="C1642" t="s">
        <v>11</v>
      </c>
      <c r="D1642" s="1">
        <v>6534</v>
      </c>
      <c r="E1642" s="1">
        <v>96181</v>
      </c>
      <c r="F1642" s="2">
        <v>85328</v>
      </c>
    </row>
    <row r="1643" spans="1:6" x14ac:dyDescent="0.35">
      <c r="A1643">
        <v>2017</v>
      </c>
      <c r="B1643" t="s">
        <v>53</v>
      </c>
      <c r="C1643" t="s">
        <v>12</v>
      </c>
      <c r="D1643" s="1">
        <v>2019</v>
      </c>
      <c r="E1643" s="1">
        <v>31465</v>
      </c>
      <c r="F1643" s="2">
        <v>59391</v>
      </c>
    </row>
    <row r="1644" spans="1:6" x14ac:dyDescent="0.35">
      <c r="A1644">
        <v>2017</v>
      </c>
      <c r="B1644" t="s">
        <v>53</v>
      </c>
      <c r="C1644" t="s">
        <v>13</v>
      </c>
      <c r="D1644" s="1">
        <v>1698</v>
      </c>
      <c r="E1644" s="1">
        <v>21891</v>
      </c>
      <c r="F1644" s="2">
        <v>55957</v>
      </c>
    </row>
    <row r="1645" spans="1:6" x14ac:dyDescent="0.35">
      <c r="A1645">
        <v>2017</v>
      </c>
      <c r="B1645" t="s">
        <v>53</v>
      </c>
      <c r="C1645" t="s">
        <v>14</v>
      </c>
      <c r="D1645" s="1">
        <v>1260</v>
      </c>
      <c r="E1645" s="1">
        <v>19279</v>
      </c>
      <c r="F1645" s="2">
        <v>61084</v>
      </c>
    </row>
    <row r="1646" spans="1:6" x14ac:dyDescent="0.35">
      <c r="A1646">
        <v>2017</v>
      </c>
      <c r="B1646" t="s">
        <v>53</v>
      </c>
      <c r="C1646" t="s">
        <v>15</v>
      </c>
      <c r="D1646" s="1">
        <v>1697</v>
      </c>
      <c r="E1646" s="1">
        <v>22698</v>
      </c>
      <c r="F1646" s="2">
        <v>54857</v>
      </c>
    </row>
    <row r="1647" spans="1:6" x14ac:dyDescent="0.35">
      <c r="A1647">
        <v>2017</v>
      </c>
      <c r="B1647" t="s">
        <v>53</v>
      </c>
      <c r="C1647" t="s">
        <v>16</v>
      </c>
      <c r="D1647" s="1">
        <v>1650</v>
      </c>
      <c r="E1647" s="1">
        <v>22941</v>
      </c>
      <c r="F1647" s="2">
        <v>55038</v>
      </c>
    </row>
    <row r="1648" spans="1:6" x14ac:dyDescent="0.35">
      <c r="A1648">
        <v>2017</v>
      </c>
      <c r="B1648" t="s">
        <v>53</v>
      </c>
      <c r="C1648" t="s">
        <v>17</v>
      </c>
      <c r="D1648">
        <v>843</v>
      </c>
      <c r="E1648" s="1">
        <v>7340</v>
      </c>
      <c r="F1648" s="2">
        <v>52561</v>
      </c>
    </row>
    <row r="1649" spans="1:6" x14ac:dyDescent="0.35">
      <c r="A1649">
        <v>2017</v>
      </c>
      <c r="B1649" t="s">
        <v>53</v>
      </c>
      <c r="C1649" t="s">
        <v>18</v>
      </c>
      <c r="D1649" s="1">
        <v>2719</v>
      </c>
      <c r="E1649" s="1">
        <v>37583</v>
      </c>
      <c r="F1649" s="2">
        <v>88009</v>
      </c>
    </row>
    <row r="1650" spans="1:6" x14ac:dyDescent="0.35">
      <c r="A1650">
        <v>2017</v>
      </c>
      <c r="B1650" t="s">
        <v>53</v>
      </c>
      <c r="C1650" t="s">
        <v>19</v>
      </c>
      <c r="D1650" s="1">
        <v>5143</v>
      </c>
      <c r="E1650" s="1">
        <v>91861</v>
      </c>
      <c r="F1650" s="2">
        <v>114166</v>
      </c>
    </row>
    <row r="1651" spans="1:6" x14ac:dyDescent="0.35">
      <c r="A1651">
        <v>2017</v>
      </c>
      <c r="B1651" t="s">
        <v>53</v>
      </c>
      <c r="C1651" t="s">
        <v>20</v>
      </c>
      <c r="D1651" s="1">
        <v>5934</v>
      </c>
      <c r="E1651" s="1">
        <v>56524</v>
      </c>
      <c r="F1651" s="2">
        <v>70884</v>
      </c>
    </row>
    <row r="1652" spans="1:6" x14ac:dyDescent="0.35">
      <c r="A1652">
        <v>2017</v>
      </c>
      <c r="B1652" t="s">
        <v>53</v>
      </c>
      <c r="C1652" t="s">
        <v>21</v>
      </c>
      <c r="D1652" s="1">
        <v>3663</v>
      </c>
      <c r="E1652" s="1">
        <v>50310</v>
      </c>
      <c r="F1652" s="2">
        <v>75459</v>
      </c>
    </row>
    <row r="1653" spans="1:6" x14ac:dyDescent="0.35">
      <c r="A1653">
        <v>2017</v>
      </c>
      <c r="B1653" t="s">
        <v>53</v>
      </c>
      <c r="C1653" t="s">
        <v>22</v>
      </c>
      <c r="D1653">
        <v>962</v>
      </c>
      <c r="E1653" s="1">
        <v>11593</v>
      </c>
      <c r="F1653" s="2">
        <v>48002</v>
      </c>
    </row>
    <row r="1654" spans="1:6" x14ac:dyDescent="0.35">
      <c r="A1654">
        <v>2017</v>
      </c>
      <c r="B1654" t="s">
        <v>53</v>
      </c>
      <c r="C1654" t="s">
        <v>23</v>
      </c>
      <c r="D1654" s="1">
        <v>3051</v>
      </c>
      <c r="E1654" s="1">
        <v>48249</v>
      </c>
      <c r="F1654" s="2">
        <v>73665</v>
      </c>
    </row>
    <row r="1655" spans="1:6" x14ac:dyDescent="0.35">
      <c r="A1655">
        <v>2017</v>
      </c>
      <c r="B1655" t="s">
        <v>53</v>
      </c>
      <c r="C1655" t="s">
        <v>24</v>
      </c>
      <c r="D1655">
        <v>759</v>
      </c>
      <c r="E1655" s="1">
        <v>6394</v>
      </c>
      <c r="F1655" s="2">
        <v>51903</v>
      </c>
    </row>
    <row r="1656" spans="1:6" x14ac:dyDescent="0.35">
      <c r="A1656">
        <v>2017</v>
      </c>
      <c r="B1656" t="s">
        <v>53</v>
      </c>
      <c r="C1656" t="s">
        <v>25</v>
      </c>
      <c r="D1656">
        <v>964</v>
      </c>
      <c r="E1656" s="1">
        <v>18204</v>
      </c>
      <c r="F1656" s="2">
        <v>61365</v>
      </c>
    </row>
    <row r="1657" spans="1:6" x14ac:dyDescent="0.35">
      <c r="A1657">
        <v>2017</v>
      </c>
      <c r="B1657" t="s">
        <v>53</v>
      </c>
      <c r="C1657" t="s">
        <v>26</v>
      </c>
      <c r="D1657" s="1">
        <v>1440</v>
      </c>
      <c r="E1657" s="1">
        <v>14735</v>
      </c>
      <c r="F1657" s="2">
        <v>65866</v>
      </c>
    </row>
    <row r="1658" spans="1:6" x14ac:dyDescent="0.35">
      <c r="A1658">
        <v>2017</v>
      </c>
      <c r="B1658" t="s">
        <v>53</v>
      </c>
      <c r="C1658" t="s">
        <v>27</v>
      </c>
      <c r="D1658">
        <v>843</v>
      </c>
      <c r="E1658" s="1">
        <v>12554</v>
      </c>
      <c r="F1658" s="2">
        <v>88119</v>
      </c>
    </row>
    <row r="1659" spans="1:6" x14ac:dyDescent="0.35">
      <c r="A1659">
        <v>2017</v>
      </c>
      <c r="B1659" t="s">
        <v>53</v>
      </c>
      <c r="C1659" t="s">
        <v>28</v>
      </c>
      <c r="D1659" s="1">
        <v>3595</v>
      </c>
      <c r="E1659" s="1">
        <v>70379</v>
      </c>
      <c r="F1659" s="2">
        <v>108638</v>
      </c>
    </row>
    <row r="1660" spans="1:6" x14ac:dyDescent="0.35">
      <c r="A1660">
        <v>2017</v>
      </c>
      <c r="B1660" t="s">
        <v>53</v>
      </c>
      <c r="C1660" t="s">
        <v>29</v>
      </c>
      <c r="D1660">
        <v>929</v>
      </c>
      <c r="E1660" s="1">
        <v>12398</v>
      </c>
      <c r="F1660" s="2">
        <v>51009</v>
      </c>
    </row>
    <row r="1661" spans="1:6" x14ac:dyDescent="0.35">
      <c r="A1661">
        <v>2017</v>
      </c>
      <c r="B1661" t="s">
        <v>53</v>
      </c>
      <c r="C1661" t="s">
        <v>30</v>
      </c>
      <c r="D1661" s="1">
        <v>12397</v>
      </c>
      <c r="E1661" s="1">
        <v>269233</v>
      </c>
      <c r="F1661" s="2">
        <v>119508</v>
      </c>
    </row>
    <row r="1662" spans="1:6" x14ac:dyDescent="0.35">
      <c r="A1662">
        <v>2017</v>
      </c>
      <c r="B1662" t="s">
        <v>53</v>
      </c>
      <c r="C1662" t="s">
        <v>31</v>
      </c>
      <c r="D1662" s="1">
        <v>5042</v>
      </c>
      <c r="E1662" s="1">
        <v>78826</v>
      </c>
      <c r="F1662" s="2">
        <v>80496</v>
      </c>
    </row>
    <row r="1663" spans="1:6" x14ac:dyDescent="0.35">
      <c r="A1663">
        <v>2017</v>
      </c>
      <c r="B1663" t="s">
        <v>53</v>
      </c>
      <c r="C1663" t="s">
        <v>32</v>
      </c>
      <c r="D1663">
        <v>396</v>
      </c>
      <c r="E1663" s="1">
        <v>6502</v>
      </c>
      <c r="F1663" s="2">
        <v>65114</v>
      </c>
    </row>
    <row r="1664" spans="1:6" x14ac:dyDescent="0.35">
      <c r="A1664">
        <v>2017</v>
      </c>
      <c r="B1664" t="s">
        <v>53</v>
      </c>
      <c r="C1664" t="s">
        <v>33</v>
      </c>
      <c r="D1664" s="1">
        <v>4456</v>
      </c>
      <c r="E1664" s="1">
        <v>71562</v>
      </c>
      <c r="F1664" s="2">
        <v>67912</v>
      </c>
    </row>
    <row r="1665" spans="1:6" x14ac:dyDescent="0.35">
      <c r="A1665">
        <v>2017</v>
      </c>
      <c r="B1665" t="s">
        <v>53</v>
      </c>
      <c r="C1665" t="s">
        <v>34</v>
      </c>
      <c r="D1665" s="1">
        <v>1491</v>
      </c>
      <c r="E1665" s="1">
        <v>20417</v>
      </c>
      <c r="F1665" s="2">
        <v>57922</v>
      </c>
    </row>
    <row r="1666" spans="1:6" x14ac:dyDescent="0.35">
      <c r="A1666">
        <v>2017</v>
      </c>
      <c r="B1666" t="s">
        <v>53</v>
      </c>
      <c r="C1666" t="s">
        <v>35</v>
      </c>
      <c r="D1666" s="1">
        <v>3521</v>
      </c>
      <c r="E1666" s="1">
        <v>34177</v>
      </c>
      <c r="F1666" s="2">
        <v>80210</v>
      </c>
    </row>
    <row r="1667" spans="1:6" x14ac:dyDescent="0.35">
      <c r="A1667">
        <v>2017</v>
      </c>
      <c r="B1667" t="s">
        <v>53</v>
      </c>
      <c r="C1667" t="s">
        <v>36</v>
      </c>
      <c r="D1667" s="1">
        <v>4664</v>
      </c>
      <c r="E1667" s="1">
        <v>83352</v>
      </c>
      <c r="F1667" s="2">
        <v>78987</v>
      </c>
    </row>
    <row r="1668" spans="1:6" x14ac:dyDescent="0.35">
      <c r="A1668">
        <v>2017</v>
      </c>
      <c r="B1668" t="s">
        <v>53</v>
      </c>
      <c r="C1668" t="s">
        <v>37</v>
      </c>
      <c r="D1668">
        <v>745</v>
      </c>
      <c r="E1668" s="1">
        <v>6125</v>
      </c>
      <c r="F1668" s="2">
        <v>70660</v>
      </c>
    </row>
    <row r="1669" spans="1:6" x14ac:dyDescent="0.35">
      <c r="A1669">
        <v>2017</v>
      </c>
      <c r="B1669" t="s">
        <v>53</v>
      </c>
      <c r="C1669" t="s">
        <v>38</v>
      </c>
      <c r="D1669" s="1">
        <v>2430</v>
      </c>
      <c r="E1669" s="1">
        <v>27428</v>
      </c>
      <c r="F1669" s="2">
        <v>61428</v>
      </c>
    </row>
    <row r="1670" spans="1:6" x14ac:dyDescent="0.35">
      <c r="A1670">
        <v>2017</v>
      </c>
      <c r="B1670" t="s">
        <v>53</v>
      </c>
      <c r="C1670" t="s">
        <v>39</v>
      </c>
      <c r="D1670">
        <v>561</v>
      </c>
      <c r="E1670" s="1">
        <v>5720</v>
      </c>
      <c r="F1670" s="2">
        <v>47231</v>
      </c>
    </row>
    <row r="1671" spans="1:6" x14ac:dyDescent="0.35">
      <c r="A1671">
        <v>2017</v>
      </c>
      <c r="B1671" t="s">
        <v>53</v>
      </c>
      <c r="C1671" t="s">
        <v>40</v>
      </c>
      <c r="D1671" s="1">
        <v>3260</v>
      </c>
      <c r="E1671" s="1">
        <v>45482</v>
      </c>
      <c r="F1671" s="2">
        <v>68381</v>
      </c>
    </row>
    <row r="1672" spans="1:6" x14ac:dyDescent="0.35">
      <c r="A1672">
        <v>2017</v>
      </c>
      <c r="B1672" t="s">
        <v>53</v>
      </c>
      <c r="C1672" t="s">
        <v>41</v>
      </c>
      <c r="D1672" s="1">
        <v>9521</v>
      </c>
      <c r="E1672" s="1">
        <v>201873</v>
      </c>
      <c r="F1672" s="2">
        <v>84394</v>
      </c>
    </row>
    <row r="1673" spans="1:6" x14ac:dyDescent="0.35">
      <c r="A1673">
        <v>2017</v>
      </c>
      <c r="B1673" t="s">
        <v>53</v>
      </c>
      <c r="C1673" t="s">
        <v>42</v>
      </c>
      <c r="D1673" s="1">
        <v>2347</v>
      </c>
      <c r="E1673" s="1">
        <v>37185</v>
      </c>
      <c r="F1673" s="2">
        <v>71167</v>
      </c>
    </row>
    <row r="1674" spans="1:6" x14ac:dyDescent="0.35">
      <c r="A1674">
        <v>2017</v>
      </c>
      <c r="B1674" t="s">
        <v>53</v>
      </c>
      <c r="C1674" t="s">
        <v>43</v>
      </c>
      <c r="D1674">
        <v>503</v>
      </c>
      <c r="E1674" s="1">
        <v>4478</v>
      </c>
      <c r="F1674" s="2">
        <v>58372</v>
      </c>
    </row>
    <row r="1675" spans="1:6" x14ac:dyDescent="0.35">
      <c r="A1675">
        <v>2017</v>
      </c>
      <c r="B1675" t="s">
        <v>53</v>
      </c>
      <c r="C1675" t="s">
        <v>44</v>
      </c>
      <c r="D1675" s="1">
        <v>4222</v>
      </c>
      <c r="E1675" s="1">
        <v>67623</v>
      </c>
      <c r="F1675" s="2">
        <v>98219</v>
      </c>
    </row>
    <row r="1676" spans="1:6" x14ac:dyDescent="0.35">
      <c r="A1676">
        <v>2017</v>
      </c>
      <c r="B1676" t="s">
        <v>53</v>
      </c>
      <c r="C1676" t="s">
        <v>45</v>
      </c>
      <c r="D1676" s="1">
        <v>4271</v>
      </c>
      <c r="E1676" s="1">
        <v>125798</v>
      </c>
      <c r="F1676" s="2">
        <v>172513</v>
      </c>
    </row>
    <row r="1677" spans="1:6" x14ac:dyDescent="0.35">
      <c r="A1677">
        <v>2017</v>
      </c>
      <c r="B1677" t="s">
        <v>53</v>
      </c>
      <c r="C1677" t="s">
        <v>46</v>
      </c>
      <c r="D1677">
        <v>764</v>
      </c>
      <c r="E1677" s="1">
        <v>8615</v>
      </c>
      <c r="F1677" s="2">
        <v>50474</v>
      </c>
    </row>
    <row r="1678" spans="1:6" x14ac:dyDescent="0.35">
      <c r="A1678">
        <v>2017</v>
      </c>
      <c r="B1678" t="s">
        <v>53</v>
      </c>
      <c r="C1678" t="s">
        <v>47</v>
      </c>
      <c r="D1678" s="1">
        <v>2126</v>
      </c>
      <c r="E1678" s="1">
        <v>47658</v>
      </c>
      <c r="F1678" s="2">
        <v>71912</v>
      </c>
    </row>
    <row r="1679" spans="1:6" x14ac:dyDescent="0.35">
      <c r="A1679">
        <v>2017</v>
      </c>
      <c r="B1679" t="s">
        <v>53</v>
      </c>
      <c r="C1679" t="s">
        <v>48</v>
      </c>
      <c r="D1679">
        <v>389</v>
      </c>
      <c r="E1679" s="1">
        <v>3680</v>
      </c>
      <c r="F1679" s="2">
        <v>46375</v>
      </c>
    </row>
    <row r="1680" spans="1:6" x14ac:dyDescent="0.35">
      <c r="A1680">
        <v>2017</v>
      </c>
      <c r="B1680" t="s">
        <v>56</v>
      </c>
      <c r="C1680" t="s">
        <v>1</v>
      </c>
      <c r="D1680" s="1">
        <v>13089</v>
      </c>
      <c r="E1680" s="1">
        <v>94756</v>
      </c>
      <c r="F1680" s="2">
        <v>66324</v>
      </c>
    </row>
    <row r="1681" spans="1:6" x14ac:dyDescent="0.35">
      <c r="A1681">
        <v>2017</v>
      </c>
      <c r="B1681" t="s">
        <v>56</v>
      </c>
      <c r="C1681" t="s">
        <v>2</v>
      </c>
      <c r="D1681" s="1">
        <v>15754</v>
      </c>
      <c r="E1681" s="1">
        <v>206540</v>
      </c>
      <c r="F1681" s="2">
        <v>68059</v>
      </c>
    </row>
    <row r="1682" spans="1:6" x14ac:dyDescent="0.35">
      <c r="A1682">
        <v>2017</v>
      </c>
      <c r="B1682" t="s">
        <v>56</v>
      </c>
      <c r="C1682" t="s">
        <v>3</v>
      </c>
      <c r="D1682" s="1">
        <v>8251</v>
      </c>
      <c r="E1682" s="1">
        <v>49596</v>
      </c>
      <c r="F1682" s="2">
        <v>55939</v>
      </c>
    </row>
    <row r="1683" spans="1:6" x14ac:dyDescent="0.35">
      <c r="A1683">
        <v>2017</v>
      </c>
      <c r="B1683" t="s">
        <v>56</v>
      </c>
      <c r="C1683" t="s">
        <v>4</v>
      </c>
      <c r="D1683" s="1">
        <v>98024</v>
      </c>
      <c r="E1683" s="1">
        <v>827494</v>
      </c>
      <c r="F1683" s="2">
        <v>104466</v>
      </c>
    </row>
    <row r="1684" spans="1:6" x14ac:dyDescent="0.35">
      <c r="A1684">
        <v>2017</v>
      </c>
      <c r="B1684" t="s">
        <v>56</v>
      </c>
      <c r="C1684" t="s">
        <v>5</v>
      </c>
      <c r="D1684" s="1">
        <v>22552</v>
      </c>
      <c r="E1684" s="1">
        <v>161870</v>
      </c>
      <c r="F1684" s="2">
        <v>81536</v>
      </c>
    </row>
    <row r="1685" spans="1:6" x14ac:dyDescent="0.35">
      <c r="A1685">
        <v>2017</v>
      </c>
      <c r="B1685" t="s">
        <v>56</v>
      </c>
      <c r="C1685" t="s">
        <v>6</v>
      </c>
      <c r="D1685" s="1">
        <v>10779</v>
      </c>
      <c r="E1685" s="1">
        <v>126051</v>
      </c>
      <c r="F1685" s="2">
        <v>152598</v>
      </c>
    </row>
    <row r="1686" spans="1:6" x14ac:dyDescent="0.35">
      <c r="A1686">
        <v>2017</v>
      </c>
      <c r="B1686" t="s">
        <v>56</v>
      </c>
      <c r="C1686" t="s">
        <v>7</v>
      </c>
      <c r="D1686" s="1">
        <v>2800</v>
      </c>
      <c r="E1686" s="1">
        <v>47894</v>
      </c>
      <c r="F1686" s="2">
        <v>92267</v>
      </c>
    </row>
    <row r="1687" spans="1:6" x14ac:dyDescent="0.35">
      <c r="A1687">
        <v>2017</v>
      </c>
      <c r="B1687" t="s">
        <v>56</v>
      </c>
      <c r="C1687" t="s">
        <v>8</v>
      </c>
      <c r="D1687" s="1">
        <v>71616</v>
      </c>
      <c r="E1687" s="1">
        <v>556510</v>
      </c>
      <c r="F1687" s="2">
        <v>72708</v>
      </c>
    </row>
    <row r="1688" spans="1:6" x14ac:dyDescent="0.35">
      <c r="A1688">
        <v>2017</v>
      </c>
      <c r="B1688" t="s">
        <v>56</v>
      </c>
      <c r="C1688" t="s">
        <v>9</v>
      </c>
      <c r="D1688" s="1">
        <v>25978</v>
      </c>
      <c r="E1688" s="1">
        <v>233995</v>
      </c>
      <c r="F1688" s="2">
        <v>81197</v>
      </c>
    </row>
    <row r="1689" spans="1:6" x14ac:dyDescent="0.35">
      <c r="A1689">
        <v>2017</v>
      </c>
      <c r="B1689" t="s">
        <v>56</v>
      </c>
      <c r="C1689" t="s">
        <v>10</v>
      </c>
      <c r="D1689" s="1">
        <v>5522</v>
      </c>
      <c r="E1689" s="1">
        <v>31064</v>
      </c>
      <c r="F1689" s="2">
        <v>53820</v>
      </c>
    </row>
    <row r="1690" spans="1:6" x14ac:dyDescent="0.35">
      <c r="A1690">
        <v>2017</v>
      </c>
      <c r="B1690" t="s">
        <v>56</v>
      </c>
      <c r="C1690" t="s">
        <v>11</v>
      </c>
      <c r="D1690" s="1">
        <v>32114</v>
      </c>
      <c r="E1690" s="1">
        <v>370517</v>
      </c>
      <c r="F1690" s="2">
        <v>104689</v>
      </c>
    </row>
    <row r="1691" spans="1:6" x14ac:dyDescent="0.35">
      <c r="A1691">
        <v>2017</v>
      </c>
      <c r="B1691" t="s">
        <v>56</v>
      </c>
      <c r="C1691" t="s">
        <v>12</v>
      </c>
      <c r="D1691" s="1">
        <v>16124</v>
      </c>
      <c r="E1691" s="1">
        <v>131758</v>
      </c>
      <c r="F1691" s="2">
        <v>62518</v>
      </c>
    </row>
    <row r="1692" spans="1:6" x14ac:dyDescent="0.35">
      <c r="A1692">
        <v>2017</v>
      </c>
      <c r="B1692" t="s">
        <v>56</v>
      </c>
      <c r="C1692" t="s">
        <v>13</v>
      </c>
      <c r="D1692" s="1">
        <v>9983</v>
      </c>
      <c r="E1692" s="1">
        <v>108983</v>
      </c>
      <c r="F1692" s="2">
        <v>71597</v>
      </c>
    </row>
    <row r="1693" spans="1:6" x14ac:dyDescent="0.35">
      <c r="A1693">
        <v>2017</v>
      </c>
      <c r="B1693" t="s">
        <v>56</v>
      </c>
      <c r="C1693" t="s">
        <v>14</v>
      </c>
      <c r="D1693" s="1">
        <v>8858</v>
      </c>
      <c r="E1693" s="1">
        <v>74321</v>
      </c>
      <c r="F1693" s="2">
        <v>65845</v>
      </c>
    </row>
    <row r="1694" spans="1:6" x14ac:dyDescent="0.35">
      <c r="A1694">
        <v>2017</v>
      </c>
      <c r="B1694" t="s">
        <v>56</v>
      </c>
      <c r="C1694" t="s">
        <v>15</v>
      </c>
      <c r="D1694" s="1">
        <v>10845</v>
      </c>
      <c r="E1694" s="1">
        <v>93126</v>
      </c>
      <c r="F1694" s="2">
        <v>64967</v>
      </c>
    </row>
    <row r="1695" spans="1:6" x14ac:dyDescent="0.35">
      <c r="A1695">
        <v>2017</v>
      </c>
      <c r="B1695" t="s">
        <v>56</v>
      </c>
      <c r="C1695" t="s">
        <v>16</v>
      </c>
      <c r="D1695" s="1">
        <v>13618</v>
      </c>
      <c r="E1695" s="1">
        <v>85771</v>
      </c>
      <c r="F1695" s="2">
        <v>59758</v>
      </c>
    </row>
    <row r="1696" spans="1:6" x14ac:dyDescent="0.35">
      <c r="A1696">
        <v>2017</v>
      </c>
      <c r="B1696" t="s">
        <v>56</v>
      </c>
      <c r="C1696" t="s">
        <v>17</v>
      </c>
      <c r="D1696" s="1">
        <v>3827</v>
      </c>
      <c r="E1696" s="1">
        <v>29417</v>
      </c>
      <c r="F1696" s="2">
        <v>65934</v>
      </c>
    </row>
    <row r="1697" spans="1:6" x14ac:dyDescent="0.35">
      <c r="A1697">
        <v>2017</v>
      </c>
      <c r="B1697" t="s">
        <v>56</v>
      </c>
      <c r="C1697" t="s">
        <v>18</v>
      </c>
      <c r="D1697" s="1">
        <v>15099</v>
      </c>
      <c r="E1697" s="1">
        <v>140287</v>
      </c>
      <c r="F1697" s="2">
        <v>90791</v>
      </c>
    </row>
    <row r="1698" spans="1:6" x14ac:dyDescent="0.35">
      <c r="A1698">
        <v>2017</v>
      </c>
      <c r="B1698" t="s">
        <v>56</v>
      </c>
      <c r="C1698" t="s">
        <v>19</v>
      </c>
      <c r="D1698" s="1">
        <v>17270</v>
      </c>
      <c r="E1698" s="1">
        <v>216567</v>
      </c>
      <c r="F1698" s="2">
        <v>136040</v>
      </c>
    </row>
    <row r="1699" spans="1:6" x14ac:dyDescent="0.35">
      <c r="A1699">
        <v>2017</v>
      </c>
      <c r="B1699" t="s">
        <v>56</v>
      </c>
      <c r="C1699" t="s">
        <v>20</v>
      </c>
      <c r="D1699" s="1">
        <v>18942</v>
      </c>
      <c r="E1699" s="1">
        <v>202358</v>
      </c>
      <c r="F1699" s="2">
        <v>69275</v>
      </c>
    </row>
    <row r="1700" spans="1:6" x14ac:dyDescent="0.35">
      <c r="A1700">
        <v>2017</v>
      </c>
      <c r="B1700" t="s">
        <v>56</v>
      </c>
      <c r="C1700" t="s">
        <v>21</v>
      </c>
      <c r="D1700" s="1">
        <v>15467</v>
      </c>
      <c r="E1700" s="1">
        <v>175945</v>
      </c>
      <c r="F1700" s="2">
        <v>91036</v>
      </c>
    </row>
    <row r="1701" spans="1:6" x14ac:dyDescent="0.35">
      <c r="A1701">
        <v>2017</v>
      </c>
      <c r="B1701" t="s">
        <v>56</v>
      </c>
      <c r="C1701" t="s">
        <v>22</v>
      </c>
      <c r="D1701" s="1">
        <v>7854</v>
      </c>
      <c r="E1701" s="1">
        <v>42981</v>
      </c>
      <c r="F1701" s="2">
        <v>51222</v>
      </c>
    </row>
    <row r="1702" spans="1:6" x14ac:dyDescent="0.35">
      <c r="A1702">
        <v>2017</v>
      </c>
      <c r="B1702" t="s">
        <v>56</v>
      </c>
      <c r="C1702" t="s">
        <v>23</v>
      </c>
      <c r="D1702" s="1">
        <v>17661</v>
      </c>
      <c r="E1702" s="1">
        <v>163353</v>
      </c>
      <c r="F1702" s="2">
        <v>68974</v>
      </c>
    </row>
    <row r="1703" spans="1:6" x14ac:dyDescent="0.35">
      <c r="A1703">
        <v>2017</v>
      </c>
      <c r="B1703" t="s">
        <v>56</v>
      </c>
      <c r="C1703" t="s">
        <v>24</v>
      </c>
      <c r="D1703" s="1">
        <v>4178</v>
      </c>
      <c r="E1703" s="1">
        <v>20935</v>
      </c>
      <c r="F1703" s="2">
        <v>56708</v>
      </c>
    </row>
    <row r="1704" spans="1:6" x14ac:dyDescent="0.35">
      <c r="A1704">
        <v>2017</v>
      </c>
      <c r="B1704" t="s">
        <v>56</v>
      </c>
      <c r="C1704" t="s">
        <v>25</v>
      </c>
      <c r="D1704" s="1">
        <v>6481</v>
      </c>
      <c r="E1704" s="1">
        <v>66237</v>
      </c>
      <c r="F1704" s="2">
        <v>63484</v>
      </c>
    </row>
    <row r="1705" spans="1:6" x14ac:dyDescent="0.35">
      <c r="A1705">
        <v>2017</v>
      </c>
      <c r="B1705" t="s">
        <v>56</v>
      </c>
      <c r="C1705" t="s">
        <v>26</v>
      </c>
      <c r="D1705" s="1">
        <v>8856</v>
      </c>
      <c r="E1705" s="1">
        <v>61375</v>
      </c>
      <c r="F1705" s="2">
        <v>63979</v>
      </c>
    </row>
    <row r="1706" spans="1:6" x14ac:dyDescent="0.35">
      <c r="A1706">
        <v>2017</v>
      </c>
      <c r="B1706" t="s">
        <v>56</v>
      </c>
      <c r="C1706" t="s">
        <v>27</v>
      </c>
      <c r="D1706" s="1">
        <v>3835</v>
      </c>
      <c r="E1706" s="1">
        <v>33894</v>
      </c>
      <c r="F1706" s="2">
        <v>91139</v>
      </c>
    </row>
    <row r="1707" spans="1:6" x14ac:dyDescent="0.35">
      <c r="A1707">
        <v>2017</v>
      </c>
      <c r="B1707" t="s">
        <v>56</v>
      </c>
      <c r="C1707" t="s">
        <v>28</v>
      </c>
      <c r="D1707" s="1">
        <v>19625</v>
      </c>
      <c r="E1707" s="1">
        <v>241026</v>
      </c>
      <c r="F1707" s="2">
        <v>111862</v>
      </c>
    </row>
    <row r="1708" spans="1:6" x14ac:dyDescent="0.35">
      <c r="A1708">
        <v>2017</v>
      </c>
      <c r="B1708" t="s">
        <v>56</v>
      </c>
      <c r="C1708" t="s">
        <v>29</v>
      </c>
      <c r="D1708" s="1">
        <v>5092</v>
      </c>
      <c r="E1708" s="1">
        <v>32604</v>
      </c>
      <c r="F1708" s="2">
        <v>53932</v>
      </c>
    </row>
    <row r="1709" spans="1:6" x14ac:dyDescent="0.35">
      <c r="A1709">
        <v>2017</v>
      </c>
      <c r="B1709" t="s">
        <v>56</v>
      </c>
      <c r="C1709" t="s">
        <v>30</v>
      </c>
      <c r="D1709" s="1">
        <v>65326</v>
      </c>
      <c r="E1709" s="1">
        <v>708995</v>
      </c>
      <c r="F1709" s="2">
        <v>189559</v>
      </c>
    </row>
    <row r="1710" spans="1:6" x14ac:dyDescent="0.35">
      <c r="A1710">
        <v>2017</v>
      </c>
      <c r="B1710" t="s">
        <v>56</v>
      </c>
      <c r="C1710" t="s">
        <v>31</v>
      </c>
      <c r="D1710" s="1">
        <v>27332</v>
      </c>
      <c r="E1710" s="1">
        <v>226679</v>
      </c>
      <c r="F1710" s="2">
        <v>82975</v>
      </c>
    </row>
    <row r="1711" spans="1:6" x14ac:dyDescent="0.35">
      <c r="A1711">
        <v>2017</v>
      </c>
      <c r="B1711" t="s">
        <v>56</v>
      </c>
      <c r="C1711" t="s">
        <v>32</v>
      </c>
      <c r="D1711" s="1">
        <v>2979</v>
      </c>
      <c r="E1711" s="1">
        <v>23135</v>
      </c>
      <c r="F1711" s="2">
        <v>60044</v>
      </c>
    </row>
    <row r="1712" spans="1:6" x14ac:dyDescent="0.35">
      <c r="A1712">
        <v>2017</v>
      </c>
      <c r="B1712" t="s">
        <v>56</v>
      </c>
      <c r="C1712" t="s">
        <v>33</v>
      </c>
      <c r="D1712" s="1">
        <v>28537</v>
      </c>
      <c r="E1712" s="1">
        <v>288615</v>
      </c>
      <c r="F1712" s="2">
        <v>69967</v>
      </c>
    </row>
    <row r="1713" spans="1:6" x14ac:dyDescent="0.35">
      <c r="A1713">
        <v>2017</v>
      </c>
      <c r="B1713" t="s">
        <v>56</v>
      </c>
      <c r="C1713" t="s">
        <v>34</v>
      </c>
      <c r="D1713" s="1">
        <v>11379</v>
      </c>
      <c r="E1713" s="1">
        <v>76757</v>
      </c>
      <c r="F1713" s="2">
        <v>56323</v>
      </c>
    </row>
    <row r="1714" spans="1:6" x14ac:dyDescent="0.35">
      <c r="A1714">
        <v>2017</v>
      </c>
      <c r="B1714" t="s">
        <v>56</v>
      </c>
      <c r="C1714" t="s">
        <v>35</v>
      </c>
      <c r="D1714" s="1">
        <v>12686</v>
      </c>
      <c r="E1714" s="1">
        <v>83715</v>
      </c>
      <c r="F1714" s="2">
        <v>67638</v>
      </c>
    </row>
    <row r="1715" spans="1:6" x14ac:dyDescent="0.35">
      <c r="A1715">
        <v>2017</v>
      </c>
      <c r="B1715" t="s">
        <v>56</v>
      </c>
      <c r="C1715" t="s">
        <v>36</v>
      </c>
      <c r="D1715" s="1">
        <v>28479</v>
      </c>
      <c r="E1715" s="1">
        <v>321121</v>
      </c>
      <c r="F1715" s="2">
        <v>85405</v>
      </c>
    </row>
    <row r="1716" spans="1:6" x14ac:dyDescent="0.35">
      <c r="A1716">
        <v>2017</v>
      </c>
      <c r="B1716" t="s">
        <v>56</v>
      </c>
      <c r="C1716" t="s">
        <v>37</v>
      </c>
      <c r="D1716" s="1">
        <v>2802</v>
      </c>
      <c r="E1716" s="1">
        <v>32758</v>
      </c>
      <c r="F1716" s="2">
        <v>89570</v>
      </c>
    </row>
    <row r="1717" spans="1:6" x14ac:dyDescent="0.35">
      <c r="A1717">
        <v>2017</v>
      </c>
      <c r="B1717" t="s">
        <v>56</v>
      </c>
      <c r="C1717" t="s">
        <v>38</v>
      </c>
      <c r="D1717" s="1">
        <v>12653</v>
      </c>
      <c r="E1717" s="1">
        <v>98790</v>
      </c>
      <c r="F1717" s="2">
        <v>59859</v>
      </c>
    </row>
    <row r="1718" spans="1:6" x14ac:dyDescent="0.35">
      <c r="A1718">
        <v>2017</v>
      </c>
      <c r="B1718" t="s">
        <v>56</v>
      </c>
      <c r="C1718" t="s">
        <v>39</v>
      </c>
      <c r="D1718" s="1">
        <v>3221</v>
      </c>
      <c r="E1718" s="1">
        <v>28761</v>
      </c>
      <c r="F1718" s="2">
        <v>57506</v>
      </c>
    </row>
    <row r="1719" spans="1:6" x14ac:dyDescent="0.35">
      <c r="A1719">
        <v>2017</v>
      </c>
      <c r="B1719" t="s">
        <v>56</v>
      </c>
      <c r="C1719" t="s">
        <v>40</v>
      </c>
      <c r="D1719" s="1">
        <v>15531</v>
      </c>
      <c r="E1719" s="1">
        <v>148433</v>
      </c>
      <c r="F1719" s="2">
        <v>71601</v>
      </c>
    </row>
    <row r="1720" spans="1:6" x14ac:dyDescent="0.35">
      <c r="A1720">
        <v>2017</v>
      </c>
      <c r="B1720" t="s">
        <v>56</v>
      </c>
      <c r="C1720" t="s">
        <v>41</v>
      </c>
      <c r="D1720" s="1">
        <v>71279</v>
      </c>
      <c r="E1720" s="1">
        <v>740328</v>
      </c>
      <c r="F1720" s="2">
        <v>80242</v>
      </c>
    </row>
    <row r="1721" spans="1:6" x14ac:dyDescent="0.35">
      <c r="A1721">
        <v>2017</v>
      </c>
      <c r="B1721" t="s">
        <v>56</v>
      </c>
      <c r="C1721" t="s">
        <v>42</v>
      </c>
      <c r="D1721" s="1">
        <v>11066</v>
      </c>
      <c r="E1721" s="1">
        <v>84072</v>
      </c>
      <c r="F1721" s="2">
        <v>64760</v>
      </c>
    </row>
    <row r="1722" spans="1:6" x14ac:dyDescent="0.35">
      <c r="A1722">
        <v>2017</v>
      </c>
      <c r="B1722" t="s">
        <v>56</v>
      </c>
      <c r="C1722" t="s">
        <v>43</v>
      </c>
      <c r="D1722" s="1">
        <v>1700</v>
      </c>
      <c r="E1722" s="1">
        <v>11731</v>
      </c>
      <c r="F1722" s="2">
        <v>70768</v>
      </c>
    </row>
    <row r="1723" spans="1:6" x14ac:dyDescent="0.35">
      <c r="A1723">
        <v>2017</v>
      </c>
      <c r="B1723" t="s">
        <v>56</v>
      </c>
      <c r="C1723" t="s">
        <v>44</v>
      </c>
      <c r="D1723" s="1">
        <v>21609</v>
      </c>
      <c r="E1723" s="1">
        <v>192079</v>
      </c>
      <c r="F1723" s="2">
        <v>82201</v>
      </c>
    </row>
    <row r="1724" spans="1:6" x14ac:dyDescent="0.35">
      <c r="A1724">
        <v>2017</v>
      </c>
      <c r="B1724" t="s">
        <v>56</v>
      </c>
      <c r="C1724" t="s">
        <v>45</v>
      </c>
      <c r="D1724" s="1">
        <v>17184</v>
      </c>
      <c r="E1724" s="1">
        <v>144458</v>
      </c>
      <c r="F1724" s="2">
        <v>76957</v>
      </c>
    </row>
    <row r="1725" spans="1:6" x14ac:dyDescent="0.35">
      <c r="A1725">
        <v>2017</v>
      </c>
      <c r="B1725" t="s">
        <v>56</v>
      </c>
      <c r="C1725" t="s">
        <v>46</v>
      </c>
      <c r="D1725" s="1">
        <v>3992</v>
      </c>
      <c r="E1725" s="1">
        <v>24123</v>
      </c>
      <c r="F1725" s="2">
        <v>50354</v>
      </c>
    </row>
    <row r="1726" spans="1:6" x14ac:dyDescent="0.35">
      <c r="A1726">
        <v>2017</v>
      </c>
      <c r="B1726" t="s">
        <v>56</v>
      </c>
      <c r="C1726" t="s">
        <v>47</v>
      </c>
      <c r="D1726" s="1">
        <v>13244</v>
      </c>
      <c r="E1726" s="1">
        <v>148873</v>
      </c>
      <c r="F1726" s="2">
        <v>68759</v>
      </c>
    </row>
    <row r="1727" spans="1:6" x14ac:dyDescent="0.35">
      <c r="A1727">
        <v>2017</v>
      </c>
      <c r="B1727" t="s">
        <v>56</v>
      </c>
      <c r="C1727" t="s">
        <v>48</v>
      </c>
      <c r="D1727" s="1">
        <v>2248</v>
      </c>
      <c r="E1727" s="1">
        <v>10938</v>
      </c>
      <c r="F1727" s="2">
        <v>54692</v>
      </c>
    </row>
    <row r="1728" spans="1:6" x14ac:dyDescent="0.35">
      <c r="A1728">
        <v>2017</v>
      </c>
      <c r="B1728" t="s">
        <v>57</v>
      </c>
      <c r="C1728" t="s">
        <v>1</v>
      </c>
      <c r="D1728" s="1">
        <v>21426</v>
      </c>
      <c r="E1728" s="1">
        <v>239356</v>
      </c>
      <c r="F1728" s="2">
        <v>53774</v>
      </c>
    </row>
    <row r="1729" spans="1:6" x14ac:dyDescent="0.35">
      <c r="A1729">
        <v>2017</v>
      </c>
      <c r="B1729" t="s">
        <v>57</v>
      </c>
      <c r="C1729" t="s">
        <v>2</v>
      </c>
      <c r="D1729" s="1">
        <v>31059</v>
      </c>
      <c r="E1729" s="1">
        <v>417456</v>
      </c>
      <c r="F1729" s="2">
        <v>55334</v>
      </c>
    </row>
    <row r="1730" spans="1:6" x14ac:dyDescent="0.35">
      <c r="A1730">
        <v>2017</v>
      </c>
      <c r="B1730" t="s">
        <v>57</v>
      </c>
      <c r="C1730" t="s">
        <v>3</v>
      </c>
      <c r="D1730" s="1">
        <v>13845</v>
      </c>
      <c r="E1730" s="1">
        <v>144215</v>
      </c>
      <c r="F1730" s="2">
        <v>59263</v>
      </c>
    </row>
    <row r="1731" spans="1:6" x14ac:dyDescent="0.35">
      <c r="A1731">
        <v>2017</v>
      </c>
      <c r="B1731" t="s">
        <v>57</v>
      </c>
      <c r="C1731" t="s">
        <v>4</v>
      </c>
      <c r="D1731" s="1">
        <v>188712</v>
      </c>
      <c r="E1731" s="1">
        <v>2551444</v>
      </c>
      <c r="F1731" s="2">
        <v>86955</v>
      </c>
    </row>
    <row r="1732" spans="1:6" x14ac:dyDescent="0.35">
      <c r="A1732">
        <v>2017</v>
      </c>
      <c r="B1732" t="s">
        <v>57</v>
      </c>
      <c r="C1732" t="s">
        <v>5</v>
      </c>
      <c r="D1732" s="1">
        <v>50576</v>
      </c>
      <c r="E1732" s="1">
        <v>412889</v>
      </c>
      <c r="F1732" s="2">
        <v>78698</v>
      </c>
    </row>
    <row r="1733" spans="1:6" x14ac:dyDescent="0.35">
      <c r="A1733">
        <v>2017</v>
      </c>
      <c r="B1733" t="s">
        <v>57</v>
      </c>
      <c r="C1733" t="s">
        <v>6</v>
      </c>
      <c r="D1733" s="1">
        <v>22807</v>
      </c>
      <c r="E1733" s="1">
        <v>218450</v>
      </c>
      <c r="F1733" s="2">
        <v>87307</v>
      </c>
    </row>
    <row r="1734" spans="1:6" x14ac:dyDescent="0.35">
      <c r="A1734">
        <v>2017</v>
      </c>
      <c r="B1734" t="s">
        <v>57</v>
      </c>
      <c r="C1734" t="s">
        <v>7</v>
      </c>
      <c r="D1734" s="1">
        <v>8644</v>
      </c>
      <c r="E1734" s="1">
        <v>61956</v>
      </c>
      <c r="F1734" s="2">
        <v>80600</v>
      </c>
    </row>
    <row r="1735" spans="1:6" x14ac:dyDescent="0.35">
      <c r="A1735">
        <v>2017</v>
      </c>
      <c r="B1735" t="s">
        <v>57</v>
      </c>
      <c r="C1735" t="s">
        <v>8</v>
      </c>
      <c r="D1735" s="1">
        <v>156978</v>
      </c>
      <c r="E1735" s="1">
        <v>1322562</v>
      </c>
      <c r="F1735" s="2">
        <v>58653</v>
      </c>
    </row>
    <row r="1736" spans="1:6" x14ac:dyDescent="0.35">
      <c r="A1736">
        <v>2017</v>
      </c>
      <c r="B1736" t="s">
        <v>57</v>
      </c>
      <c r="C1736" t="s">
        <v>9</v>
      </c>
      <c r="D1736" s="1">
        <v>54102</v>
      </c>
      <c r="E1736" s="1">
        <v>668820</v>
      </c>
      <c r="F1736" s="2">
        <v>64724</v>
      </c>
    </row>
    <row r="1737" spans="1:6" x14ac:dyDescent="0.35">
      <c r="A1737">
        <v>2017</v>
      </c>
      <c r="B1737" t="s">
        <v>57</v>
      </c>
      <c r="C1737" t="s">
        <v>10</v>
      </c>
      <c r="D1737" s="1">
        <v>11075</v>
      </c>
      <c r="E1737" s="1">
        <v>88110</v>
      </c>
      <c r="F1737" s="2">
        <v>48653</v>
      </c>
    </row>
    <row r="1738" spans="1:6" x14ac:dyDescent="0.35">
      <c r="A1738">
        <v>2017</v>
      </c>
      <c r="B1738" t="s">
        <v>57</v>
      </c>
      <c r="C1738" t="s">
        <v>11</v>
      </c>
      <c r="D1738" s="1">
        <v>73447</v>
      </c>
      <c r="E1738" s="1">
        <v>942202</v>
      </c>
      <c r="F1738" s="2">
        <v>73829</v>
      </c>
    </row>
    <row r="1739" spans="1:6" x14ac:dyDescent="0.35">
      <c r="A1739">
        <v>2017</v>
      </c>
      <c r="B1739" t="s">
        <v>57</v>
      </c>
      <c r="C1739" t="s">
        <v>12</v>
      </c>
      <c r="D1739" s="1">
        <v>29045</v>
      </c>
      <c r="E1739" s="1">
        <v>336985</v>
      </c>
      <c r="F1739" s="2">
        <v>50796</v>
      </c>
    </row>
    <row r="1740" spans="1:6" x14ac:dyDescent="0.35">
      <c r="A1740">
        <v>2017</v>
      </c>
      <c r="B1740" t="s">
        <v>57</v>
      </c>
      <c r="C1740" t="s">
        <v>13</v>
      </c>
      <c r="D1740" s="1">
        <v>15401</v>
      </c>
      <c r="E1740" s="1">
        <v>139096</v>
      </c>
      <c r="F1740" s="2">
        <v>52293</v>
      </c>
    </row>
    <row r="1741" spans="1:6" x14ac:dyDescent="0.35">
      <c r="A1741">
        <v>2017</v>
      </c>
      <c r="B1741" t="s">
        <v>57</v>
      </c>
      <c r="C1741" t="s">
        <v>14</v>
      </c>
      <c r="D1741" s="1">
        <v>16569</v>
      </c>
      <c r="E1741" s="1">
        <v>177353</v>
      </c>
      <c r="F1741" s="2">
        <v>59048</v>
      </c>
    </row>
    <row r="1742" spans="1:6" x14ac:dyDescent="0.35">
      <c r="A1742">
        <v>2017</v>
      </c>
      <c r="B1742" t="s">
        <v>57</v>
      </c>
      <c r="C1742" t="s">
        <v>15</v>
      </c>
      <c r="D1742" s="1">
        <v>20206</v>
      </c>
      <c r="E1742" s="1">
        <v>214141</v>
      </c>
      <c r="F1742" s="2">
        <v>48829</v>
      </c>
    </row>
    <row r="1743" spans="1:6" x14ac:dyDescent="0.35">
      <c r="A1743">
        <v>2017</v>
      </c>
      <c r="B1743" t="s">
        <v>57</v>
      </c>
      <c r="C1743" t="s">
        <v>16</v>
      </c>
      <c r="D1743" s="1">
        <v>24001</v>
      </c>
      <c r="E1743" s="1">
        <v>209874</v>
      </c>
      <c r="F1743" s="2">
        <v>55218</v>
      </c>
    </row>
    <row r="1744" spans="1:6" x14ac:dyDescent="0.35">
      <c r="A1744">
        <v>2017</v>
      </c>
      <c r="B1744" t="s">
        <v>57</v>
      </c>
      <c r="C1744" t="s">
        <v>17</v>
      </c>
      <c r="D1744" s="1">
        <v>9912</v>
      </c>
      <c r="E1744" s="1">
        <v>66736</v>
      </c>
      <c r="F1744" s="2">
        <v>55405</v>
      </c>
    </row>
    <row r="1745" spans="1:6" x14ac:dyDescent="0.35">
      <c r="A1745">
        <v>2017</v>
      </c>
      <c r="B1745" t="s">
        <v>57</v>
      </c>
      <c r="C1745" t="s">
        <v>18</v>
      </c>
      <c r="D1745" s="1">
        <v>42175</v>
      </c>
      <c r="E1745" s="1">
        <v>443764</v>
      </c>
      <c r="F1745" s="2">
        <v>77259</v>
      </c>
    </row>
    <row r="1746" spans="1:6" x14ac:dyDescent="0.35">
      <c r="A1746">
        <v>2017</v>
      </c>
      <c r="B1746" t="s">
        <v>57</v>
      </c>
      <c r="C1746" t="s">
        <v>19</v>
      </c>
      <c r="D1746" s="1">
        <v>47186</v>
      </c>
      <c r="E1746" s="1">
        <v>566190</v>
      </c>
      <c r="F1746" s="2">
        <v>102580</v>
      </c>
    </row>
    <row r="1747" spans="1:6" x14ac:dyDescent="0.35">
      <c r="A1747">
        <v>2017</v>
      </c>
      <c r="B1747" t="s">
        <v>57</v>
      </c>
      <c r="C1747" t="s">
        <v>20</v>
      </c>
      <c r="D1747" s="1">
        <v>42271</v>
      </c>
      <c r="E1747" s="1">
        <v>645279</v>
      </c>
      <c r="F1747" s="2">
        <v>68677</v>
      </c>
    </row>
    <row r="1748" spans="1:6" x14ac:dyDescent="0.35">
      <c r="A1748">
        <v>2017</v>
      </c>
      <c r="B1748" t="s">
        <v>57</v>
      </c>
      <c r="C1748" t="s">
        <v>21</v>
      </c>
      <c r="D1748" s="1">
        <v>29916</v>
      </c>
      <c r="E1748" s="1">
        <v>373603</v>
      </c>
      <c r="F1748" s="2">
        <v>80794</v>
      </c>
    </row>
    <row r="1749" spans="1:6" x14ac:dyDescent="0.35">
      <c r="A1749">
        <v>2017</v>
      </c>
      <c r="B1749" t="s">
        <v>57</v>
      </c>
      <c r="C1749" t="s">
        <v>22</v>
      </c>
      <c r="D1749" s="1">
        <v>11953</v>
      </c>
      <c r="E1749" s="1">
        <v>107737</v>
      </c>
      <c r="F1749" s="2">
        <v>41461</v>
      </c>
    </row>
    <row r="1750" spans="1:6" x14ac:dyDescent="0.35">
      <c r="A1750">
        <v>2017</v>
      </c>
      <c r="B1750" t="s">
        <v>57</v>
      </c>
      <c r="C1750" t="s">
        <v>23</v>
      </c>
      <c r="D1750" s="1">
        <v>33699</v>
      </c>
      <c r="E1750" s="1">
        <v>381525</v>
      </c>
      <c r="F1750" s="2">
        <v>63932</v>
      </c>
    </row>
    <row r="1751" spans="1:6" x14ac:dyDescent="0.35">
      <c r="A1751">
        <v>2017</v>
      </c>
      <c r="B1751" t="s">
        <v>57</v>
      </c>
      <c r="C1751" t="s">
        <v>24</v>
      </c>
      <c r="D1751" s="1">
        <v>8994</v>
      </c>
      <c r="E1751" s="1">
        <v>41010</v>
      </c>
      <c r="F1751" s="2">
        <v>50921</v>
      </c>
    </row>
    <row r="1752" spans="1:6" x14ac:dyDescent="0.35">
      <c r="A1752">
        <v>2017</v>
      </c>
      <c r="B1752" t="s">
        <v>57</v>
      </c>
      <c r="C1752" t="s">
        <v>25</v>
      </c>
      <c r="D1752" s="1">
        <v>11395</v>
      </c>
      <c r="E1752" s="1">
        <v>117542</v>
      </c>
      <c r="F1752" s="2">
        <v>59204</v>
      </c>
    </row>
    <row r="1753" spans="1:6" x14ac:dyDescent="0.35">
      <c r="A1753">
        <v>2017</v>
      </c>
      <c r="B1753" t="s">
        <v>57</v>
      </c>
      <c r="C1753" t="s">
        <v>26</v>
      </c>
      <c r="D1753" s="1">
        <v>19521</v>
      </c>
      <c r="E1753" s="1">
        <v>181485</v>
      </c>
      <c r="F1753" s="2">
        <v>58283</v>
      </c>
    </row>
    <row r="1754" spans="1:6" x14ac:dyDescent="0.35">
      <c r="A1754">
        <v>2017</v>
      </c>
      <c r="B1754" t="s">
        <v>57</v>
      </c>
      <c r="C1754" t="s">
        <v>27</v>
      </c>
      <c r="D1754" s="1">
        <v>11938</v>
      </c>
      <c r="E1754" s="1">
        <v>81761</v>
      </c>
      <c r="F1754" s="2">
        <v>75584</v>
      </c>
    </row>
    <row r="1755" spans="1:6" x14ac:dyDescent="0.35">
      <c r="A1755">
        <v>2017</v>
      </c>
      <c r="B1755" t="s">
        <v>57</v>
      </c>
      <c r="C1755" t="s">
        <v>28</v>
      </c>
      <c r="D1755" s="1">
        <v>50907</v>
      </c>
      <c r="E1755" s="1">
        <v>663584</v>
      </c>
      <c r="F1755" s="2">
        <v>88404</v>
      </c>
    </row>
    <row r="1756" spans="1:6" x14ac:dyDescent="0.35">
      <c r="A1756">
        <v>2017</v>
      </c>
      <c r="B1756" t="s">
        <v>57</v>
      </c>
      <c r="C1756" t="s">
        <v>29</v>
      </c>
      <c r="D1756" s="1">
        <v>10062</v>
      </c>
      <c r="E1756" s="1">
        <v>104434</v>
      </c>
      <c r="F1756" s="2">
        <v>60086</v>
      </c>
    </row>
    <row r="1757" spans="1:6" x14ac:dyDescent="0.35">
      <c r="A1757">
        <v>2017</v>
      </c>
      <c r="B1757" t="s">
        <v>57</v>
      </c>
      <c r="C1757" t="s">
        <v>30</v>
      </c>
      <c r="D1757" s="1">
        <v>111646</v>
      </c>
      <c r="E1757" s="1">
        <v>1314408</v>
      </c>
      <c r="F1757" s="2">
        <v>92549</v>
      </c>
    </row>
    <row r="1758" spans="1:6" x14ac:dyDescent="0.35">
      <c r="A1758">
        <v>2017</v>
      </c>
      <c r="B1758" t="s">
        <v>57</v>
      </c>
      <c r="C1758" t="s">
        <v>31</v>
      </c>
      <c r="D1758" s="1">
        <v>57179</v>
      </c>
      <c r="E1758" s="1">
        <v>616193</v>
      </c>
      <c r="F1758" s="2">
        <v>62617</v>
      </c>
    </row>
    <row r="1759" spans="1:6" x14ac:dyDescent="0.35">
      <c r="A1759">
        <v>2017</v>
      </c>
      <c r="B1759" t="s">
        <v>57</v>
      </c>
      <c r="C1759" t="s">
        <v>32</v>
      </c>
      <c r="D1759" s="1">
        <v>4917</v>
      </c>
      <c r="E1759" s="1">
        <v>34300</v>
      </c>
      <c r="F1759" s="2">
        <v>59438</v>
      </c>
    </row>
    <row r="1760" spans="1:6" x14ac:dyDescent="0.35">
      <c r="A1760">
        <v>2017</v>
      </c>
      <c r="B1760" t="s">
        <v>57</v>
      </c>
      <c r="C1760" t="s">
        <v>33</v>
      </c>
      <c r="D1760" s="1">
        <v>52650</v>
      </c>
      <c r="E1760" s="1">
        <v>724748</v>
      </c>
      <c r="F1760" s="2">
        <v>62445</v>
      </c>
    </row>
    <row r="1761" spans="1:6" x14ac:dyDescent="0.35">
      <c r="A1761">
        <v>2017</v>
      </c>
      <c r="B1761" t="s">
        <v>57</v>
      </c>
      <c r="C1761" t="s">
        <v>34</v>
      </c>
      <c r="D1761" s="1">
        <v>20434</v>
      </c>
      <c r="E1761" s="1">
        <v>185534</v>
      </c>
      <c r="F1761" s="2">
        <v>50640</v>
      </c>
    </row>
    <row r="1762" spans="1:6" x14ac:dyDescent="0.35">
      <c r="A1762">
        <v>2017</v>
      </c>
      <c r="B1762" t="s">
        <v>57</v>
      </c>
      <c r="C1762" t="s">
        <v>35</v>
      </c>
      <c r="D1762" s="1">
        <v>24942</v>
      </c>
      <c r="E1762" s="1">
        <v>242708</v>
      </c>
      <c r="F1762" s="2">
        <v>67873</v>
      </c>
    </row>
    <row r="1763" spans="1:6" x14ac:dyDescent="0.35">
      <c r="A1763">
        <v>2017</v>
      </c>
      <c r="B1763" t="s">
        <v>57</v>
      </c>
      <c r="C1763" t="s">
        <v>36</v>
      </c>
      <c r="D1763" s="1">
        <v>61779</v>
      </c>
      <c r="E1763" s="1">
        <v>799939</v>
      </c>
      <c r="F1763" s="2">
        <v>76029</v>
      </c>
    </row>
    <row r="1764" spans="1:6" x14ac:dyDescent="0.35">
      <c r="A1764">
        <v>2017</v>
      </c>
      <c r="B1764" t="s">
        <v>57</v>
      </c>
      <c r="C1764" t="s">
        <v>37</v>
      </c>
      <c r="D1764" s="1">
        <v>8350</v>
      </c>
      <c r="E1764" s="1">
        <v>67366</v>
      </c>
      <c r="F1764" s="2">
        <v>67763</v>
      </c>
    </row>
    <row r="1765" spans="1:6" x14ac:dyDescent="0.35">
      <c r="A1765">
        <v>2017</v>
      </c>
      <c r="B1765" t="s">
        <v>57</v>
      </c>
      <c r="C1765" t="s">
        <v>38</v>
      </c>
      <c r="D1765" s="1">
        <v>25902</v>
      </c>
      <c r="E1765" s="1">
        <v>280711</v>
      </c>
      <c r="F1765" s="2">
        <v>49505</v>
      </c>
    </row>
    <row r="1766" spans="1:6" x14ac:dyDescent="0.35">
      <c r="A1766">
        <v>2017</v>
      </c>
      <c r="B1766" t="s">
        <v>57</v>
      </c>
      <c r="C1766" t="s">
        <v>39</v>
      </c>
      <c r="D1766" s="1">
        <v>5030</v>
      </c>
      <c r="E1766" s="1">
        <v>31264</v>
      </c>
      <c r="F1766" s="2">
        <v>55293</v>
      </c>
    </row>
    <row r="1767" spans="1:6" x14ac:dyDescent="0.35">
      <c r="A1767">
        <v>2017</v>
      </c>
      <c r="B1767" t="s">
        <v>57</v>
      </c>
      <c r="C1767" t="s">
        <v>40</v>
      </c>
      <c r="D1767" s="1">
        <v>28315</v>
      </c>
      <c r="E1767" s="1">
        <v>407133</v>
      </c>
      <c r="F1767" s="2">
        <v>56172</v>
      </c>
    </row>
    <row r="1768" spans="1:6" x14ac:dyDescent="0.35">
      <c r="A1768">
        <v>2017</v>
      </c>
      <c r="B1768" t="s">
        <v>57</v>
      </c>
      <c r="C1768" t="s">
        <v>41</v>
      </c>
      <c r="D1768" s="1">
        <v>129242</v>
      </c>
      <c r="E1768" s="1">
        <v>1666865</v>
      </c>
      <c r="F1768" s="2">
        <v>71507</v>
      </c>
    </row>
    <row r="1769" spans="1:6" x14ac:dyDescent="0.35">
      <c r="A1769">
        <v>2017</v>
      </c>
      <c r="B1769" t="s">
        <v>57</v>
      </c>
      <c r="C1769" t="s">
        <v>42</v>
      </c>
      <c r="D1769" s="1">
        <v>21911</v>
      </c>
      <c r="E1769" s="1">
        <v>205052</v>
      </c>
      <c r="F1769" s="2">
        <v>56815</v>
      </c>
    </row>
    <row r="1770" spans="1:6" x14ac:dyDescent="0.35">
      <c r="A1770">
        <v>2017</v>
      </c>
      <c r="B1770" t="s">
        <v>57</v>
      </c>
      <c r="C1770" t="s">
        <v>43</v>
      </c>
      <c r="D1770" s="1">
        <v>5488</v>
      </c>
      <c r="E1770" s="1">
        <v>28484</v>
      </c>
      <c r="F1770" s="2">
        <v>63457</v>
      </c>
    </row>
    <row r="1771" spans="1:6" x14ac:dyDescent="0.35">
      <c r="A1771">
        <v>2017</v>
      </c>
      <c r="B1771" t="s">
        <v>57</v>
      </c>
      <c r="C1771" t="s">
        <v>44</v>
      </c>
      <c r="D1771" s="1">
        <v>57146</v>
      </c>
      <c r="E1771" s="1">
        <v>725936</v>
      </c>
      <c r="F1771" s="2">
        <v>84971</v>
      </c>
    </row>
    <row r="1772" spans="1:6" x14ac:dyDescent="0.35">
      <c r="A1772">
        <v>2017</v>
      </c>
      <c r="B1772" t="s">
        <v>57</v>
      </c>
      <c r="C1772" t="s">
        <v>45</v>
      </c>
      <c r="D1772" s="1">
        <v>39177</v>
      </c>
      <c r="E1772" s="1">
        <v>404782</v>
      </c>
      <c r="F1772" s="2">
        <v>76348</v>
      </c>
    </row>
    <row r="1773" spans="1:6" x14ac:dyDescent="0.35">
      <c r="A1773">
        <v>2017</v>
      </c>
      <c r="B1773" t="s">
        <v>57</v>
      </c>
      <c r="C1773" t="s">
        <v>46</v>
      </c>
      <c r="D1773" s="1">
        <v>8077</v>
      </c>
      <c r="E1773" s="1">
        <v>66420</v>
      </c>
      <c r="F1773" s="2">
        <v>48213</v>
      </c>
    </row>
    <row r="1774" spans="1:6" x14ac:dyDescent="0.35">
      <c r="A1774">
        <v>2017</v>
      </c>
      <c r="B1774" t="s">
        <v>57</v>
      </c>
      <c r="C1774" t="s">
        <v>47</v>
      </c>
      <c r="D1774" s="1">
        <v>23769</v>
      </c>
      <c r="E1774" s="1">
        <v>324012</v>
      </c>
      <c r="F1774" s="2">
        <v>57868</v>
      </c>
    </row>
    <row r="1775" spans="1:6" x14ac:dyDescent="0.35">
      <c r="A1775">
        <v>2017</v>
      </c>
      <c r="B1775" t="s">
        <v>57</v>
      </c>
      <c r="C1775" t="s">
        <v>48</v>
      </c>
      <c r="D1775" s="1">
        <v>4417</v>
      </c>
      <c r="E1775" s="1">
        <v>18050</v>
      </c>
      <c r="F1775" s="2">
        <v>50226</v>
      </c>
    </row>
    <row r="1776" spans="1:6" x14ac:dyDescent="0.35">
      <c r="A1776">
        <v>2017</v>
      </c>
      <c r="B1776" t="s">
        <v>58</v>
      </c>
      <c r="C1776" t="s">
        <v>1</v>
      </c>
      <c r="D1776" s="1">
        <v>12429</v>
      </c>
      <c r="E1776" s="1">
        <v>229821</v>
      </c>
      <c r="F1776" s="2">
        <v>45641</v>
      </c>
    </row>
    <row r="1777" spans="1:6" x14ac:dyDescent="0.35">
      <c r="A1777">
        <v>2017</v>
      </c>
      <c r="B1777" t="s">
        <v>58</v>
      </c>
      <c r="C1777" t="s">
        <v>2</v>
      </c>
      <c r="D1777" s="1">
        <v>16509</v>
      </c>
      <c r="E1777" s="1">
        <v>420129</v>
      </c>
      <c r="F1777" s="2">
        <v>50240</v>
      </c>
    </row>
    <row r="1778" spans="1:6" x14ac:dyDescent="0.35">
      <c r="A1778">
        <v>2017</v>
      </c>
      <c r="B1778" t="s">
        <v>58</v>
      </c>
      <c r="C1778" t="s">
        <v>3</v>
      </c>
      <c r="D1778" s="1">
        <v>15762</v>
      </c>
      <c r="E1778" s="1">
        <v>183433</v>
      </c>
      <c r="F1778" s="2">
        <v>41521</v>
      </c>
    </row>
    <row r="1779" spans="1:6" x14ac:dyDescent="0.35">
      <c r="A1779">
        <v>2017</v>
      </c>
      <c r="B1779" t="s">
        <v>58</v>
      </c>
      <c r="C1779" t="s">
        <v>4</v>
      </c>
      <c r="D1779" s="1">
        <v>593987</v>
      </c>
      <c r="E1779" s="1">
        <v>2560907</v>
      </c>
      <c r="F1779" s="2">
        <v>50766</v>
      </c>
    </row>
    <row r="1780" spans="1:6" x14ac:dyDescent="0.35">
      <c r="A1780">
        <v>2017</v>
      </c>
      <c r="B1780" t="s">
        <v>58</v>
      </c>
      <c r="C1780" t="s">
        <v>5</v>
      </c>
      <c r="D1780" s="1">
        <v>21356</v>
      </c>
      <c r="E1780" s="1">
        <v>328843</v>
      </c>
      <c r="F1780" s="2">
        <v>48754</v>
      </c>
    </row>
    <row r="1781" spans="1:6" x14ac:dyDescent="0.35">
      <c r="A1781">
        <v>2017</v>
      </c>
      <c r="B1781" t="s">
        <v>58</v>
      </c>
      <c r="C1781" t="s">
        <v>6</v>
      </c>
      <c r="D1781" s="1">
        <v>12701</v>
      </c>
      <c r="E1781" s="1">
        <v>325348</v>
      </c>
      <c r="F1781" s="2">
        <v>53993</v>
      </c>
    </row>
    <row r="1782" spans="1:6" x14ac:dyDescent="0.35">
      <c r="A1782">
        <v>2017</v>
      </c>
      <c r="B1782" t="s">
        <v>58</v>
      </c>
      <c r="C1782" t="s">
        <v>7</v>
      </c>
      <c r="D1782" s="1">
        <v>4626</v>
      </c>
      <c r="E1782" s="1">
        <v>73879</v>
      </c>
      <c r="F1782" s="2">
        <v>53083</v>
      </c>
    </row>
    <row r="1783" spans="1:6" x14ac:dyDescent="0.35">
      <c r="A1783">
        <v>2017</v>
      </c>
      <c r="B1783" t="s">
        <v>58</v>
      </c>
      <c r="C1783" t="s">
        <v>8</v>
      </c>
      <c r="D1783" s="1">
        <v>71929</v>
      </c>
      <c r="E1783" s="1">
        <v>1258710</v>
      </c>
      <c r="F1783" s="2">
        <v>49450</v>
      </c>
    </row>
    <row r="1784" spans="1:6" x14ac:dyDescent="0.35">
      <c r="A1784">
        <v>2017</v>
      </c>
      <c r="B1784" t="s">
        <v>58</v>
      </c>
      <c r="C1784" t="s">
        <v>9</v>
      </c>
      <c r="D1784" s="1">
        <v>28426</v>
      </c>
      <c r="E1784" s="1">
        <v>546707</v>
      </c>
      <c r="F1784" s="2">
        <v>50819</v>
      </c>
    </row>
    <row r="1785" spans="1:6" x14ac:dyDescent="0.35">
      <c r="A1785">
        <v>2017</v>
      </c>
      <c r="B1785" t="s">
        <v>58</v>
      </c>
      <c r="C1785" t="s">
        <v>10</v>
      </c>
      <c r="D1785" s="1">
        <v>7292</v>
      </c>
      <c r="E1785" s="1">
        <v>96246</v>
      </c>
      <c r="F1785" s="2">
        <v>40927</v>
      </c>
    </row>
    <row r="1786" spans="1:6" x14ac:dyDescent="0.35">
      <c r="A1786">
        <v>2017</v>
      </c>
      <c r="B1786" t="s">
        <v>58</v>
      </c>
      <c r="C1786" t="s">
        <v>11</v>
      </c>
      <c r="D1786" s="1">
        <v>34414</v>
      </c>
      <c r="E1786" s="1">
        <v>910288</v>
      </c>
      <c r="F1786" s="2">
        <v>49347</v>
      </c>
    </row>
    <row r="1787" spans="1:6" x14ac:dyDescent="0.35">
      <c r="A1787">
        <v>2017</v>
      </c>
      <c r="B1787" t="s">
        <v>58</v>
      </c>
      <c r="C1787" t="s">
        <v>12</v>
      </c>
      <c r="D1787" s="1">
        <v>15254</v>
      </c>
      <c r="E1787" s="1">
        <v>452646</v>
      </c>
      <c r="F1787" s="2">
        <v>46791</v>
      </c>
    </row>
    <row r="1788" spans="1:6" x14ac:dyDescent="0.35">
      <c r="A1788">
        <v>2017</v>
      </c>
      <c r="B1788" t="s">
        <v>58</v>
      </c>
      <c r="C1788" t="s">
        <v>13</v>
      </c>
      <c r="D1788" s="1">
        <v>11324</v>
      </c>
      <c r="E1788" s="1">
        <v>219362</v>
      </c>
      <c r="F1788" s="2">
        <v>42092</v>
      </c>
    </row>
    <row r="1789" spans="1:6" x14ac:dyDescent="0.35">
      <c r="A1789">
        <v>2017</v>
      </c>
      <c r="B1789" t="s">
        <v>58</v>
      </c>
      <c r="C1789" t="s">
        <v>14</v>
      </c>
      <c r="D1789" s="1">
        <v>10129</v>
      </c>
      <c r="E1789" s="1">
        <v>192638</v>
      </c>
      <c r="F1789" s="2">
        <v>41465</v>
      </c>
    </row>
    <row r="1790" spans="1:6" x14ac:dyDescent="0.35">
      <c r="A1790">
        <v>2017</v>
      </c>
      <c r="B1790" t="s">
        <v>58</v>
      </c>
      <c r="C1790" t="s">
        <v>15</v>
      </c>
      <c r="D1790" s="1">
        <v>17849</v>
      </c>
      <c r="E1790" s="1">
        <v>262151</v>
      </c>
      <c r="F1790" s="2">
        <v>47340</v>
      </c>
    </row>
    <row r="1791" spans="1:6" x14ac:dyDescent="0.35">
      <c r="A1791">
        <v>2017</v>
      </c>
      <c r="B1791" t="s">
        <v>58</v>
      </c>
      <c r="C1791" t="s">
        <v>16</v>
      </c>
      <c r="D1791" s="1">
        <v>15003</v>
      </c>
      <c r="E1791" s="1">
        <v>297694</v>
      </c>
      <c r="F1791" s="2">
        <v>42305</v>
      </c>
    </row>
    <row r="1792" spans="1:6" x14ac:dyDescent="0.35">
      <c r="A1792">
        <v>2017</v>
      </c>
      <c r="B1792" t="s">
        <v>58</v>
      </c>
      <c r="C1792" t="s">
        <v>17</v>
      </c>
      <c r="D1792" s="1">
        <v>6292</v>
      </c>
      <c r="E1792" s="1">
        <v>118412</v>
      </c>
      <c r="F1792" s="2">
        <v>45937</v>
      </c>
    </row>
    <row r="1793" spans="1:6" x14ac:dyDescent="0.35">
      <c r="A1793">
        <v>2017</v>
      </c>
      <c r="B1793" t="s">
        <v>58</v>
      </c>
      <c r="C1793" t="s">
        <v>18</v>
      </c>
      <c r="D1793" s="1">
        <v>20270</v>
      </c>
      <c r="E1793" s="1">
        <v>436185</v>
      </c>
      <c r="F1793" s="2">
        <v>53201</v>
      </c>
    </row>
    <row r="1794" spans="1:6" x14ac:dyDescent="0.35">
      <c r="A1794">
        <v>2017</v>
      </c>
      <c r="B1794" t="s">
        <v>58</v>
      </c>
      <c r="C1794" t="s">
        <v>19</v>
      </c>
      <c r="D1794" s="1">
        <v>61589</v>
      </c>
      <c r="E1794" s="1">
        <v>769824</v>
      </c>
      <c r="F1794" s="2">
        <v>57794</v>
      </c>
    </row>
    <row r="1795" spans="1:6" x14ac:dyDescent="0.35">
      <c r="A1795">
        <v>2017</v>
      </c>
      <c r="B1795" t="s">
        <v>58</v>
      </c>
      <c r="C1795" t="s">
        <v>20</v>
      </c>
      <c r="D1795" s="1">
        <v>24957</v>
      </c>
      <c r="E1795" s="1">
        <v>656020</v>
      </c>
      <c r="F1795" s="2">
        <v>48406</v>
      </c>
    </row>
    <row r="1796" spans="1:6" x14ac:dyDescent="0.35">
      <c r="A1796">
        <v>2017</v>
      </c>
      <c r="B1796" t="s">
        <v>58</v>
      </c>
      <c r="C1796" t="s">
        <v>21</v>
      </c>
      <c r="D1796" s="1">
        <v>17543</v>
      </c>
      <c r="E1796" s="1">
        <v>514711</v>
      </c>
      <c r="F1796" s="2">
        <v>49720</v>
      </c>
    </row>
    <row r="1797" spans="1:6" x14ac:dyDescent="0.35">
      <c r="A1797">
        <v>2017</v>
      </c>
      <c r="B1797" t="s">
        <v>58</v>
      </c>
      <c r="C1797" t="s">
        <v>22</v>
      </c>
      <c r="D1797" s="1">
        <v>7420</v>
      </c>
      <c r="E1797" s="1">
        <v>142412</v>
      </c>
      <c r="F1797" s="2">
        <v>40426</v>
      </c>
    </row>
    <row r="1798" spans="1:6" x14ac:dyDescent="0.35">
      <c r="A1798">
        <v>2017</v>
      </c>
      <c r="B1798" t="s">
        <v>58</v>
      </c>
      <c r="C1798" t="s">
        <v>23</v>
      </c>
      <c r="D1798" s="1">
        <v>48626</v>
      </c>
      <c r="E1798" s="1">
        <v>450671</v>
      </c>
      <c r="F1798" s="2">
        <v>44800</v>
      </c>
    </row>
    <row r="1799" spans="1:6" x14ac:dyDescent="0.35">
      <c r="A1799">
        <v>2017</v>
      </c>
      <c r="B1799" t="s">
        <v>58</v>
      </c>
      <c r="C1799" t="s">
        <v>24</v>
      </c>
      <c r="D1799" s="1">
        <v>4448</v>
      </c>
      <c r="E1799" s="1">
        <v>73262</v>
      </c>
      <c r="F1799" s="2">
        <v>46171</v>
      </c>
    </row>
    <row r="1800" spans="1:6" x14ac:dyDescent="0.35">
      <c r="A1800">
        <v>2017</v>
      </c>
      <c r="B1800" t="s">
        <v>58</v>
      </c>
      <c r="C1800" t="s">
        <v>25</v>
      </c>
      <c r="D1800" s="1">
        <v>13241</v>
      </c>
      <c r="E1800" s="1">
        <v>136970</v>
      </c>
      <c r="F1800" s="2">
        <v>44565</v>
      </c>
    </row>
    <row r="1801" spans="1:6" x14ac:dyDescent="0.35">
      <c r="A1801">
        <v>2017</v>
      </c>
      <c r="B1801" t="s">
        <v>58</v>
      </c>
      <c r="C1801" t="s">
        <v>26</v>
      </c>
      <c r="D1801" s="1">
        <v>8681</v>
      </c>
      <c r="E1801" s="1">
        <v>131756</v>
      </c>
      <c r="F1801" s="2">
        <v>53119</v>
      </c>
    </row>
    <row r="1802" spans="1:6" x14ac:dyDescent="0.35">
      <c r="A1802">
        <v>2017</v>
      </c>
      <c r="B1802" t="s">
        <v>58</v>
      </c>
      <c r="C1802" t="s">
        <v>27</v>
      </c>
      <c r="D1802" s="1">
        <v>4635</v>
      </c>
      <c r="E1802" s="1">
        <v>111212</v>
      </c>
      <c r="F1802" s="2">
        <v>54599</v>
      </c>
    </row>
    <row r="1803" spans="1:6" x14ac:dyDescent="0.35">
      <c r="A1803">
        <v>2017</v>
      </c>
      <c r="B1803" t="s">
        <v>58</v>
      </c>
      <c r="C1803" t="s">
        <v>28</v>
      </c>
      <c r="D1803" s="1">
        <v>33411</v>
      </c>
      <c r="E1803" s="1">
        <v>644049</v>
      </c>
      <c r="F1803" s="2">
        <v>52138</v>
      </c>
    </row>
    <row r="1804" spans="1:6" x14ac:dyDescent="0.35">
      <c r="A1804">
        <v>2017</v>
      </c>
      <c r="B1804" t="s">
        <v>58</v>
      </c>
      <c r="C1804" t="s">
        <v>29</v>
      </c>
      <c r="D1804" s="1">
        <v>9629</v>
      </c>
      <c r="E1804" s="1">
        <v>127804</v>
      </c>
      <c r="F1804" s="2">
        <v>40621</v>
      </c>
    </row>
    <row r="1805" spans="1:6" x14ac:dyDescent="0.35">
      <c r="A1805">
        <v>2017</v>
      </c>
      <c r="B1805" t="s">
        <v>58</v>
      </c>
      <c r="C1805" t="s">
        <v>30</v>
      </c>
      <c r="D1805" s="1">
        <v>67533</v>
      </c>
      <c r="E1805" s="1">
        <v>1847585</v>
      </c>
      <c r="F1805" s="2">
        <v>51932</v>
      </c>
    </row>
    <row r="1806" spans="1:6" x14ac:dyDescent="0.35">
      <c r="A1806">
        <v>2017</v>
      </c>
      <c r="B1806" t="s">
        <v>58</v>
      </c>
      <c r="C1806" t="s">
        <v>31</v>
      </c>
      <c r="D1806" s="1">
        <v>26885</v>
      </c>
      <c r="E1806" s="1">
        <v>578637</v>
      </c>
      <c r="F1806" s="2">
        <v>47135</v>
      </c>
    </row>
    <row r="1807" spans="1:6" x14ac:dyDescent="0.35">
      <c r="A1807">
        <v>2017</v>
      </c>
      <c r="B1807" t="s">
        <v>58</v>
      </c>
      <c r="C1807" t="s">
        <v>32</v>
      </c>
      <c r="D1807" s="1">
        <v>2484</v>
      </c>
      <c r="E1807" s="1">
        <v>61847</v>
      </c>
      <c r="F1807" s="2">
        <v>49915</v>
      </c>
    </row>
    <row r="1808" spans="1:6" x14ac:dyDescent="0.35">
      <c r="A1808">
        <v>2017</v>
      </c>
      <c r="B1808" t="s">
        <v>58</v>
      </c>
      <c r="C1808" t="s">
        <v>33</v>
      </c>
      <c r="D1808" s="1">
        <v>34090</v>
      </c>
      <c r="E1808" s="1">
        <v>897244</v>
      </c>
      <c r="F1808" s="2">
        <v>45314</v>
      </c>
    </row>
    <row r="1809" spans="1:6" x14ac:dyDescent="0.35">
      <c r="A1809">
        <v>2017</v>
      </c>
      <c r="B1809" t="s">
        <v>58</v>
      </c>
      <c r="C1809" t="s">
        <v>34</v>
      </c>
      <c r="D1809" s="1">
        <v>13367</v>
      </c>
      <c r="E1809" s="1">
        <v>208934</v>
      </c>
      <c r="F1809" s="2">
        <v>44167</v>
      </c>
    </row>
    <row r="1810" spans="1:6" x14ac:dyDescent="0.35">
      <c r="A1810">
        <v>2017</v>
      </c>
      <c r="B1810" t="s">
        <v>58</v>
      </c>
      <c r="C1810" t="s">
        <v>35</v>
      </c>
      <c r="D1810" s="1">
        <v>15363</v>
      </c>
      <c r="E1810" s="1">
        <v>266489</v>
      </c>
      <c r="F1810" s="2">
        <v>50908</v>
      </c>
    </row>
    <row r="1811" spans="1:6" x14ac:dyDescent="0.35">
      <c r="A1811">
        <v>2017</v>
      </c>
      <c r="B1811" t="s">
        <v>58</v>
      </c>
      <c r="C1811" t="s">
        <v>36</v>
      </c>
      <c r="D1811" s="1">
        <v>58709</v>
      </c>
      <c r="E1811" s="1">
        <v>1179271</v>
      </c>
      <c r="F1811" s="2">
        <v>50500</v>
      </c>
    </row>
    <row r="1812" spans="1:6" x14ac:dyDescent="0.35">
      <c r="A1812">
        <v>2017</v>
      </c>
      <c r="B1812" t="s">
        <v>58</v>
      </c>
      <c r="C1812" t="s">
        <v>37</v>
      </c>
      <c r="D1812" s="1">
        <v>4485</v>
      </c>
      <c r="E1812" s="1">
        <v>99581</v>
      </c>
      <c r="F1812" s="2">
        <v>47941</v>
      </c>
    </row>
    <row r="1813" spans="1:6" x14ac:dyDescent="0.35">
      <c r="A1813">
        <v>2017</v>
      </c>
      <c r="B1813" t="s">
        <v>58</v>
      </c>
      <c r="C1813" t="s">
        <v>38</v>
      </c>
      <c r="D1813" s="1">
        <v>11574</v>
      </c>
      <c r="E1813" s="1">
        <v>226255</v>
      </c>
      <c r="F1813" s="2">
        <v>45624</v>
      </c>
    </row>
    <row r="1814" spans="1:6" x14ac:dyDescent="0.35">
      <c r="A1814">
        <v>2017</v>
      </c>
      <c r="B1814" t="s">
        <v>58</v>
      </c>
      <c r="C1814" t="s">
        <v>39</v>
      </c>
      <c r="D1814" s="1">
        <v>2732</v>
      </c>
      <c r="E1814" s="1">
        <v>66629</v>
      </c>
      <c r="F1814" s="2">
        <v>49512</v>
      </c>
    </row>
    <row r="1815" spans="1:6" x14ac:dyDescent="0.35">
      <c r="A1815">
        <v>2017</v>
      </c>
      <c r="B1815" t="s">
        <v>58</v>
      </c>
      <c r="C1815" t="s">
        <v>40</v>
      </c>
      <c r="D1815" s="1">
        <v>15761</v>
      </c>
      <c r="E1815" s="1">
        <v>416511</v>
      </c>
      <c r="F1815" s="2">
        <v>50938</v>
      </c>
    </row>
    <row r="1816" spans="1:6" x14ac:dyDescent="0.35">
      <c r="A1816">
        <v>2017</v>
      </c>
      <c r="B1816" t="s">
        <v>58</v>
      </c>
      <c r="C1816" t="s">
        <v>41</v>
      </c>
      <c r="D1816" s="1">
        <v>87635</v>
      </c>
      <c r="E1816" s="1">
        <v>1607487</v>
      </c>
      <c r="F1816" s="2">
        <v>47096</v>
      </c>
    </row>
    <row r="1817" spans="1:6" x14ac:dyDescent="0.35">
      <c r="A1817">
        <v>2017</v>
      </c>
      <c r="B1817" t="s">
        <v>58</v>
      </c>
      <c r="C1817" t="s">
        <v>42</v>
      </c>
      <c r="D1817" s="1">
        <v>11679</v>
      </c>
      <c r="E1817" s="1">
        <v>181402</v>
      </c>
      <c r="F1817" s="2">
        <v>42492</v>
      </c>
    </row>
    <row r="1818" spans="1:6" x14ac:dyDescent="0.35">
      <c r="A1818">
        <v>2017</v>
      </c>
      <c r="B1818" t="s">
        <v>58</v>
      </c>
      <c r="C1818" t="s">
        <v>43</v>
      </c>
      <c r="D1818" s="1">
        <v>2460</v>
      </c>
      <c r="E1818" s="1">
        <v>62109</v>
      </c>
      <c r="F1818" s="2">
        <v>45259</v>
      </c>
    </row>
    <row r="1819" spans="1:6" x14ac:dyDescent="0.35">
      <c r="A1819">
        <v>2017</v>
      </c>
      <c r="B1819" t="s">
        <v>58</v>
      </c>
      <c r="C1819" t="s">
        <v>44</v>
      </c>
      <c r="D1819" s="1">
        <v>42910</v>
      </c>
      <c r="E1819" s="1">
        <v>496944</v>
      </c>
      <c r="F1819" s="2">
        <v>48573</v>
      </c>
    </row>
    <row r="1820" spans="1:6" x14ac:dyDescent="0.35">
      <c r="A1820">
        <v>2017</v>
      </c>
      <c r="B1820" t="s">
        <v>58</v>
      </c>
      <c r="C1820" t="s">
        <v>45</v>
      </c>
      <c r="D1820" s="1">
        <v>56689</v>
      </c>
      <c r="E1820" s="1">
        <v>451563</v>
      </c>
      <c r="F1820" s="2">
        <v>49782</v>
      </c>
    </row>
    <row r="1821" spans="1:6" x14ac:dyDescent="0.35">
      <c r="A1821">
        <v>2017</v>
      </c>
      <c r="B1821" t="s">
        <v>58</v>
      </c>
      <c r="C1821" t="s">
        <v>46</v>
      </c>
      <c r="D1821" s="1">
        <v>5679</v>
      </c>
      <c r="E1821" s="1">
        <v>123772</v>
      </c>
      <c r="F1821" s="2">
        <v>44732</v>
      </c>
    </row>
    <row r="1822" spans="1:6" x14ac:dyDescent="0.35">
      <c r="A1822">
        <v>2017</v>
      </c>
      <c r="B1822" t="s">
        <v>58</v>
      </c>
      <c r="C1822" t="s">
        <v>47</v>
      </c>
      <c r="D1822" s="1">
        <v>25989</v>
      </c>
      <c r="E1822" s="1">
        <v>428367</v>
      </c>
      <c r="F1822" s="2">
        <v>47663</v>
      </c>
    </row>
    <row r="1823" spans="1:6" x14ac:dyDescent="0.35">
      <c r="A1823">
        <v>2017</v>
      </c>
      <c r="B1823" t="s">
        <v>58</v>
      </c>
      <c r="C1823" t="s">
        <v>48</v>
      </c>
      <c r="D1823" s="1">
        <v>3268</v>
      </c>
      <c r="E1823" s="1">
        <v>26479</v>
      </c>
      <c r="F1823" s="2">
        <v>41913</v>
      </c>
    </row>
    <row r="1824" spans="1:6" x14ac:dyDescent="0.35">
      <c r="A1824">
        <v>2017</v>
      </c>
      <c r="B1824" t="s">
        <v>59</v>
      </c>
      <c r="C1824" t="s">
        <v>1</v>
      </c>
      <c r="D1824" s="1">
        <v>10741</v>
      </c>
      <c r="E1824" s="1">
        <v>202336</v>
      </c>
      <c r="F1824" s="2">
        <v>16222</v>
      </c>
    </row>
    <row r="1825" spans="1:6" x14ac:dyDescent="0.35">
      <c r="A1825">
        <v>2017</v>
      </c>
      <c r="B1825" t="s">
        <v>59</v>
      </c>
      <c r="C1825" t="s">
        <v>2</v>
      </c>
      <c r="D1825" s="1">
        <v>12771</v>
      </c>
      <c r="E1825" s="1">
        <v>317076</v>
      </c>
      <c r="F1825" s="2">
        <v>23505</v>
      </c>
    </row>
    <row r="1826" spans="1:6" x14ac:dyDescent="0.35">
      <c r="A1826">
        <v>2017</v>
      </c>
      <c r="B1826" t="s">
        <v>59</v>
      </c>
      <c r="C1826" t="s">
        <v>3</v>
      </c>
      <c r="D1826" s="1">
        <v>7024</v>
      </c>
      <c r="E1826" s="1">
        <v>116690</v>
      </c>
      <c r="F1826" s="2">
        <v>16181</v>
      </c>
    </row>
    <row r="1827" spans="1:6" x14ac:dyDescent="0.35">
      <c r="A1827">
        <v>2017</v>
      </c>
      <c r="B1827" t="s">
        <v>59</v>
      </c>
      <c r="C1827" t="s">
        <v>4</v>
      </c>
      <c r="D1827" s="1">
        <v>103495</v>
      </c>
      <c r="E1827" s="1">
        <v>1935980</v>
      </c>
      <c r="F1827" s="2">
        <v>29214</v>
      </c>
    </row>
    <row r="1828" spans="1:6" x14ac:dyDescent="0.35">
      <c r="A1828">
        <v>2017</v>
      </c>
      <c r="B1828" t="s">
        <v>59</v>
      </c>
      <c r="C1828" t="s">
        <v>5</v>
      </c>
      <c r="D1828" s="1">
        <v>16627</v>
      </c>
      <c r="E1828" s="1">
        <v>333190</v>
      </c>
      <c r="F1828" s="2">
        <v>24462</v>
      </c>
    </row>
    <row r="1829" spans="1:6" x14ac:dyDescent="0.35">
      <c r="A1829">
        <v>2017</v>
      </c>
      <c r="B1829" t="s">
        <v>59</v>
      </c>
      <c r="C1829" t="s">
        <v>6</v>
      </c>
      <c r="D1829" s="1">
        <v>10338</v>
      </c>
      <c r="E1829" s="1">
        <v>156514</v>
      </c>
      <c r="F1829" s="2">
        <v>23066</v>
      </c>
    </row>
    <row r="1830" spans="1:6" x14ac:dyDescent="0.35">
      <c r="A1830">
        <v>2017</v>
      </c>
      <c r="B1830" t="s">
        <v>59</v>
      </c>
      <c r="C1830" t="s">
        <v>7</v>
      </c>
      <c r="D1830" s="1">
        <v>2565</v>
      </c>
      <c r="E1830" s="1">
        <v>50272</v>
      </c>
      <c r="F1830" s="2">
        <v>19997</v>
      </c>
    </row>
    <row r="1831" spans="1:6" x14ac:dyDescent="0.35">
      <c r="A1831">
        <v>2017</v>
      </c>
      <c r="B1831" t="s">
        <v>59</v>
      </c>
      <c r="C1831" t="s">
        <v>8</v>
      </c>
      <c r="D1831" s="1">
        <v>55396</v>
      </c>
      <c r="E1831" s="1">
        <v>1198478</v>
      </c>
      <c r="F1831" s="2">
        <v>24953</v>
      </c>
    </row>
    <row r="1832" spans="1:6" x14ac:dyDescent="0.35">
      <c r="A1832">
        <v>2017</v>
      </c>
      <c r="B1832" t="s">
        <v>59</v>
      </c>
      <c r="C1832" t="s">
        <v>9</v>
      </c>
      <c r="D1832" s="1">
        <v>23538</v>
      </c>
      <c r="E1832" s="1">
        <v>476035</v>
      </c>
      <c r="F1832" s="2">
        <v>20142</v>
      </c>
    </row>
    <row r="1833" spans="1:6" x14ac:dyDescent="0.35">
      <c r="A1833">
        <v>2017</v>
      </c>
      <c r="B1833" t="s">
        <v>59</v>
      </c>
      <c r="C1833" t="s">
        <v>10</v>
      </c>
      <c r="D1833" s="1">
        <v>4906</v>
      </c>
      <c r="E1833" s="1">
        <v>74928</v>
      </c>
      <c r="F1833" s="2">
        <v>16382</v>
      </c>
    </row>
    <row r="1834" spans="1:6" x14ac:dyDescent="0.35">
      <c r="A1834">
        <v>2017</v>
      </c>
      <c r="B1834" t="s">
        <v>59</v>
      </c>
      <c r="C1834" t="s">
        <v>11</v>
      </c>
      <c r="D1834" s="1">
        <v>32076</v>
      </c>
      <c r="E1834" s="1">
        <v>610100</v>
      </c>
      <c r="F1834" s="2">
        <v>22930</v>
      </c>
    </row>
    <row r="1835" spans="1:6" x14ac:dyDescent="0.35">
      <c r="A1835">
        <v>2017</v>
      </c>
      <c r="B1835" t="s">
        <v>59</v>
      </c>
      <c r="C1835" t="s">
        <v>12</v>
      </c>
      <c r="D1835" s="1">
        <v>15273</v>
      </c>
      <c r="E1835" s="1">
        <v>308506</v>
      </c>
      <c r="F1835" s="2">
        <v>18223</v>
      </c>
    </row>
    <row r="1836" spans="1:6" x14ac:dyDescent="0.35">
      <c r="A1836">
        <v>2017</v>
      </c>
      <c r="B1836" t="s">
        <v>59</v>
      </c>
      <c r="C1836" t="s">
        <v>13</v>
      </c>
      <c r="D1836" s="1">
        <v>8532</v>
      </c>
      <c r="E1836" s="1">
        <v>143101</v>
      </c>
      <c r="F1836" s="2">
        <v>16280</v>
      </c>
    </row>
    <row r="1837" spans="1:6" x14ac:dyDescent="0.35">
      <c r="A1837">
        <v>2017</v>
      </c>
      <c r="B1837" t="s">
        <v>59</v>
      </c>
      <c r="C1837" t="s">
        <v>14</v>
      </c>
      <c r="D1837" s="1">
        <v>6839</v>
      </c>
      <c r="E1837" s="1">
        <v>128449</v>
      </c>
      <c r="F1837" s="2">
        <v>16257</v>
      </c>
    </row>
    <row r="1838" spans="1:6" x14ac:dyDescent="0.35">
      <c r="A1838">
        <v>2017</v>
      </c>
      <c r="B1838" t="s">
        <v>59</v>
      </c>
      <c r="C1838" t="s">
        <v>15</v>
      </c>
      <c r="D1838" s="1">
        <v>10063</v>
      </c>
      <c r="E1838" s="1">
        <v>196846</v>
      </c>
      <c r="F1838" s="2">
        <v>17160</v>
      </c>
    </row>
    <row r="1839" spans="1:6" x14ac:dyDescent="0.35">
      <c r="A1839">
        <v>2017</v>
      </c>
      <c r="B1839" t="s">
        <v>59</v>
      </c>
      <c r="C1839" t="s">
        <v>16</v>
      </c>
      <c r="D1839" s="1">
        <v>12015</v>
      </c>
      <c r="E1839" s="1">
        <v>233109</v>
      </c>
      <c r="F1839" s="2">
        <v>20623</v>
      </c>
    </row>
    <row r="1840" spans="1:6" x14ac:dyDescent="0.35">
      <c r="A1840">
        <v>2017</v>
      </c>
      <c r="B1840" t="s">
        <v>59</v>
      </c>
      <c r="C1840" t="s">
        <v>17</v>
      </c>
      <c r="D1840" s="1">
        <v>5119</v>
      </c>
      <c r="E1840" s="1">
        <v>67354</v>
      </c>
      <c r="F1840" s="2">
        <v>21119</v>
      </c>
    </row>
    <row r="1841" spans="1:6" x14ac:dyDescent="0.35">
      <c r="A1841">
        <v>2017</v>
      </c>
      <c r="B1841" t="s">
        <v>59</v>
      </c>
      <c r="C1841" t="s">
        <v>18</v>
      </c>
      <c r="D1841" s="1">
        <v>14733</v>
      </c>
      <c r="E1841" s="1">
        <v>280195</v>
      </c>
      <c r="F1841" s="2">
        <v>23436</v>
      </c>
    </row>
    <row r="1842" spans="1:6" x14ac:dyDescent="0.35">
      <c r="A1842">
        <v>2017</v>
      </c>
      <c r="B1842" t="s">
        <v>59</v>
      </c>
      <c r="C1842" t="s">
        <v>19</v>
      </c>
      <c r="D1842" s="1">
        <v>20695</v>
      </c>
      <c r="E1842" s="1">
        <v>369350</v>
      </c>
      <c r="F1842" s="2">
        <v>26779</v>
      </c>
    </row>
    <row r="1843" spans="1:6" x14ac:dyDescent="0.35">
      <c r="A1843">
        <v>2017</v>
      </c>
      <c r="B1843" t="s">
        <v>59</v>
      </c>
      <c r="C1843" t="s">
        <v>20</v>
      </c>
      <c r="D1843" s="1">
        <v>21783</v>
      </c>
      <c r="E1843" s="1">
        <v>431316</v>
      </c>
      <c r="F1843" s="2">
        <v>19834</v>
      </c>
    </row>
    <row r="1844" spans="1:6" x14ac:dyDescent="0.35">
      <c r="A1844">
        <v>2017</v>
      </c>
      <c r="B1844" t="s">
        <v>59</v>
      </c>
      <c r="C1844" t="s">
        <v>21</v>
      </c>
      <c r="D1844" s="1">
        <v>14729</v>
      </c>
      <c r="E1844" s="1">
        <v>270490</v>
      </c>
      <c r="F1844" s="2">
        <v>21386</v>
      </c>
    </row>
    <row r="1845" spans="1:6" x14ac:dyDescent="0.35">
      <c r="A1845">
        <v>2017</v>
      </c>
      <c r="B1845" t="s">
        <v>59</v>
      </c>
      <c r="C1845" t="s">
        <v>22</v>
      </c>
      <c r="D1845" s="1">
        <v>6381</v>
      </c>
      <c r="E1845" s="1">
        <v>134613</v>
      </c>
      <c r="F1845" s="2">
        <v>17011</v>
      </c>
    </row>
    <row r="1846" spans="1:6" x14ac:dyDescent="0.35">
      <c r="A1846">
        <v>2017</v>
      </c>
      <c r="B1846" t="s">
        <v>59</v>
      </c>
      <c r="C1846" t="s">
        <v>23</v>
      </c>
      <c r="D1846" s="1">
        <v>14797</v>
      </c>
      <c r="E1846" s="1">
        <v>303022</v>
      </c>
      <c r="F1846" s="2">
        <v>20276</v>
      </c>
    </row>
    <row r="1847" spans="1:6" x14ac:dyDescent="0.35">
      <c r="A1847">
        <v>2017</v>
      </c>
      <c r="B1847" t="s">
        <v>59</v>
      </c>
      <c r="C1847" t="s">
        <v>24</v>
      </c>
      <c r="D1847" s="1">
        <v>4978</v>
      </c>
      <c r="E1847" s="1">
        <v>64958</v>
      </c>
      <c r="F1847" s="2">
        <v>18625</v>
      </c>
    </row>
    <row r="1848" spans="1:6" x14ac:dyDescent="0.35">
      <c r="A1848">
        <v>2017</v>
      </c>
      <c r="B1848" t="s">
        <v>59</v>
      </c>
      <c r="C1848" t="s">
        <v>25</v>
      </c>
      <c r="D1848" s="1">
        <v>5508</v>
      </c>
      <c r="E1848" s="1">
        <v>91776</v>
      </c>
      <c r="F1848" s="2">
        <v>16253</v>
      </c>
    </row>
    <row r="1849" spans="1:6" x14ac:dyDescent="0.35">
      <c r="A1849">
        <v>2017</v>
      </c>
      <c r="B1849" t="s">
        <v>59</v>
      </c>
      <c r="C1849" t="s">
        <v>26</v>
      </c>
      <c r="D1849" s="1">
        <v>8246</v>
      </c>
      <c r="E1849" s="1">
        <v>348888</v>
      </c>
      <c r="F1849" s="2">
        <v>33048</v>
      </c>
    </row>
    <row r="1850" spans="1:6" x14ac:dyDescent="0.35">
      <c r="A1850">
        <v>2017</v>
      </c>
      <c r="B1850" t="s">
        <v>59</v>
      </c>
      <c r="C1850" t="s">
        <v>27</v>
      </c>
      <c r="D1850" s="1">
        <v>4512</v>
      </c>
      <c r="E1850" s="1">
        <v>70729</v>
      </c>
      <c r="F1850" s="2">
        <v>21058</v>
      </c>
    </row>
    <row r="1851" spans="1:6" x14ac:dyDescent="0.35">
      <c r="A1851">
        <v>2017</v>
      </c>
      <c r="B1851" t="s">
        <v>59</v>
      </c>
      <c r="C1851" t="s">
        <v>28</v>
      </c>
      <c r="D1851" s="1">
        <v>23501</v>
      </c>
      <c r="E1851" s="1">
        <v>372798</v>
      </c>
      <c r="F1851" s="2">
        <v>24851</v>
      </c>
    </row>
    <row r="1852" spans="1:6" x14ac:dyDescent="0.35">
      <c r="A1852">
        <v>2017</v>
      </c>
      <c r="B1852" t="s">
        <v>59</v>
      </c>
      <c r="C1852" t="s">
        <v>29</v>
      </c>
      <c r="D1852" s="1">
        <v>4929</v>
      </c>
      <c r="E1852" s="1">
        <v>96321</v>
      </c>
      <c r="F1852" s="2">
        <v>17901</v>
      </c>
    </row>
    <row r="1853" spans="1:6" x14ac:dyDescent="0.35">
      <c r="A1853">
        <v>2017</v>
      </c>
      <c r="B1853" t="s">
        <v>59</v>
      </c>
      <c r="C1853" t="s">
        <v>30</v>
      </c>
      <c r="D1853" s="1">
        <v>66166</v>
      </c>
      <c r="E1853" s="1">
        <v>944545</v>
      </c>
      <c r="F1853" s="2">
        <v>32365</v>
      </c>
    </row>
    <row r="1854" spans="1:6" x14ac:dyDescent="0.35">
      <c r="A1854">
        <v>2017</v>
      </c>
      <c r="B1854" t="s">
        <v>59</v>
      </c>
      <c r="C1854" t="s">
        <v>31</v>
      </c>
      <c r="D1854" s="1">
        <v>25235</v>
      </c>
      <c r="E1854" s="1">
        <v>493758</v>
      </c>
      <c r="F1854" s="2">
        <v>19111</v>
      </c>
    </row>
    <row r="1855" spans="1:6" x14ac:dyDescent="0.35">
      <c r="A1855">
        <v>2017</v>
      </c>
      <c r="B1855" t="s">
        <v>59</v>
      </c>
      <c r="C1855" t="s">
        <v>32</v>
      </c>
      <c r="D1855" s="1">
        <v>2600</v>
      </c>
      <c r="E1855" s="1">
        <v>39316</v>
      </c>
      <c r="F1855" s="2">
        <v>17400</v>
      </c>
    </row>
    <row r="1856" spans="1:6" x14ac:dyDescent="0.35">
      <c r="A1856">
        <v>2017</v>
      </c>
      <c r="B1856" t="s">
        <v>59</v>
      </c>
      <c r="C1856" t="s">
        <v>33</v>
      </c>
      <c r="D1856" s="1">
        <v>28218</v>
      </c>
      <c r="E1856" s="1">
        <v>560257</v>
      </c>
      <c r="F1856" s="2">
        <v>18856</v>
      </c>
    </row>
    <row r="1857" spans="1:6" x14ac:dyDescent="0.35">
      <c r="A1857">
        <v>2017</v>
      </c>
      <c r="B1857" t="s">
        <v>59</v>
      </c>
      <c r="C1857" t="s">
        <v>34</v>
      </c>
      <c r="D1857" s="1">
        <v>8969</v>
      </c>
      <c r="E1857" s="1">
        <v>167540</v>
      </c>
      <c r="F1857" s="2">
        <v>17729</v>
      </c>
    </row>
    <row r="1858" spans="1:6" x14ac:dyDescent="0.35">
      <c r="A1858">
        <v>2017</v>
      </c>
      <c r="B1858" t="s">
        <v>59</v>
      </c>
      <c r="C1858" t="s">
        <v>35</v>
      </c>
      <c r="D1858" s="1">
        <v>13588</v>
      </c>
      <c r="E1858" s="1">
        <v>205823</v>
      </c>
      <c r="F1858" s="2">
        <v>21379</v>
      </c>
    </row>
    <row r="1859" spans="1:6" x14ac:dyDescent="0.35">
      <c r="A1859">
        <v>2017</v>
      </c>
      <c r="B1859" t="s">
        <v>59</v>
      </c>
      <c r="C1859" t="s">
        <v>36</v>
      </c>
      <c r="D1859" s="1">
        <v>33146</v>
      </c>
      <c r="E1859" s="1">
        <v>566779</v>
      </c>
      <c r="F1859" s="2">
        <v>20389</v>
      </c>
    </row>
    <row r="1860" spans="1:6" x14ac:dyDescent="0.35">
      <c r="A1860">
        <v>2017</v>
      </c>
      <c r="B1860" t="s">
        <v>59</v>
      </c>
      <c r="C1860" t="s">
        <v>37</v>
      </c>
      <c r="D1860" s="1">
        <v>3683</v>
      </c>
      <c r="E1860" s="1">
        <v>58183</v>
      </c>
      <c r="F1860" s="2">
        <v>22353</v>
      </c>
    </row>
    <row r="1861" spans="1:6" x14ac:dyDescent="0.35">
      <c r="A1861">
        <v>2017</v>
      </c>
      <c r="B1861" t="s">
        <v>59</v>
      </c>
      <c r="C1861" t="s">
        <v>38</v>
      </c>
      <c r="D1861" s="1">
        <v>12337</v>
      </c>
      <c r="E1861" s="1">
        <v>254069</v>
      </c>
      <c r="F1861" s="2">
        <v>17885</v>
      </c>
    </row>
    <row r="1862" spans="1:6" x14ac:dyDescent="0.35">
      <c r="A1862">
        <v>2017</v>
      </c>
      <c r="B1862" t="s">
        <v>59</v>
      </c>
      <c r="C1862" t="s">
        <v>39</v>
      </c>
      <c r="D1862" s="1">
        <v>3109</v>
      </c>
      <c r="E1862" s="1">
        <v>46967</v>
      </c>
      <c r="F1862" s="2">
        <v>16460</v>
      </c>
    </row>
    <row r="1863" spans="1:6" x14ac:dyDescent="0.35">
      <c r="A1863">
        <v>2017</v>
      </c>
      <c r="B1863" t="s">
        <v>59</v>
      </c>
      <c r="C1863" t="s">
        <v>40</v>
      </c>
      <c r="D1863" s="1">
        <v>15932</v>
      </c>
      <c r="E1863" s="1">
        <v>328856</v>
      </c>
      <c r="F1863" s="2">
        <v>22398</v>
      </c>
    </row>
    <row r="1864" spans="1:6" x14ac:dyDescent="0.35">
      <c r="A1864">
        <v>2017</v>
      </c>
      <c r="B1864" t="s">
        <v>59</v>
      </c>
      <c r="C1864" t="s">
        <v>41</v>
      </c>
      <c r="D1864" s="1">
        <v>60744</v>
      </c>
      <c r="E1864" s="1">
        <v>1317762</v>
      </c>
      <c r="F1864" s="2">
        <v>21234</v>
      </c>
    </row>
    <row r="1865" spans="1:6" x14ac:dyDescent="0.35">
      <c r="A1865">
        <v>2017</v>
      </c>
      <c r="B1865" t="s">
        <v>59</v>
      </c>
      <c r="C1865" t="s">
        <v>42</v>
      </c>
      <c r="D1865" s="1">
        <v>7068</v>
      </c>
      <c r="E1865" s="1">
        <v>142985</v>
      </c>
      <c r="F1865" s="2">
        <v>19510</v>
      </c>
    </row>
    <row r="1866" spans="1:6" x14ac:dyDescent="0.35">
      <c r="A1866">
        <v>2017</v>
      </c>
      <c r="B1866" t="s">
        <v>59</v>
      </c>
      <c r="C1866" t="s">
        <v>43</v>
      </c>
      <c r="D1866" s="1">
        <v>2266</v>
      </c>
      <c r="E1866" s="1">
        <v>37337</v>
      </c>
      <c r="F1866" s="2">
        <v>22375</v>
      </c>
    </row>
    <row r="1867" spans="1:6" x14ac:dyDescent="0.35">
      <c r="A1867">
        <v>2017</v>
      </c>
      <c r="B1867" t="s">
        <v>59</v>
      </c>
      <c r="C1867" t="s">
        <v>44</v>
      </c>
      <c r="D1867" s="1">
        <v>20269</v>
      </c>
      <c r="E1867" s="1">
        <v>402475</v>
      </c>
      <c r="F1867" s="2">
        <v>20078</v>
      </c>
    </row>
    <row r="1868" spans="1:6" x14ac:dyDescent="0.35">
      <c r="A1868">
        <v>2017</v>
      </c>
      <c r="B1868" t="s">
        <v>59</v>
      </c>
      <c r="C1868" t="s">
        <v>45</v>
      </c>
      <c r="D1868" s="1">
        <v>20065</v>
      </c>
      <c r="E1868" s="1">
        <v>325141</v>
      </c>
      <c r="F1868" s="2">
        <v>24250</v>
      </c>
    </row>
    <row r="1869" spans="1:6" x14ac:dyDescent="0.35">
      <c r="A1869">
        <v>2017</v>
      </c>
      <c r="B1869" t="s">
        <v>59</v>
      </c>
      <c r="C1869" t="s">
        <v>46</v>
      </c>
      <c r="D1869" s="1">
        <v>4646</v>
      </c>
      <c r="E1869" s="1">
        <v>74275</v>
      </c>
      <c r="F1869" s="2">
        <v>17335</v>
      </c>
    </row>
    <row r="1870" spans="1:6" x14ac:dyDescent="0.35">
      <c r="A1870">
        <v>2017</v>
      </c>
      <c r="B1870" t="s">
        <v>59</v>
      </c>
      <c r="C1870" t="s">
        <v>47</v>
      </c>
      <c r="D1870" s="1">
        <v>16599</v>
      </c>
      <c r="E1870" s="1">
        <v>279749</v>
      </c>
      <c r="F1870" s="2">
        <v>17248</v>
      </c>
    </row>
    <row r="1871" spans="1:6" x14ac:dyDescent="0.35">
      <c r="A1871">
        <v>2017</v>
      </c>
      <c r="B1871" t="s">
        <v>59</v>
      </c>
      <c r="C1871" t="s">
        <v>48</v>
      </c>
      <c r="D1871" s="1">
        <v>2355</v>
      </c>
      <c r="E1871" s="1">
        <v>36297</v>
      </c>
      <c r="F1871" s="2">
        <v>19867</v>
      </c>
    </row>
    <row r="1872" spans="1:6" x14ac:dyDescent="0.35">
      <c r="A1872">
        <v>2017</v>
      </c>
      <c r="B1872" t="s">
        <v>60</v>
      </c>
      <c r="C1872" t="s">
        <v>1</v>
      </c>
      <c r="D1872" s="1">
        <v>9603</v>
      </c>
      <c r="E1872" s="1">
        <v>45296</v>
      </c>
      <c r="F1872" s="2">
        <v>36539</v>
      </c>
    </row>
    <row r="1873" spans="1:6" x14ac:dyDescent="0.35">
      <c r="A1873">
        <v>2017</v>
      </c>
      <c r="B1873" t="s">
        <v>60</v>
      </c>
      <c r="C1873" t="s">
        <v>2</v>
      </c>
      <c r="D1873" s="1">
        <v>10297</v>
      </c>
      <c r="E1873" s="1">
        <v>71320</v>
      </c>
      <c r="F1873" s="2">
        <v>37061</v>
      </c>
    </row>
    <row r="1874" spans="1:6" x14ac:dyDescent="0.35">
      <c r="A1874">
        <v>2017</v>
      </c>
      <c r="B1874" t="s">
        <v>60</v>
      </c>
      <c r="C1874" t="s">
        <v>3</v>
      </c>
      <c r="D1874" s="1">
        <v>5315</v>
      </c>
      <c r="E1874" s="1">
        <v>24804</v>
      </c>
      <c r="F1874" s="2">
        <v>33179</v>
      </c>
    </row>
    <row r="1875" spans="1:6" x14ac:dyDescent="0.35">
      <c r="A1875">
        <v>2017</v>
      </c>
      <c r="B1875" t="s">
        <v>60</v>
      </c>
      <c r="C1875" t="s">
        <v>4</v>
      </c>
      <c r="D1875" s="1">
        <v>88470</v>
      </c>
      <c r="E1875" s="1">
        <v>527915</v>
      </c>
      <c r="F1875" s="2">
        <v>40412</v>
      </c>
    </row>
    <row r="1876" spans="1:6" x14ac:dyDescent="0.35">
      <c r="A1876">
        <v>2017</v>
      </c>
      <c r="B1876" t="s">
        <v>60</v>
      </c>
      <c r="C1876" t="s">
        <v>5</v>
      </c>
      <c r="D1876" s="1">
        <v>15777</v>
      </c>
      <c r="E1876" s="1">
        <v>80034</v>
      </c>
      <c r="F1876" s="2">
        <v>39558</v>
      </c>
    </row>
    <row r="1877" spans="1:6" x14ac:dyDescent="0.35">
      <c r="A1877">
        <v>2017</v>
      </c>
      <c r="B1877" t="s">
        <v>60</v>
      </c>
      <c r="C1877" t="s">
        <v>6</v>
      </c>
      <c r="D1877" s="1">
        <v>16529</v>
      </c>
      <c r="E1877" s="1">
        <v>64279</v>
      </c>
      <c r="F1877" s="2">
        <v>33397</v>
      </c>
    </row>
    <row r="1878" spans="1:6" x14ac:dyDescent="0.35">
      <c r="A1878">
        <v>2017</v>
      </c>
      <c r="B1878" t="s">
        <v>60</v>
      </c>
      <c r="C1878" t="s">
        <v>7</v>
      </c>
      <c r="D1878" s="1">
        <v>2003</v>
      </c>
      <c r="E1878" s="1">
        <v>11881</v>
      </c>
      <c r="F1878" s="2">
        <v>33610</v>
      </c>
    </row>
    <row r="1879" spans="1:6" x14ac:dyDescent="0.35">
      <c r="A1879">
        <v>2017</v>
      </c>
      <c r="B1879" t="s">
        <v>60</v>
      </c>
      <c r="C1879" t="s">
        <v>8</v>
      </c>
      <c r="D1879" s="1">
        <v>54928</v>
      </c>
      <c r="E1879" s="1">
        <v>273903</v>
      </c>
      <c r="F1879" s="2">
        <v>35319</v>
      </c>
    </row>
    <row r="1880" spans="1:6" x14ac:dyDescent="0.35">
      <c r="A1880">
        <v>2017</v>
      </c>
      <c r="B1880" t="s">
        <v>60</v>
      </c>
      <c r="C1880" t="s">
        <v>9</v>
      </c>
      <c r="D1880" s="1">
        <v>18097</v>
      </c>
      <c r="E1880" s="1">
        <v>106445</v>
      </c>
      <c r="F1880" s="2">
        <v>35520</v>
      </c>
    </row>
    <row r="1881" spans="1:6" x14ac:dyDescent="0.35">
      <c r="A1881">
        <v>2017</v>
      </c>
      <c r="B1881" t="s">
        <v>60</v>
      </c>
      <c r="C1881" t="s">
        <v>10</v>
      </c>
      <c r="D1881" s="1">
        <v>3888</v>
      </c>
      <c r="E1881" s="1">
        <v>17915</v>
      </c>
      <c r="F1881" s="2">
        <v>30056</v>
      </c>
    </row>
    <row r="1882" spans="1:6" x14ac:dyDescent="0.35">
      <c r="A1882">
        <v>2017</v>
      </c>
      <c r="B1882" t="s">
        <v>60</v>
      </c>
      <c r="C1882" t="s">
        <v>11</v>
      </c>
      <c r="D1882" s="1">
        <v>39500</v>
      </c>
      <c r="E1882" s="1">
        <v>206494</v>
      </c>
      <c r="F1882" s="2">
        <v>41240</v>
      </c>
    </row>
    <row r="1883" spans="1:6" x14ac:dyDescent="0.35">
      <c r="A1883">
        <v>2017</v>
      </c>
      <c r="B1883" t="s">
        <v>60</v>
      </c>
      <c r="C1883" t="s">
        <v>12</v>
      </c>
      <c r="D1883" s="1">
        <v>13113</v>
      </c>
      <c r="E1883" s="1">
        <v>86944</v>
      </c>
      <c r="F1883" s="2">
        <v>31882</v>
      </c>
    </row>
    <row r="1884" spans="1:6" x14ac:dyDescent="0.35">
      <c r="A1884">
        <v>2017</v>
      </c>
      <c r="B1884" t="s">
        <v>60</v>
      </c>
      <c r="C1884" t="s">
        <v>13</v>
      </c>
      <c r="D1884" s="1">
        <v>8710</v>
      </c>
      <c r="E1884" s="1">
        <v>42498</v>
      </c>
      <c r="F1884" s="2">
        <v>33069</v>
      </c>
    </row>
    <row r="1885" spans="1:6" x14ac:dyDescent="0.35">
      <c r="A1885">
        <v>2017</v>
      </c>
      <c r="B1885" t="s">
        <v>60</v>
      </c>
      <c r="C1885" t="s">
        <v>14</v>
      </c>
      <c r="D1885" s="1">
        <v>6031</v>
      </c>
      <c r="E1885" s="1">
        <v>33578</v>
      </c>
      <c r="F1885" s="2">
        <v>33575</v>
      </c>
    </row>
    <row r="1886" spans="1:6" x14ac:dyDescent="0.35">
      <c r="A1886">
        <v>2017</v>
      </c>
      <c r="B1886" t="s">
        <v>60</v>
      </c>
      <c r="C1886" t="s">
        <v>15</v>
      </c>
      <c r="D1886" s="1">
        <v>10912</v>
      </c>
      <c r="E1886" s="1">
        <v>46382</v>
      </c>
      <c r="F1886" s="2">
        <v>32330</v>
      </c>
    </row>
    <row r="1887" spans="1:6" x14ac:dyDescent="0.35">
      <c r="A1887">
        <v>2017</v>
      </c>
      <c r="B1887" t="s">
        <v>60</v>
      </c>
      <c r="C1887" t="s">
        <v>16</v>
      </c>
      <c r="D1887" s="1">
        <v>9250</v>
      </c>
      <c r="E1887" s="1">
        <v>45963</v>
      </c>
      <c r="F1887" s="2">
        <v>36468</v>
      </c>
    </row>
    <row r="1888" spans="1:6" x14ac:dyDescent="0.35">
      <c r="A1888">
        <v>2017</v>
      </c>
      <c r="B1888" t="s">
        <v>60</v>
      </c>
      <c r="C1888" t="s">
        <v>17</v>
      </c>
      <c r="D1888" s="1">
        <v>4028</v>
      </c>
      <c r="E1888" s="1">
        <v>17774</v>
      </c>
      <c r="F1888" s="2">
        <v>32993</v>
      </c>
    </row>
    <row r="1889" spans="1:6" x14ac:dyDescent="0.35">
      <c r="A1889">
        <v>2017</v>
      </c>
      <c r="B1889" t="s">
        <v>60</v>
      </c>
      <c r="C1889" t="s">
        <v>18</v>
      </c>
      <c r="D1889" s="1">
        <v>19506</v>
      </c>
      <c r="E1889" s="1">
        <v>91492</v>
      </c>
      <c r="F1889" s="2">
        <v>41793</v>
      </c>
    </row>
    <row r="1890" spans="1:6" x14ac:dyDescent="0.35">
      <c r="A1890">
        <v>2017</v>
      </c>
      <c r="B1890" t="s">
        <v>60</v>
      </c>
      <c r="C1890" t="s">
        <v>19</v>
      </c>
      <c r="D1890" s="1">
        <v>21677</v>
      </c>
      <c r="E1890" s="1">
        <v>118160</v>
      </c>
      <c r="F1890" s="2">
        <v>37032</v>
      </c>
    </row>
    <row r="1891" spans="1:6" x14ac:dyDescent="0.35">
      <c r="A1891">
        <v>2017</v>
      </c>
      <c r="B1891" t="s">
        <v>60</v>
      </c>
      <c r="C1891" t="s">
        <v>20</v>
      </c>
      <c r="D1891" s="1">
        <v>29930</v>
      </c>
      <c r="E1891" s="1">
        <v>137568</v>
      </c>
      <c r="F1891" s="2">
        <v>32157</v>
      </c>
    </row>
    <row r="1892" spans="1:6" x14ac:dyDescent="0.35">
      <c r="A1892">
        <v>2017</v>
      </c>
      <c r="B1892" t="s">
        <v>60</v>
      </c>
      <c r="C1892" t="s">
        <v>21</v>
      </c>
      <c r="D1892" s="1">
        <v>16226</v>
      </c>
      <c r="E1892" s="1">
        <v>90138</v>
      </c>
      <c r="F1892" s="2">
        <v>33237</v>
      </c>
    </row>
    <row r="1893" spans="1:6" x14ac:dyDescent="0.35">
      <c r="A1893">
        <v>2017</v>
      </c>
      <c r="B1893" t="s">
        <v>60</v>
      </c>
      <c r="C1893" t="s">
        <v>22</v>
      </c>
      <c r="D1893" s="1">
        <v>4726</v>
      </c>
      <c r="E1893" s="1">
        <v>21154</v>
      </c>
      <c r="F1893" s="2">
        <v>33958</v>
      </c>
    </row>
    <row r="1894" spans="1:6" x14ac:dyDescent="0.35">
      <c r="A1894">
        <v>2017</v>
      </c>
      <c r="B1894" t="s">
        <v>60</v>
      </c>
      <c r="C1894" t="s">
        <v>23</v>
      </c>
      <c r="D1894" s="1">
        <v>13734</v>
      </c>
      <c r="E1894" s="1">
        <v>76037</v>
      </c>
      <c r="F1894" s="2">
        <v>32705</v>
      </c>
    </row>
    <row r="1895" spans="1:6" x14ac:dyDescent="0.35">
      <c r="A1895">
        <v>2017</v>
      </c>
      <c r="B1895" t="s">
        <v>60</v>
      </c>
      <c r="C1895" t="s">
        <v>24</v>
      </c>
      <c r="D1895" s="1">
        <v>4094</v>
      </c>
      <c r="E1895" s="1">
        <v>17909</v>
      </c>
      <c r="F1895" s="2">
        <v>29177</v>
      </c>
    </row>
    <row r="1896" spans="1:6" x14ac:dyDescent="0.35">
      <c r="A1896">
        <v>2017</v>
      </c>
      <c r="B1896" t="s">
        <v>60</v>
      </c>
      <c r="C1896" t="s">
        <v>25</v>
      </c>
      <c r="D1896" s="1">
        <v>4671</v>
      </c>
      <c r="E1896" s="1">
        <v>25082</v>
      </c>
      <c r="F1896" s="2">
        <v>31310</v>
      </c>
    </row>
    <row r="1897" spans="1:6" x14ac:dyDescent="0.35">
      <c r="A1897">
        <v>2017</v>
      </c>
      <c r="B1897" t="s">
        <v>60</v>
      </c>
      <c r="C1897" t="s">
        <v>26</v>
      </c>
      <c r="D1897" s="1">
        <v>4959</v>
      </c>
      <c r="E1897" s="1">
        <v>33667</v>
      </c>
      <c r="F1897" s="2">
        <v>36336</v>
      </c>
    </row>
    <row r="1898" spans="1:6" x14ac:dyDescent="0.35">
      <c r="A1898">
        <v>2017</v>
      </c>
      <c r="B1898" t="s">
        <v>60</v>
      </c>
      <c r="C1898" t="s">
        <v>27</v>
      </c>
      <c r="D1898" s="1">
        <v>3871</v>
      </c>
      <c r="E1898" s="1">
        <v>20493</v>
      </c>
      <c r="F1898" s="2">
        <v>36646</v>
      </c>
    </row>
    <row r="1899" spans="1:6" x14ac:dyDescent="0.35">
      <c r="A1899">
        <v>2017</v>
      </c>
      <c r="B1899" t="s">
        <v>60</v>
      </c>
      <c r="C1899" t="s">
        <v>28</v>
      </c>
      <c r="D1899" s="1">
        <v>25881</v>
      </c>
      <c r="E1899" s="1">
        <v>136480</v>
      </c>
      <c r="F1899" s="2">
        <v>35059</v>
      </c>
    </row>
    <row r="1900" spans="1:6" x14ac:dyDescent="0.35">
      <c r="A1900">
        <v>2017</v>
      </c>
      <c r="B1900" t="s">
        <v>60</v>
      </c>
      <c r="C1900" t="s">
        <v>29</v>
      </c>
      <c r="D1900" s="1">
        <v>3961</v>
      </c>
      <c r="E1900" s="1">
        <v>20593</v>
      </c>
      <c r="F1900" s="2">
        <v>32578</v>
      </c>
    </row>
    <row r="1901" spans="1:6" x14ac:dyDescent="0.35">
      <c r="A1901">
        <v>2017</v>
      </c>
      <c r="B1901" t="s">
        <v>60</v>
      </c>
      <c r="C1901" t="s">
        <v>30</v>
      </c>
      <c r="D1901" s="1">
        <v>74536</v>
      </c>
      <c r="E1901" s="1">
        <v>369805</v>
      </c>
      <c r="F1901" s="2">
        <v>40436</v>
      </c>
    </row>
    <row r="1902" spans="1:6" x14ac:dyDescent="0.35">
      <c r="A1902">
        <v>2017</v>
      </c>
      <c r="B1902" t="s">
        <v>60</v>
      </c>
      <c r="C1902" t="s">
        <v>31</v>
      </c>
      <c r="D1902" s="1">
        <v>23024</v>
      </c>
      <c r="E1902" s="1">
        <v>107404</v>
      </c>
      <c r="F1902" s="2">
        <v>33978</v>
      </c>
    </row>
    <row r="1903" spans="1:6" x14ac:dyDescent="0.35">
      <c r="A1903">
        <v>2017</v>
      </c>
      <c r="B1903" t="s">
        <v>60</v>
      </c>
      <c r="C1903" t="s">
        <v>32</v>
      </c>
      <c r="D1903" s="1">
        <v>2040</v>
      </c>
      <c r="E1903" s="1">
        <v>12231</v>
      </c>
      <c r="F1903" s="2">
        <v>34167</v>
      </c>
    </row>
    <row r="1904" spans="1:6" x14ac:dyDescent="0.35">
      <c r="A1904">
        <v>2017</v>
      </c>
      <c r="B1904" t="s">
        <v>60</v>
      </c>
      <c r="C1904" t="s">
        <v>33</v>
      </c>
      <c r="D1904" s="1">
        <v>23601</v>
      </c>
      <c r="E1904" s="1">
        <v>155257</v>
      </c>
      <c r="F1904" s="2">
        <v>33039</v>
      </c>
    </row>
    <row r="1905" spans="1:6" x14ac:dyDescent="0.35">
      <c r="A1905">
        <v>2017</v>
      </c>
      <c r="B1905" t="s">
        <v>60</v>
      </c>
      <c r="C1905" t="s">
        <v>34</v>
      </c>
      <c r="D1905" s="1">
        <v>6751</v>
      </c>
      <c r="E1905" s="1">
        <v>35772</v>
      </c>
      <c r="F1905" s="2">
        <v>34306</v>
      </c>
    </row>
    <row r="1906" spans="1:6" x14ac:dyDescent="0.35">
      <c r="A1906">
        <v>2017</v>
      </c>
      <c r="B1906" t="s">
        <v>60</v>
      </c>
      <c r="C1906" t="s">
        <v>35</v>
      </c>
      <c r="D1906" s="1">
        <v>22753</v>
      </c>
      <c r="E1906" s="1">
        <v>77028</v>
      </c>
      <c r="F1906" s="2">
        <v>31901</v>
      </c>
    </row>
    <row r="1907" spans="1:6" x14ac:dyDescent="0.35">
      <c r="A1907">
        <v>2017</v>
      </c>
      <c r="B1907" t="s">
        <v>60</v>
      </c>
      <c r="C1907" t="s">
        <v>36</v>
      </c>
      <c r="D1907" s="1">
        <v>32259</v>
      </c>
      <c r="E1907" s="1">
        <v>197527</v>
      </c>
      <c r="F1907" s="2">
        <v>32593</v>
      </c>
    </row>
    <row r="1908" spans="1:6" x14ac:dyDescent="0.35">
      <c r="A1908">
        <v>2017</v>
      </c>
      <c r="B1908" t="s">
        <v>60</v>
      </c>
      <c r="C1908" t="s">
        <v>37</v>
      </c>
      <c r="D1908" s="1">
        <v>3395</v>
      </c>
      <c r="E1908" s="1">
        <v>17959</v>
      </c>
      <c r="F1908" s="2">
        <v>32566</v>
      </c>
    </row>
    <row r="1909" spans="1:6" x14ac:dyDescent="0.35">
      <c r="A1909">
        <v>2017</v>
      </c>
      <c r="B1909" t="s">
        <v>60</v>
      </c>
      <c r="C1909" t="s">
        <v>38</v>
      </c>
      <c r="D1909" s="1">
        <v>11490</v>
      </c>
      <c r="E1909" s="1">
        <v>51779</v>
      </c>
      <c r="F1909" s="2">
        <v>32842</v>
      </c>
    </row>
    <row r="1910" spans="1:6" x14ac:dyDescent="0.35">
      <c r="A1910">
        <v>2017</v>
      </c>
      <c r="B1910" t="s">
        <v>60</v>
      </c>
      <c r="C1910" t="s">
        <v>39</v>
      </c>
      <c r="D1910" s="1">
        <v>2171</v>
      </c>
      <c r="E1910" s="1">
        <v>11078</v>
      </c>
      <c r="F1910" s="2">
        <v>31403</v>
      </c>
    </row>
    <row r="1911" spans="1:6" x14ac:dyDescent="0.35">
      <c r="A1911">
        <v>2017</v>
      </c>
      <c r="B1911" t="s">
        <v>60</v>
      </c>
      <c r="C1911" t="s">
        <v>40</v>
      </c>
      <c r="D1911" s="1">
        <v>14618</v>
      </c>
      <c r="E1911" s="1">
        <v>76045</v>
      </c>
      <c r="F1911" s="2">
        <v>34443</v>
      </c>
    </row>
    <row r="1912" spans="1:6" x14ac:dyDescent="0.35">
      <c r="A1912">
        <v>2017</v>
      </c>
      <c r="B1912" t="s">
        <v>60</v>
      </c>
      <c r="C1912" t="s">
        <v>41</v>
      </c>
      <c r="D1912" s="1">
        <v>56060</v>
      </c>
      <c r="E1912" s="1">
        <v>328026</v>
      </c>
      <c r="F1912" s="2">
        <v>37841</v>
      </c>
    </row>
    <row r="1913" spans="1:6" x14ac:dyDescent="0.35">
      <c r="A1913">
        <v>2017</v>
      </c>
      <c r="B1913" t="s">
        <v>60</v>
      </c>
      <c r="C1913" t="s">
        <v>42</v>
      </c>
      <c r="D1913" s="1">
        <v>6084</v>
      </c>
      <c r="E1913" s="1">
        <v>35143</v>
      </c>
      <c r="F1913" s="2">
        <v>34421</v>
      </c>
    </row>
    <row r="1914" spans="1:6" x14ac:dyDescent="0.35">
      <c r="A1914">
        <v>2017</v>
      </c>
      <c r="B1914" t="s">
        <v>60</v>
      </c>
      <c r="C1914" t="s">
        <v>43</v>
      </c>
      <c r="D1914" s="1">
        <v>1958</v>
      </c>
      <c r="E1914" s="1">
        <v>8658</v>
      </c>
      <c r="F1914" s="2">
        <v>34757</v>
      </c>
    </row>
    <row r="1915" spans="1:6" x14ac:dyDescent="0.35">
      <c r="A1915">
        <v>2017</v>
      </c>
      <c r="B1915" t="s">
        <v>60</v>
      </c>
      <c r="C1915" t="s">
        <v>44</v>
      </c>
      <c r="D1915" s="1">
        <v>32154</v>
      </c>
      <c r="E1915" s="1">
        <v>141985</v>
      </c>
      <c r="F1915" s="2">
        <v>42290</v>
      </c>
    </row>
    <row r="1916" spans="1:6" x14ac:dyDescent="0.35">
      <c r="A1916">
        <v>2017</v>
      </c>
      <c r="B1916" t="s">
        <v>60</v>
      </c>
      <c r="C1916" t="s">
        <v>45</v>
      </c>
      <c r="D1916" s="1">
        <v>19701</v>
      </c>
      <c r="E1916" s="1">
        <v>97492</v>
      </c>
      <c r="F1916" s="2">
        <v>38822</v>
      </c>
    </row>
    <row r="1917" spans="1:6" x14ac:dyDescent="0.35">
      <c r="A1917">
        <v>2017</v>
      </c>
      <c r="B1917" t="s">
        <v>60</v>
      </c>
      <c r="C1917" t="s">
        <v>46</v>
      </c>
      <c r="D1917" s="1">
        <v>5237</v>
      </c>
      <c r="E1917" s="1">
        <v>19979</v>
      </c>
      <c r="F1917" s="2">
        <v>29927</v>
      </c>
    </row>
    <row r="1918" spans="1:6" x14ac:dyDescent="0.35">
      <c r="A1918">
        <v>2017</v>
      </c>
      <c r="B1918" t="s">
        <v>60</v>
      </c>
      <c r="C1918" t="s">
        <v>47</v>
      </c>
      <c r="D1918" s="1">
        <v>14001</v>
      </c>
      <c r="E1918" s="1">
        <v>84153</v>
      </c>
      <c r="F1918" s="2">
        <v>29242</v>
      </c>
    </row>
    <row r="1919" spans="1:6" x14ac:dyDescent="0.35">
      <c r="A1919">
        <v>2017</v>
      </c>
      <c r="B1919" t="s">
        <v>60</v>
      </c>
      <c r="C1919" t="s">
        <v>48</v>
      </c>
      <c r="D1919" s="1">
        <v>1656</v>
      </c>
      <c r="E1919" s="1">
        <v>7231</v>
      </c>
      <c r="F1919" s="2">
        <v>35035</v>
      </c>
    </row>
  </sheetData>
  <customSheetViews>
    <customSheetView guid="{948164EF-B902-4A6C-8E3C-A935061C5153}" state="hidden">
      <selection activeCell="F150" sqref="F150"/>
      <pageMargins left="0.7" right="0.7" top="0.75" bottom="0.75" header="0.3" footer="0.3"/>
      <pageSetup orientation="portrait" r:id="rId1"/>
    </customSheetView>
    <customSheetView guid="{A1F01C08-243B-48FC-94A8-F102AEB1706D}">
      <selection activeCell="F150" sqref="F150"/>
      <pageMargins left="0.7" right="0.7" top="0.75" bottom="0.75" header="0.3" footer="0.3"/>
      <pageSetup orientation="portrait" r:id="rId2"/>
    </customSheetView>
  </customSheetViews>
  <pageMargins left="0.7" right="0.7" top="0.75" bottom="0.75" header="0.3" footer="0.3"/>
  <pageSetup orientation="portrait"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E76B-8AA7-481D-A88A-5123EFD27188}">
  <dimension ref="A1:AA50"/>
  <sheetViews>
    <sheetView topLeftCell="J1" zoomScale="70" zoomScaleNormal="70" workbookViewId="0">
      <selection activeCell="B33" sqref="B33"/>
    </sheetView>
  </sheetViews>
  <sheetFormatPr defaultRowHeight="14.5" x14ac:dyDescent="0.35"/>
  <cols>
    <col min="1" max="1" width="23.08984375" customWidth="1"/>
    <col min="2" max="2" width="22.08984375" customWidth="1"/>
    <col min="4" max="4" width="14.90625" customWidth="1"/>
    <col min="6" max="6" width="21.1796875" customWidth="1"/>
    <col min="7" max="9" width="21.08984375" customWidth="1"/>
    <col min="10" max="10" width="18.1796875" customWidth="1"/>
    <col min="11" max="12" width="31.1796875" customWidth="1"/>
    <col min="15" max="17" width="21.54296875" customWidth="1"/>
    <col min="20" max="20" width="15.81640625" customWidth="1"/>
    <col min="21" max="21" width="14.54296875" customWidth="1"/>
    <col min="22" max="22" width="17.26953125" customWidth="1"/>
    <col min="23" max="24" width="23.26953125" customWidth="1"/>
    <col min="25" max="25" width="13.26953125" customWidth="1"/>
    <col min="26" max="26" width="15.81640625" hidden="1" customWidth="1"/>
    <col min="27" max="27" width="13.54296875" hidden="1" customWidth="1"/>
  </cols>
  <sheetData>
    <row r="1" spans="1:27" x14ac:dyDescent="0.35">
      <c r="A1" s="7" t="s">
        <v>64</v>
      </c>
      <c r="B1" s="7"/>
      <c r="D1" s="5" t="s">
        <v>67</v>
      </c>
      <c r="F1" s="8" t="s">
        <v>69</v>
      </c>
      <c r="G1" s="8"/>
      <c r="H1" s="8"/>
      <c r="I1" s="8"/>
      <c r="K1" s="8" t="s">
        <v>71</v>
      </c>
      <c r="L1" s="8"/>
      <c r="O1" s="8" t="s">
        <v>74</v>
      </c>
      <c r="P1" s="8"/>
      <c r="Q1" s="8"/>
      <c r="T1" s="8" t="s">
        <v>76</v>
      </c>
      <c r="U1" s="8"/>
      <c r="V1" s="12"/>
      <c r="W1" s="12"/>
      <c r="X1" s="12"/>
      <c r="Y1" s="12"/>
      <c r="Z1" s="8" t="s">
        <v>77</v>
      </c>
    </row>
    <row r="2" spans="1:27" x14ac:dyDescent="0.35">
      <c r="A2" s="3" t="s">
        <v>49</v>
      </c>
      <c r="B2" s="3" t="s">
        <v>66</v>
      </c>
      <c r="D2" s="4" t="s">
        <v>68</v>
      </c>
      <c r="F2" s="6" t="s">
        <v>49</v>
      </c>
      <c r="G2" s="6" t="s">
        <v>70</v>
      </c>
      <c r="H2" s="6" t="s">
        <v>66</v>
      </c>
      <c r="I2" s="6" t="s">
        <v>82</v>
      </c>
      <c r="K2" s="6" t="s">
        <v>49</v>
      </c>
      <c r="L2" s="6" t="s">
        <v>62</v>
      </c>
      <c r="O2" s="6" t="s">
        <v>50</v>
      </c>
      <c r="P2" s="6" t="s">
        <v>75</v>
      </c>
      <c r="Q2" s="6" t="s">
        <v>62</v>
      </c>
      <c r="T2" s="6" t="s">
        <v>0</v>
      </c>
      <c r="U2" s="6" t="s">
        <v>62</v>
      </c>
      <c r="V2" s="6" t="s">
        <v>78</v>
      </c>
      <c r="W2" s="6" t="s">
        <v>79</v>
      </c>
      <c r="X2" s="6" t="s">
        <v>80</v>
      </c>
      <c r="Y2" s="6" t="str" cm="1">
        <f t="array" ref="Y2">Table9[Selection]</f>
        <v>Employees per 1000 Capita</v>
      </c>
      <c r="Z2" s="6" t="s">
        <v>0</v>
      </c>
    </row>
    <row r="3" spans="1:27" x14ac:dyDescent="0.35">
      <c r="A3" t="s">
        <v>57</v>
      </c>
      <c r="B3" t="str">
        <f>Dashboard!$B$6</f>
        <v>Manufacturing</v>
      </c>
      <c r="D3">
        <f>Dashboard!E6</f>
        <v>2020</v>
      </c>
      <c r="F3" t="s">
        <v>53</v>
      </c>
      <c r="G3" s="2">
        <f>AVERAGEIFS(Data!F:F, Data!B:B, F3, Data!A:A, 'Data Prep'!$D$3)</f>
        <v>93586.333333333328</v>
      </c>
      <c r="H3" s="2">
        <f>IF(Table3[[#This Row],[Industry]]=$B$3, Table3[[#This Row],[Average Annual Wage]], 0)</f>
        <v>0</v>
      </c>
      <c r="I3" s="2">
        <f>IF(Table3[[#This Row],[Industry]]=$B$3, 0, Table3[[#This Row],[Average Annual Wage]])</f>
        <v>93586.333333333328</v>
      </c>
      <c r="K3" t="s">
        <v>54</v>
      </c>
      <c r="L3" s="10">
        <f>SUMIFS(Table1[Employees], Table1[Industry], Table2[[#This Row],[Industry]], Table1[Year], 'Data Prep'!$D$3)</f>
        <v>26277342</v>
      </c>
      <c r="O3">
        <v>2017</v>
      </c>
      <c r="P3" s="2">
        <f>AVERAGEIFS(Table1[Avg Annual Wage], Table1[Year], Table7[[#This Row],[Year]], Table1[Industry], $B$3)</f>
        <v>62625.291666666664</v>
      </c>
      <c r="Q3" s="10">
        <f>SUMIFS(Table1[Employees], Table1[Year],Table7[[#This Row],[Year]], Table1[Industry], $B$3)</f>
        <v>12378010</v>
      </c>
      <c r="T3" t="s">
        <v>1</v>
      </c>
      <c r="U3">
        <f>SUMIFS(Table1[Employees], Table1[State], Table8[[#This Row],[State]], Table1[Year], 'Data Prep'!$D$3, Table1[Industry], 'Data Prep'!$B$3)</f>
        <v>258328</v>
      </c>
      <c r="V3" vm="1">
        <v>4887871</v>
      </c>
      <c r="W3" s="11">
        <f>(Table8[[#This Row],[Employees]]/Table8[[#This Row],[Population]]*1000)</f>
        <v>52.850821963181922</v>
      </c>
      <c r="X3" s="2">
        <f>AVERAGEIFS(Table1[Avg Annual Wage], Table1[State], Table8[[#This Row],[State]], Table1[Industry], $B$3, Table1[Year], $D$3)</f>
        <v>60387</v>
      </c>
      <c r="Y3" s="13" cm="1">
        <f t="array" ref="Y3">IF(Table9[Selection]="Employees per 1000 Capita", -Table8[[#This Row],[Employees per 1000 Capita]], Table8[[#This Row],[Average Wages]])</f>
        <v>-52.850821963181922</v>
      </c>
      <c r="Z3" t="e" vm="2">
        <v>#VALUE!</v>
      </c>
      <c r="AA3" cm="1" vm="1">
        <f t="array" ref="AA3">_FV(Z3,"Population")</f>
        <v>4887871</v>
      </c>
    </row>
    <row r="4" spans="1:27" x14ac:dyDescent="0.35">
      <c r="A4" t="s">
        <v>51</v>
      </c>
      <c r="F4" t="s">
        <v>56</v>
      </c>
      <c r="G4" s="2">
        <f>AVERAGEIFS(Data!F:F, Data!B:B, F4, Data!A:A, 'Data Prep'!$D$3)</f>
        <v>90040.666666666672</v>
      </c>
      <c r="H4" s="2">
        <f>IF(Table3[[#This Row],[Industry]]=$B$3, Table3[[#This Row],[Average Annual Wage]], 0)</f>
        <v>0</v>
      </c>
      <c r="I4" s="2">
        <f>IF(Table3[[#This Row],[Industry]]=$B$3, 0, Table3[[#This Row],[Average Annual Wage]])</f>
        <v>90040.666666666672</v>
      </c>
      <c r="K4" t="s">
        <v>58</v>
      </c>
      <c r="L4" s="10">
        <f>SUMIFS(Table1[Employees], Table1[Industry], Table2[[#This Row],[Industry]], Table1[Year], 'Data Prep'!$D$3)</f>
        <v>22035033</v>
      </c>
      <c r="O4">
        <v>2018</v>
      </c>
      <c r="P4" s="2">
        <f>AVERAGEIFS(Table1[Avg Annual Wage], Table1[Year], Table7[[#This Row],[Year]], Table1[Industry], $B$3)</f>
        <v>64166.541666666664</v>
      </c>
      <c r="Q4" s="10">
        <f>SUMIFS(Table1[Employees], Table1[Year],Table7[[#This Row],[Year]], Table1[Industry], $B$3)</f>
        <v>12619732</v>
      </c>
      <c r="T4" t="s">
        <v>2</v>
      </c>
      <c r="U4">
        <f>SUMIFS(Table1[Employees], Table1[State], Table8[[#This Row],[State]], Table1[Year], 'Data Prep'!$D$3, Table1[Industry], 'Data Prep'!$B$3)</f>
        <v>177110</v>
      </c>
      <c r="V4" vm="3">
        <v>7171646</v>
      </c>
      <c r="W4" s="11">
        <f>(Table8[[#This Row],[Employees]]/Table8[[#This Row],[Population]]*1000)</f>
        <v>24.695864798680802</v>
      </c>
      <c r="X4" s="2">
        <f>AVERAGEIFS(Table1[Avg Annual Wage], Table1[State], Table8[[#This Row],[State]], Table1[Industry], $B$3, Table1[Year], $D$3)</f>
        <v>82375</v>
      </c>
      <c r="Y4" s="13" cm="1">
        <f t="array" ref="Y4">IF(Table9[Selection]="Employees per 1000 Capita", -Table8[[#This Row],[Employees per 1000 Capita]], Table8[[#This Row],[Average Wages]])</f>
        <v>-24.695864798680802</v>
      </c>
      <c r="Z4" t="e" vm="4">
        <v>#VALUE!</v>
      </c>
      <c r="AA4" cm="1" vm="3">
        <f t="array" ref="AA4">_FV(Z4,"Population")</f>
        <v>7171646</v>
      </c>
    </row>
    <row r="5" spans="1:27" x14ac:dyDescent="0.35">
      <c r="A5" t="s">
        <v>58</v>
      </c>
      <c r="D5" s="5" t="s">
        <v>81</v>
      </c>
      <c r="F5" t="s">
        <v>57</v>
      </c>
      <c r="G5" s="2">
        <f>AVERAGEIFS(Data!F:F, Data!B:B, F5, Data!A:A, 'Data Prep'!$D$3)</f>
        <v>74713.0625</v>
      </c>
      <c r="H5" s="2">
        <f>IF(Table3[[#This Row],[Industry]]=$B$3, Table3[[#This Row],[Average Annual Wage]], 0)</f>
        <v>0</v>
      </c>
      <c r="I5" s="2">
        <f>IF(Table3[[#This Row],[Industry]]=$B$3, 0, Table3[[#This Row],[Average Annual Wage]])</f>
        <v>74713.0625</v>
      </c>
      <c r="K5" t="s">
        <v>57</v>
      </c>
      <c r="L5" s="10">
        <f>SUMIFS(Table1[Employees], Table1[Industry], Table2[[#This Row],[Industry]], Table1[Year], 'Data Prep'!$D$3)</f>
        <v>20065896</v>
      </c>
      <c r="O5">
        <v>2019</v>
      </c>
      <c r="P5" s="2">
        <f>AVERAGEIFS(Table1[Avg Annual Wage], Table1[Year], Table7[[#This Row],[Year]], Table1[Industry], $B$3)</f>
        <v>65480.25</v>
      </c>
      <c r="Q5" s="10">
        <f>SUMIFS(Table1[Employees], Table1[Year],Table7[[#This Row],[Year]], Table1[Industry], $B$3)</f>
        <v>12747753</v>
      </c>
      <c r="T5" t="s">
        <v>3</v>
      </c>
      <c r="U5">
        <f>SUMIFS(Table1[Employees], Table1[State], Table8[[#This Row],[State]], Table1[Year], 'Data Prep'!$D$3, Table1[Industry], 'Data Prep'!$B$3)</f>
        <v>154922</v>
      </c>
      <c r="V5" vm="5">
        <v>3013825</v>
      </c>
      <c r="W5" s="11">
        <f>(Table8[[#This Row],[Employees]]/Table8[[#This Row],[Population]]*1000)</f>
        <v>51.403780909641398</v>
      </c>
      <c r="X5" s="2">
        <f>AVERAGEIFS(Table1[Avg Annual Wage], Table1[State], Table8[[#This Row],[State]], Table1[Industry], $B$3, Table1[Year], $D$3)</f>
        <v>51570</v>
      </c>
      <c r="Y5" s="13" cm="1">
        <f t="array" ref="Y5">IF(Table9[Selection]="Employees per 1000 Capita", -Table8[[#This Row],[Employees per 1000 Capita]], Table8[[#This Row],[Average Wages]])</f>
        <v>-51.403780909641398</v>
      </c>
      <c r="Z5" t="e" vm="6">
        <v>#VALUE!</v>
      </c>
      <c r="AA5" cm="1" vm="5">
        <f t="array" ref="AA5">_FV(Z5,"Population")</f>
        <v>3013825</v>
      </c>
    </row>
    <row r="6" spans="1:27" x14ac:dyDescent="0.35">
      <c r="A6" t="s">
        <v>56</v>
      </c>
      <c r="D6" s="4" t="s">
        <v>66</v>
      </c>
      <c r="F6" t="s">
        <v>52</v>
      </c>
      <c r="G6" s="2">
        <f>AVERAGEIFS(Data!F:F, Data!B:B, F6, Data!A:A, 'Data Prep'!$D$3)</f>
        <v>68427.875</v>
      </c>
      <c r="H6" s="2">
        <f>IF(Table3[[#This Row],[Industry]]=$B$3, Table3[[#This Row],[Average Annual Wage]], 0)</f>
        <v>68427.875</v>
      </c>
      <c r="I6" s="2">
        <f>IF(Table3[[#This Row],[Industry]]=$B$3, 0, Table3[[#This Row],[Average Annual Wage]])</f>
        <v>0</v>
      </c>
      <c r="K6" t="s">
        <v>59</v>
      </c>
      <c r="L6" s="10">
        <f>SUMIFS(Table1[Employees], Table1[Industry], Table2[[#This Row],[Industry]], Table1[Year], 'Data Prep'!$D$3)</f>
        <v>12649500</v>
      </c>
      <c r="O6">
        <v>2020</v>
      </c>
      <c r="P6" s="2">
        <f>AVERAGEIFS(Table1[Avg Annual Wage], Table1[Year], Table7[[#This Row],[Year]], Table1[Industry], $B$3)</f>
        <v>68427.875</v>
      </c>
      <c r="Q6" s="10">
        <f>SUMIFS(Table1[Employees], Table1[Year],Table7[[#This Row],[Year]], Table1[Industry], $B$3)</f>
        <v>12058694</v>
      </c>
      <c r="T6" t="s">
        <v>4</v>
      </c>
      <c r="U6">
        <f>SUMIFS(Table1[Employees], Table1[State], Table8[[#This Row],[State]], Table1[Year], 'Data Prep'!$D$3, Table1[Industry], 'Data Prep'!$B$3)</f>
        <v>1263780</v>
      </c>
      <c r="V6" vm="7">
        <v>39557045</v>
      </c>
      <c r="W6" s="11">
        <f>(Table8[[#This Row],[Employees]]/Table8[[#This Row],[Population]]*1000)</f>
        <v>31.948291385263992</v>
      </c>
      <c r="X6" s="2">
        <f>AVERAGEIFS(Table1[Avg Annual Wage], Table1[State], Table8[[#This Row],[State]], Table1[Industry], $B$3, Table1[Year], $D$3)</f>
        <v>109888</v>
      </c>
      <c r="Y6" s="13" cm="1">
        <f t="array" ref="Y6">IF(Table9[Selection]="Employees per 1000 Capita", -Table8[[#This Row],[Employees per 1000 Capita]], Table8[[#This Row],[Average Wages]])</f>
        <v>-31.948291385263992</v>
      </c>
      <c r="Z6" t="e" vm="8">
        <v>#VALUE!</v>
      </c>
      <c r="AA6" cm="1" vm="7">
        <f t="array" ref="AA6">_FV(Z6,"Population")</f>
        <v>39557045</v>
      </c>
    </row>
    <row r="7" spans="1:27" x14ac:dyDescent="0.35">
      <c r="A7" t="s">
        <v>53</v>
      </c>
      <c r="D7" t="str">
        <f>IF(Dashboard!$A$2=2, "Average Wages", "Employees per 1000 Capita")</f>
        <v>Employees per 1000 Capita</v>
      </c>
      <c r="F7" t="s">
        <v>51</v>
      </c>
      <c r="G7" s="2">
        <f>AVERAGEIFS(Data!F:F, Data!B:B, F7, Data!A:A, 'Data Prep'!$D$3)</f>
        <v>63896.895833333336</v>
      </c>
      <c r="H7" s="2">
        <f>IF(Table3[[#This Row],[Industry]]=$B$3, Table3[[#This Row],[Average Annual Wage]], 0)</f>
        <v>0</v>
      </c>
      <c r="I7" s="2">
        <f>IF(Table3[[#This Row],[Industry]]=$B$3, 0, Table3[[#This Row],[Average Annual Wage]])</f>
        <v>63896.895833333336</v>
      </c>
      <c r="K7" t="s">
        <v>52</v>
      </c>
      <c r="L7" s="10">
        <f>SUMIFS(Table1[Employees], Table1[Industry], Table2[[#This Row],[Industry]], Table1[Year], 'Data Prep'!$D$3)</f>
        <v>12058694</v>
      </c>
      <c r="T7" t="s">
        <v>5</v>
      </c>
      <c r="U7">
        <f>SUMIFS(Table1[Employees], Table1[State], Table8[[#This Row],[State]], Table1[Year], 'Data Prep'!$D$3, Table1[Industry], 'Data Prep'!$B$3)</f>
        <v>146473</v>
      </c>
      <c r="V7" vm="9">
        <v>5695564</v>
      </c>
      <c r="W7" s="11">
        <f>(Table8[[#This Row],[Employees]]/Table8[[#This Row],[Population]]*1000)</f>
        <v>25.717031710994732</v>
      </c>
      <c r="X7" s="2">
        <f>AVERAGEIFS(Table1[Avg Annual Wage], Table1[State], Table8[[#This Row],[State]], Table1[Industry], $B$3, Table1[Year], $D$3)</f>
        <v>77207</v>
      </c>
      <c r="Y7" s="13" cm="1">
        <f t="array" ref="Y7">IF(Table9[Selection]="Employees per 1000 Capita", -Table8[[#This Row],[Employees per 1000 Capita]], Table8[[#This Row],[Average Wages]])</f>
        <v>-25.717031710994732</v>
      </c>
      <c r="Z7" t="e" vm="10">
        <v>#VALUE!</v>
      </c>
      <c r="AA7" cm="1" vm="9">
        <f t="array" ref="AA7">_FV(Z7,"Population")</f>
        <v>5695564</v>
      </c>
    </row>
    <row r="8" spans="1:27" x14ac:dyDescent="0.35">
      <c r="A8" t="s">
        <v>59</v>
      </c>
      <c r="F8" t="s">
        <v>55</v>
      </c>
      <c r="G8" s="2">
        <f>AVERAGEIFS(Data!F:F, Data!B:B, F8, Data!A:A, 'Data Prep'!$D$3)</f>
        <v>55605.9375</v>
      </c>
      <c r="H8" s="2">
        <f>IF(Table3[[#This Row],[Industry]]=$B$3, Table3[[#This Row],[Average Annual Wage]], 0)</f>
        <v>0</v>
      </c>
      <c r="I8" s="2">
        <f>IF(Table3[[#This Row],[Industry]]=$B$3, 0, Table3[[#This Row],[Average Annual Wage]])</f>
        <v>55605.9375</v>
      </c>
      <c r="K8" t="s">
        <v>56</v>
      </c>
      <c r="L8" s="10">
        <f>SUMIFS(Table1[Employees], Table1[Industry], Table2[[#This Row],[Industry]], Table1[Year], 'Data Prep'!$D$3)</f>
        <v>8142043</v>
      </c>
      <c r="T8" t="s">
        <v>6</v>
      </c>
      <c r="U8">
        <f>SUMIFS(Table1[Employees], Table1[State], Table8[[#This Row],[State]], Table1[Year], 'Data Prep'!$D$3, Table1[Industry], 'Data Prep'!$B$3)</f>
        <v>153812</v>
      </c>
      <c r="V8" vm="11">
        <v>3572665</v>
      </c>
      <c r="W8" s="11">
        <f>(Table8[[#This Row],[Employees]]/Table8[[#This Row],[Population]]*1000)</f>
        <v>43.052455239995915</v>
      </c>
      <c r="X8" s="2">
        <f>AVERAGEIFS(Table1[Avg Annual Wage], Table1[State], Table8[[#This Row],[State]], Table1[Industry], $B$3, Table1[Year], $D$3)</f>
        <v>87706</v>
      </c>
      <c r="Y8" s="13" cm="1">
        <f t="array" ref="Y8">IF(Table9[Selection]="Employees per 1000 Capita", -Table8[[#This Row],[Employees per 1000 Capita]], Table8[[#This Row],[Average Wages]])</f>
        <v>-43.052455239995915</v>
      </c>
      <c r="Z8" t="e" vm="12">
        <v>#VALUE!</v>
      </c>
      <c r="AA8" cm="1" vm="11">
        <f t="array" ref="AA8">_FV(Z8,"Population")</f>
        <v>3572665</v>
      </c>
    </row>
    <row r="9" spans="1:27" x14ac:dyDescent="0.35">
      <c r="A9" t="s">
        <v>52</v>
      </c>
      <c r="F9" t="s">
        <v>58</v>
      </c>
      <c r="G9" s="2">
        <f>AVERAGEIFS(Data!F:F, Data!B:B, F9, Data!A:A, 'Data Prep'!$D$3)</f>
        <v>53607.208333333336</v>
      </c>
      <c r="H9" s="2">
        <f>IF(Table3[[#This Row],[Industry]]=$B$3, Table3[[#This Row],[Average Annual Wage]], 0)</f>
        <v>0</v>
      </c>
      <c r="I9" s="2">
        <f>IF(Table3[[#This Row],[Industry]]=$B$3, 0, Table3[[#This Row],[Average Annual Wage]])</f>
        <v>53607.208333333336</v>
      </c>
      <c r="K9" t="s">
        <v>51</v>
      </c>
      <c r="L9" s="10">
        <f>SUMIFS(Table1[Employees], Table1[Industry], Table2[[#This Row],[Industry]], Table1[Year], 'Data Prep'!$D$3)</f>
        <v>7136444</v>
      </c>
      <c r="T9" t="s">
        <v>7</v>
      </c>
      <c r="U9">
        <f>SUMIFS(Table1[Employees], Table1[State], Table8[[#This Row],[State]], Table1[Year], 'Data Prep'!$D$3, Table1[Industry], 'Data Prep'!$B$3)</f>
        <v>25520</v>
      </c>
      <c r="V9" vm="13">
        <v>967171</v>
      </c>
      <c r="W9" s="11">
        <f>(Table8[[#This Row],[Employees]]/Table8[[#This Row],[Population]]*1000)</f>
        <v>26.386233664987888</v>
      </c>
      <c r="X9" s="2">
        <f>AVERAGEIFS(Table1[Avg Annual Wage], Table1[State], Table8[[#This Row],[State]], Table1[Industry], $B$3, Table1[Year], $D$3)</f>
        <v>68049</v>
      </c>
      <c r="Y9" s="13" cm="1">
        <f t="array" ref="Y9">IF(Table9[Selection]="Employees per 1000 Capita", -Table8[[#This Row],[Employees per 1000 Capita]], Table8[[#This Row],[Average Wages]])</f>
        <v>-26.386233664987888</v>
      </c>
      <c r="Z9" t="e" vm="14">
        <v>#VALUE!</v>
      </c>
      <c r="AA9" cm="1" vm="13">
        <f t="array" ref="AA9">_FV(Z9,"Population")</f>
        <v>967171</v>
      </c>
    </row>
    <row r="10" spans="1:27" x14ac:dyDescent="0.35">
      <c r="A10" t="s">
        <v>55</v>
      </c>
      <c r="F10" t="s">
        <v>54</v>
      </c>
      <c r="G10" s="2">
        <f>AVERAGEIFS(Data!F:F, Data!B:B, F10, Data!A:A, 'Data Prep'!$D$3)</f>
        <v>49366.8125</v>
      </c>
      <c r="H10" s="2">
        <f>IF(Table3[[#This Row],[Industry]]=$B$3, Table3[[#This Row],[Average Annual Wage]], 0)</f>
        <v>0</v>
      </c>
      <c r="I10" s="2">
        <f>IF(Table3[[#This Row],[Industry]]=$B$3, 0, Table3[[#This Row],[Average Annual Wage]])</f>
        <v>49366.8125</v>
      </c>
      <c r="K10" t="s">
        <v>60</v>
      </c>
      <c r="L10" s="10">
        <f>SUMIFS(Table1[Employees], Table1[Industry], Table2[[#This Row],[Industry]], Table1[Year], 'Data Prep'!$D$3)</f>
        <v>3843699</v>
      </c>
      <c r="T10" t="s">
        <v>8</v>
      </c>
      <c r="U10">
        <f>SUMIFS(Table1[Employees], Table1[State], Table8[[#This Row],[State]], Table1[Year], 'Data Prep'!$D$3, Table1[Industry], 'Data Prep'!$B$3)</f>
        <v>376070</v>
      </c>
      <c r="V10" vm="15">
        <v>21670000</v>
      </c>
      <c r="W10" s="11">
        <f>(Table8[[#This Row],[Employees]]/Table8[[#This Row],[Population]]*1000)</f>
        <v>17.354407014305494</v>
      </c>
      <c r="X10" s="2">
        <f>AVERAGEIFS(Table1[Avg Annual Wage], Table1[State], Table8[[#This Row],[State]], Table1[Industry], $B$3, Table1[Year], $D$3)</f>
        <v>66758</v>
      </c>
      <c r="Y10" s="13" cm="1">
        <f t="array" ref="Y10">IF(Table9[Selection]="Employees per 1000 Capita", -Table8[[#This Row],[Employees per 1000 Capita]], Table8[[#This Row],[Average Wages]])</f>
        <v>-17.354407014305494</v>
      </c>
      <c r="Z10" t="e" vm="16">
        <v>#VALUE!</v>
      </c>
      <c r="AA10" cm="1" vm="15">
        <f t="array" ref="AA10">_FV(Z10,"Population")</f>
        <v>21670000</v>
      </c>
    </row>
    <row r="11" spans="1:27" x14ac:dyDescent="0.35">
      <c r="A11" t="s">
        <v>60</v>
      </c>
      <c r="F11" t="s">
        <v>60</v>
      </c>
      <c r="G11" s="2">
        <f>AVERAGEIFS(Data!F:F, Data!B:B, F11, Data!A:A, 'Data Prep'!$D$3)</f>
        <v>40790.1875</v>
      </c>
      <c r="H11" s="2">
        <f>IF(Table3[[#This Row],[Industry]]=$B$3, Table3[[#This Row],[Average Annual Wage]], 0)</f>
        <v>0</v>
      </c>
      <c r="I11" s="2">
        <f>IF(Table3[[#This Row],[Industry]]=$B$3, 0, Table3[[#This Row],[Average Annual Wage]])</f>
        <v>40790.1875</v>
      </c>
      <c r="K11" t="s">
        <v>53</v>
      </c>
      <c r="L11" s="10">
        <f>SUMIFS(Table1[Employees], Table1[Industry], Table2[[#This Row],[Industry]], Table1[Year], 'Data Prep'!$D$3)</f>
        <v>2677815</v>
      </c>
      <c r="T11" t="s">
        <v>9</v>
      </c>
      <c r="U11">
        <f>SUMIFS(Table1[Employees], Table1[State], Table8[[#This Row],[State]], Table1[Year], 'Data Prep'!$D$3, Table1[Industry], 'Data Prep'!$B$3)</f>
        <v>382938</v>
      </c>
      <c r="V11" vm="17">
        <v>10519475</v>
      </c>
      <c r="W11" s="11">
        <f>(Table8[[#This Row],[Employees]]/Table8[[#This Row],[Population]]*1000)</f>
        <v>36.402767248365535</v>
      </c>
      <c r="X11" s="2">
        <f>AVERAGEIFS(Table1[Avg Annual Wage], Table1[State], Table8[[#This Row],[State]], Table1[Industry], $B$3, Table1[Year], $D$3)</f>
        <v>60184</v>
      </c>
      <c r="Y11" s="13" cm="1">
        <f t="array" ref="Y11">IF(Table9[Selection]="Employees per 1000 Capita", -Table8[[#This Row],[Employees per 1000 Capita]], Table8[[#This Row],[Average Wages]])</f>
        <v>-36.402767248365535</v>
      </c>
      <c r="Z11" t="e" vm="18">
        <v>#VALUE!</v>
      </c>
      <c r="AA11" cm="1" vm="17">
        <f t="array" ref="AA11">_FV(Z11,"Population")</f>
        <v>10519475</v>
      </c>
    </row>
    <row r="12" spans="1:27" x14ac:dyDescent="0.35">
      <c r="A12" t="s">
        <v>54</v>
      </c>
      <c r="F12" t="s">
        <v>59</v>
      </c>
      <c r="G12" s="2">
        <f>AVERAGEIFS(Data!F:F, Data!B:B, F12, Data!A:A, 'Data Prep'!$D$3)</f>
        <v>23286.416666666668</v>
      </c>
      <c r="H12" s="2">
        <f>IF(Table3[[#This Row],[Industry]]=$B$3, Table3[[#This Row],[Average Annual Wage]], 0)</f>
        <v>0</v>
      </c>
      <c r="I12" s="2">
        <f>IF(Table3[[#This Row],[Industry]]=$B$3, 0, Table3[[#This Row],[Average Annual Wage]])</f>
        <v>23286.416666666668</v>
      </c>
      <c r="K12" t="s">
        <v>55</v>
      </c>
      <c r="L12" s="10">
        <f>SUMIFS(Table1[Employees], Table1[Industry], Table2[[#This Row],[Industry]], Table1[Year], 'Data Prep'!$D$3)</f>
        <v>1762873</v>
      </c>
      <c r="T12" t="s">
        <v>10</v>
      </c>
      <c r="U12">
        <f>SUMIFS(Table1[Employees], Table1[State], Table8[[#This Row],[State]], Table1[Year], 'Data Prep'!$D$3, Table1[Industry], 'Data Prep'!$B$3)</f>
        <v>67700</v>
      </c>
      <c r="V12" vm="19">
        <v>1754208</v>
      </c>
      <c r="W12" s="11">
        <f>(Table8[[#This Row],[Employees]]/Table8[[#This Row],[Population]]*1000)</f>
        <v>38.59291486528393</v>
      </c>
      <c r="X12" s="2">
        <f>AVERAGEIFS(Table1[Avg Annual Wage], Table1[State], Table8[[#This Row],[State]], Table1[Industry], $B$3, Table1[Year], $D$3)</f>
        <v>65603</v>
      </c>
      <c r="Y12" s="13" cm="1">
        <f t="array" ref="Y12">IF(Table9[Selection]="Employees per 1000 Capita", -Table8[[#This Row],[Employees per 1000 Capita]], Table8[[#This Row],[Average Wages]])</f>
        <v>-38.59291486528393</v>
      </c>
      <c r="Z12" t="e" vm="20">
        <v>#VALUE!</v>
      </c>
      <c r="AA12" cm="1" vm="19">
        <f t="array" ref="AA12">_FV(Z12,"Population")</f>
        <v>1754208</v>
      </c>
    </row>
    <row r="13" spans="1:27" x14ac:dyDescent="0.35">
      <c r="T13" t="s">
        <v>11</v>
      </c>
      <c r="U13">
        <f>SUMIFS(Table1[Employees], Table1[State], Table8[[#This Row],[State]], Table1[Year], 'Data Prep'!$D$3, Table1[Industry], 'Data Prep'!$B$3)</f>
        <v>554712</v>
      </c>
      <c r="V13" vm="21">
        <v>12741080</v>
      </c>
      <c r="W13" s="11">
        <f>(Table8[[#This Row],[Employees]]/Table8[[#This Row],[Population]]*1000)</f>
        <v>43.537282553755254</v>
      </c>
      <c r="X13" s="2">
        <f>AVERAGEIFS(Table1[Avg Annual Wage], Table1[State], Table8[[#This Row],[State]], Table1[Industry], $B$3, Table1[Year], $D$3)</f>
        <v>74855</v>
      </c>
      <c r="Y13" s="13" cm="1">
        <f t="array" ref="Y13">IF(Table9[Selection]="Employees per 1000 Capita", -Table8[[#This Row],[Employees per 1000 Capita]], Table8[[#This Row],[Average Wages]])</f>
        <v>-43.537282553755254</v>
      </c>
      <c r="Z13" t="e" vm="22">
        <v>#VALUE!</v>
      </c>
      <c r="AA13" cm="1" vm="21">
        <f t="array" ref="AA13">_FV(Z13,"Population")</f>
        <v>12741080</v>
      </c>
    </row>
    <row r="14" spans="1:27" x14ac:dyDescent="0.35">
      <c r="A14" s="9" t="s">
        <v>65</v>
      </c>
      <c r="K14" s="8" t="s">
        <v>72</v>
      </c>
      <c r="L14" s="8"/>
      <c r="T14" t="s">
        <v>12</v>
      </c>
      <c r="U14">
        <f>SUMIFS(Table1[Employees], Table1[State], Table8[[#This Row],[State]], Table1[Year], 'Data Prep'!$D$3, Table1[Industry], 'Data Prep'!$B$3)</f>
        <v>504460</v>
      </c>
      <c r="V14" vm="23">
        <v>6691878</v>
      </c>
      <c r="W14" s="11">
        <f>(Table8[[#This Row],[Employees]]/Table8[[#This Row],[Population]]*1000)</f>
        <v>75.383920627363509</v>
      </c>
      <c r="X14" s="2">
        <f>AVERAGEIFS(Table1[Avg Annual Wage], Table1[State], Table8[[#This Row],[State]], Table1[Industry], $B$3, Table1[Year], $D$3)</f>
        <v>65092</v>
      </c>
      <c r="Y14" s="13" cm="1">
        <f t="array" ref="Y14">IF(Table9[Selection]="Employees per 1000 Capita", -Table8[[#This Row],[Employees per 1000 Capita]], Table8[[#This Row],[Average Wages]])</f>
        <v>-75.383920627363509</v>
      </c>
      <c r="Z14" t="e" vm="24">
        <v>#VALUE!</v>
      </c>
      <c r="AA14" cm="1" vm="23">
        <f t="array" ref="AA14">_FV(Z14,"Population")</f>
        <v>6691878</v>
      </c>
    </row>
    <row r="15" spans="1:27" x14ac:dyDescent="0.35">
      <c r="A15" t="str" cm="1">
        <f t="array" ref="A15:A24">_xlfn._xlws.SORT(_xlfn.UNIQUE(Data!B2:B1919))</f>
        <v>Business Services</v>
      </c>
      <c r="F15" t="str">
        <f>INDEX(Table3[Industry], 3)</f>
        <v>Business Services</v>
      </c>
      <c r="K15" s="6" t="s">
        <v>49</v>
      </c>
      <c r="L15" s="6" t="s">
        <v>62</v>
      </c>
      <c r="T15" t="s">
        <v>13</v>
      </c>
      <c r="U15">
        <f>SUMIFS(Table1[Employees], Table1[State], Table8[[#This Row],[State]], Table1[Year], 'Data Prep'!$D$3, Table1[Industry], 'Data Prep'!$B$3)</f>
        <v>216615</v>
      </c>
      <c r="V15" vm="25">
        <v>3156145</v>
      </c>
      <c r="W15" s="11">
        <f>(Table8[[#This Row],[Employees]]/Table8[[#This Row],[Population]]*1000)</f>
        <v>68.632778278564516</v>
      </c>
      <c r="X15" s="2">
        <f>AVERAGEIFS(Table1[Avg Annual Wage], Table1[State], Table8[[#This Row],[State]], Table1[Industry], $B$3, Table1[Year], $D$3)</f>
        <v>63103</v>
      </c>
      <c r="Y15" s="13" cm="1">
        <f t="array" ref="Y15">IF(Table9[Selection]="Employees per 1000 Capita", -Table8[[#This Row],[Employees per 1000 Capita]], Table8[[#This Row],[Average Wages]])</f>
        <v>-68.632778278564516</v>
      </c>
      <c r="Z15" t="e" vm="26">
        <v>#VALUE!</v>
      </c>
      <c r="AA15" cm="1" vm="25">
        <f t="array" ref="AA15">_FV(Z15,"Population")</f>
        <v>3156145</v>
      </c>
    </row>
    <row r="16" spans="1:27" x14ac:dyDescent="0.35">
      <c r="A16" t="str">
        <v>Construction</v>
      </c>
      <c r="K16" t="str">
        <f>B3</f>
        <v>Manufacturing</v>
      </c>
      <c r="L16" s="10">
        <f>INDEX(Table2[Employees], MATCH(B3, Table2[Industry], 0))</f>
        <v>12058694</v>
      </c>
      <c r="T16" t="s">
        <v>14</v>
      </c>
      <c r="U16">
        <f>SUMIFS(Table1[Employees], Table1[State], Table8[[#This Row],[State]], Table1[Year], 'Data Prep'!$D$3, Table1[Industry], 'Data Prep'!$B$3)</f>
        <v>158784</v>
      </c>
      <c r="V16" vm="27">
        <v>2911505</v>
      </c>
      <c r="W16" s="11">
        <f>(Table8[[#This Row],[Employees]]/Table8[[#This Row],[Population]]*1000)</f>
        <v>54.536743024655628</v>
      </c>
      <c r="X16" s="2">
        <f>AVERAGEIFS(Table1[Avg Annual Wage], Table1[State], Table8[[#This Row],[State]], Table1[Industry], $B$3, Table1[Year], $D$3)</f>
        <v>62958</v>
      </c>
      <c r="Y16" s="13" cm="1">
        <f t="array" ref="Y16">IF(Table9[Selection]="Employees per 1000 Capita", -Table8[[#This Row],[Employees per 1000 Capita]], Table8[[#This Row],[Average Wages]])</f>
        <v>-54.536743024655628</v>
      </c>
      <c r="Z16" t="e" vm="28">
        <v>#VALUE!</v>
      </c>
      <c r="AA16" cm="1" vm="27">
        <f t="array" ref="AA16">_FV(Z16,"Population")</f>
        <v>2911505</v>
      </c>
    </row>
    <row r="17" spans="1:27" x14ac:dyDescent="0.35">
      <c r="A17" t="str">
        <v>Education &amp; Health</v>
      </c>
      <c r="K17" t="s">
        <v>73</v>
      </c>
      <c r="L17" s="10">
        <f>SUM(Table2[Employees])-L16</f>
        <v>104590645</v>
      </c>
      <c r="T17" t="s">
        <v>15</v>
      </c>
      <c r="U17">
        <f>SUMIFS(Table1[Employees], Table1[State], Table8[[#This Row],[State]], Table1[Year], 'Data Prep'!$D$3, Table1[Industry], 'Data Prep'!$B$3)</f>
        <v>235564</v>
      </c>
      <c r="V17" vm="29">
        <v>4468402</v>
      </c>
      <c r="W17" s="11">
        <f>(Table8[[#This Row],[Employees]]/Table8[[#This Row],[Population]]*1000)</f>
        <v>52.717727724587</v>
      </c>
      <c r="X17" s="2">
        <f>AVERAGEIFS(Table1[Avg Annual Wage], Table1[State], Table8[[#This Row],[State]], Table1[Industry], $B$3, Table1[Year], $D$3)</f>
        <v>62902</v>
      </c>
      <c r="Y17" s="13" cm="1">
        <f t="array" ref="Y17">IF(Table9[Selection]="Employees per 1000 Capita", -Table8[[#This Row],[Employees per 1000 Capita]], Table8[[#This Row],[Average Wages]])</f>
        <v>-52.717727724587</v>
      </c>
      <c r="Z17" t="e" vm="30">
        <v>#VALUE!</v>
      </c>
      <c r="AA17" cm="1" vm="29">
        <f t="array" ref="AA17">_FV(Z17,"Population")</f>
        <v>4468402</v>
      </c>
    </row>
    <row r="18" spans="1:27" x14ac:dyDescent="0.35">
      <c r="A18" t="str">
        <v>Finance</v>
      </c>
      <c r="T18" t="s">
        <v>16</v>
      </c>
      <c r="U18">
        <f>SUMIFS(Table1[Employees], Table1[State], Table8[[#This Row],[State]], Table1[Year], 'Data Prep'!$D$3, Table1[Industry], 'Data Prep'!$B$3)</f>
        <v>131430</v>
      </c>
      <c r="V18" vm="31">
        <v>4659978</v>
      </c>
      <c r="W18" s="11">
        <f>(Table8[[#This Row],[Employees]]/Table8[[#This Row],[Population]]*1000)</f>
        <v>28.203995812855769</v>
      </c>
      <c r="X18" s="2">
        <f>AVERAGEIFS(Table1[Avg Annual Wage], Table1[State], Table8[[#This Row],[State]], Table1[Industry], $B$3, Table1[Year], $D$3)</f>
        <v>78183</v>
      </c>
      <c r="Y18" s="13" cm="1">
        <f t="array" ref="Y18">IF(Table9[Selection]="Employees per 1000 Capita", -Table8[[#This Row],[Employees per 1000 Capita]], Table8[[#This Row],[Average Wages]])</f>
        <v>-28.203995812855769</v>
      </c>
      <c r="Z18" t="e" vm="32">
        <v>#VALUE!</v>
      </c>
      <c r="AA18" cm="1" vm="31">
        <f t="array" ref="AA18">_FV(Z18,"Population")</f>
        <v>4659978</v>
      </c>
    </row>
    <row r="19" spans="1:27" x14ac:dyDescent="0.35">
      <c r="A19" t="str">
        <v>Information</v>
      </c>
      <c r="T19" t="s">
        <v>17</v>
      </c>
      <c r="U19">
        <f>SUMIFS(Table1[Employees], Table1[State], Table8[[#This Row],[State]], Table1[Year], 'Data Prep'!$D$3, Table1[Industry], 'Data Prep'!$B$3)</f>
        <v>50166</v>
      </c>
      <c r="V19" vm="33">
        <v>1338404</v>
      </c>
      <c r="W19" s="11">
        <f>(Table8[[#This Row],[Employees]]/Table8[[#This Row],[Population]]*1000)</f>
        <v>37.481956120872326</v>
      </c>
      <c r="X19" s="2">
        <f>AVERAGEIFS(Table1[Avg Annual Wage], Table1[State], Table8[[#This Row],[State]], Table1[Industry], $B$3, Table1[Year], $D$3)</f>
        <v>61682</v>
      </c>
      <c r="Y19" s="13" cm="1">
        <f t="array" ref="Y19">IF(Table9[Selection]="Employees per 1000 Capita", -Table8[[#This Row],[Employees per 1000 Capita]], Table8[[#This Row],[Average Wages]])</f>
        <v>-37.481956120872326</v>
      </c>
      <c r="Z19" t="e" vm="34">
        <v>#VALUE!</v>
      </c>
      <c r="AA19" cm="1" vm="33">
        <f t="array" ref="AA19">_FV(Z19,"Population")</f>
        <v>1338404</v>
      </c>
    </row>
    <row r="20" spans="1:27" x14ac:dyDescent="0.35">
      <c r="A20" t="str">
        <v>Leisure &amp; Hospitality</v>
      </c>
      <c r="T20" t="s">
        <v>18</v>
      </c>
      <c r="U20">
        <f>SUMIFS(Table1[Employees], Table1[State], Table8[[#This Row],[State]], Table1[Year], 'Data Prep'!$D$3, Table1[Industry], 'Data Prep'!$B$3)</f>
        <v>108500</v>
      </c>
      <c r="V20" vm="35">
        <v>6042718</v>
      </c>
      <c r="W20" s="11">
        <f>(Table8[[#This Row],[Employees]]/Table8[[#This Row],[Population]]*1000)</f>
        <v>17.955496185656852</v>
      </c>
      <c r="X20" s="2">
        <f>AVERAGEIFS(Table1[Avg Annual Wage], Table1[State], Table8[[#This Row],[State]], Table1[Industry], $B$3, Table1[Year], $D$3)</f>
        <v>85426</v>
      </c>
      <c r="Y20" s="13" cm="1">
        <f t="array" ref="Y20">IF(Table9[Selection]="Employees per 1000 Capita", -Table8[[#This Row],[Employees per 1000 Capita]], Table8[[#This Row],[Average Wages]])</f>
        <v>-17.955496185656852</v>
      </c>
      <c r="Z20" t="e" vm="36">
        <v>#VALUE!</v>
      </c>
      <c r="AA20" cm="1" vm="35">
        <f t="array" ref="AA20">_FV(Z20,"Population")</f>
        <v>6042718</v>
      </c>
    </row>
    <row r="21" spans="1:27" x14ac:dyDescent="0.35">
      <c r="A21" t="str">
        <v>Manufacturing</v>
      </c>
      <c r="T21" t="s">
        <v>19</v>
      </c>
      <c r="U21">
        <f>SUMIFS(Table1[Employees], Table1[State], Table8[[#This Row],[State]], Table1[Year], 'Data Prep'!$D$3, Table1[Industry], 'Data Prep'!$B$3)</f>
        <v>229741</v>
      </c>
      <c r="V21" vm="37">
        <v>6902149</v>
      </c>
      <c r="W21" s="11">
        <f>(Table8[[#This Row],[Employees]]/Table8[[#This Row],[Population]]*1000)</f>
        <v>33.285430378277837</v>
      </c>
      <c r="X21" s="2">
        <f>AVERAGEIFS(Table1[Avg Annual Wage], Table1[State], Table8[[#This Row],[State]], Table1[Industry], $B$3, Table1[Year], $D$3)</f>
        <v>96190</v>
      </c>
      <c r="Y21" s="13" cm="1">
        <f t="array" ref="Y21">IF(Table9[Selection]="Employees per 1000 Capita", -Table8[[#This Row],[Employees per 1000 Capita]], Table8[[#This Row],[Average Wages]])</f>
        <v>-33.285430378277837</v>
      </c>
      <c r="Z21" t="e" vm="38">
        <v>#VALUE!</v>
      </c>
      <c r="AA21" cm="1" vm="37">
        <f t="array" ref="AA21">_FV(Z21,"Population")</f>
        <v>6902149</v>
      </c>
    </row>
    <row r="22" spans="1:27" x14ac:dyDescent="0.35">
      <c r="A22" t="str">
        <v>Natural Resources</v>
      </c>
      <c r="T22" t="s">
        <v>20</v>
      </c>
      <c r="U22">
        <f>SUMIFS(Table1[Employees], Table1[State], Table8[[#This Row],[State]], Table1[Year], 'Data Prep'!$D$3, Table1[Industry], 'Data Prep'!$B$3)</f>
        <v>554767</v>
      </c>
      <c r="V22" vm="39">
        <v>9995915</v>
      </c>
      <c r="W22" s="11">
        <f>(Table8[[#This Row],[Employees]]/Table8[[#This Row],[Population]]*1000)</f>
        <v>55.499371493254998</v>
      </c>
      <c r="X22" s="2">
        <f>AVERAGEIFS(Table1[Avg Annual Wage], Table1[State], Table8[[#This Row],[State]], Table1[Industry], $B$3, Table1[Year], $D$3)</f>
        <v>70769</v>
      </c>
      <c r="Y22" s="13" cm="1">
        <f t="array" ref="Y22">IF(Table9[Selection]="Employees per 1000 Capita", -Table8[[#This Row],[Employees per 1000 Capita]], Table8[[#This Row],[Average Wages]])</f>
        <v>-55.499371493254998</v>
      </c>
      <c r="Z22" t="e" vm="40">
        <v>#VALUE!</v>
      </c>
      <c r="AA22" cm="1" vm="39">
        <f t="array" ref="AA22">_FV(Z22,"Population")</f>
        <v>9995915</v>
      </c>
    </row>
    <row r="23" spans="1:27" x14ac:dyDescent="0.35">
      <c r="A23" t="str">
        <v>Other Services</v>
      </c>
      <c r="T23" t="s">
        <v>21</v>
      </c>
      <c r="U23">
        <f>SUMIFS(Table1[Employees], Table1[State], Table8[[#This Row],[State]], Table1[Year], 'Data Prep'!$D$3, Table1[Industry], 'Data Prep'!$B$3)</f>
        <v>309006</v>
      </c>
      <c r="V23" vm="41">
        <v>5611179</v>
      </c>
      <c r="W23" s="11">
        <f>(Table8[[#This Row],[Employees]]/Table8[[#This Row],[Population]]*1000)</f>
        <v>55.069709948657845</v>
      </c>
      <c r="X23" s="2">
        <f>AVERAGEIFS(Table1[Avg Annual Wage], Table1[State], Table8[[#This Row],[State]], Table1[Industry], $B$3, Table1[Year], $D$3)</f>
        <v>70870</v>
      </c>
      <c r="Y23" s="13" cm="1">
        <f t="array" ref="Y23">IF(Table9[Selection]="Employees per 1000 Capita", -Table8[[#This Row],[Employees per 1000 Capita]], Table8[[#This Row],[Average Wages]])</f>
        <v>-55.069709948657845</v>
      </c>
      <c r="Z23" t="e" vm="42">
        <v>#VALUE!</v>
      </c>
      <c r="AA23" cm="1" vm="41">
        <f t="array" ref="AA23">_FV(Z23,"Population")</f>
        <v>5611179</v>
      </c>
    </row>
    <row r="24" spans="1:27" x14ac:dyDescent="0.35">
      <c r="A24" t="str">
        <v>Trade &amp; Transportation</v>
      </c>
      <c r="T24" t="s">
        <v>22</v>
      </c>
      <c r="U24">
        <f>SUMIFS(Table1[Employees], Table1[State], Table8[[#This Row],[State]], Table1[Year], 'Data Prep'!$D$3, Table1[Industry], 'Data Prep'!$B$3)</f>
        <v>139480</v>
      </c>
      <c r="V24" vm="43">
        <v>2963914</v>
      </c>
      <c r="W24" s="11">
        <f>(Table8[[#This Row],[Employees]]/Table8[[#This Row],[Population]]*1000)</f>
        <v>47.059395110654357</v>
      </c>
      <c r="X24" s="2">
        <f>AVERAGEIFS(Table1[Avg Annual Wage], Table1[State], Table8[[#This Row],[State]], Table1[Industry], $B$3, Table1[Year], $D$3)</f>
        <v>51918</v>
      </c>
      <c r="Y24" s="13" cm="1">
        <f t="array" ref="Y24">IF(Table9[Selection]="Employees per 1000 Capita", -Table8[[#This Row],[Employees per 1000 Capita]], Table8[[#This Row],[Average Wages]])</f>
        <v>-47.059395110654357</v>
      </c>
      <c r="Z24" t="e" vm="44">
        <v>#VALUE!</v>
      </c>
      <c r="AA24" cm="1" vm="43">
        <f t="array" ref="AA24">_FV(Z24,"Population")</f>
        <v>2963914</v>
      </c>
    </row>
    <row r="25" spans="1:27" x14ac:dyDescent="0.35">
      <c r="T25" t="s">
        <v>23</v>
      </c>
      <c r="U25">
        <f>SUMIFS(Table1[Employees], Table1[State], Table8[[#This Row],[State]], Table1[Year], 'Data Prep'!$D$3, Table1[Industry], 'Data Prep'!$B$3)</f>
        <v>266452</v>
      </c>
      <c r="V25" vm="45">
        <v>6126452</v>
      </c>
      <c r="W25" s="11">
        <f>(Table8[[#This Row],[Employees]]/Table8[[#This Row],[Population]]*1000)</f>
        <v>43.492057066634978</v>
      </c>
      <c r="X25" s="2">
        <f>AVERAGEIFS(Table1[Avg Annual Wage], Table1[State], Table8[[#This Row],[State]], Table1[Industry], $B$3, Table1[Year], $D$3)</f>
        <v>61836</v>
      </c>
      <c r="Y25" s="13" cm="1">
        <f t="array" ref="Y25">IF(Table9[Selection]="Employees per 1000 Capita", -Table8[[#This Row],[Employees per 1000 Capita]], Table8[[#This Row],[Average Wages]])</f>
        <v>-43.492057066634978</v>
      </c>
      <c r="Z25" t="e" vm="46">
        <v>#VALUE!</v>
      </c>
      <c r="AA25" cm="1" vm="45">
        <f t="array" ref="AA25">_FV(Z25,"Population")</f>
        <v>6126452</v>
      </c>
    </row>
    <row r="26" spans="1:27" x14ac:dyDescent="0.35">
      <c r="T26" t="s">
        <v>24</v>
      </c>
      <c r="U26">
        <f>SUMIFS(Table1[Employees], Table1[State], Table8[[#This Row],[State]], Table1[Year], 'Data Prep'!$D$3, Table1[Industry], 'Data Prep'!$B$3)</f>
        <v>20421</v>
      </c>
      <c r="V26" vm="47">
        <v>1062305</v>
      </c>
      <c r="W26" s="11">
        <f>(Table8[[#This Row],[Employees]]/Table8[[#This Row],[Population]]*1000)</f>
        <v>19.223292745492117</v>
      </c>
      <c r="X26" s="2">
        <f>AVERAGEIFS(Table1[Avg Annual Wage], Table1[State], Table8[[#This Row],[State]], Table1[Industry], $B$3, Table1[Year], $D$3)</f>
        <v>54178</v>
      </c>
      <c r="Y26" s="13" cm="1">
        <f t="array" ref="Y26">IF(Table9[Selection]="Employees per 1000 Capita", -Table8[[#This Row],[Employees per 1000 Capita]], Table8[[#This Row],[Average Wages]])</f>
        <v>-19.223292745492117</v>
      </c>
      <c r="Z26" t="e" vm="48">
        <v>#VALUE!</v>
      </c>
      <c r="AA26" cm="1" vm="47">
        <f t="array" ref="AA26">_FV(Z26,"Population")</f>
        <v>1062305</v>
      </c>
    </row>
    <row r="27" spans="1:27" x14ac:dyDescent="0.35">
      <c r="T27" t="s">
        <v>25</v>
      </c>
      <c r="U27">
        <f>SUMIFS(Table1[Employees], Table1[State], Table8[[#This Row],[State]], Table1[Year], 'Data Prep'!$D$3, Table1[Industry], 'Data Prep'!$B$3)</f>
        <v>97530</v>
      </c>
      <c r="V27" vm="49">
        <v>1929268</v>
      </c>
      <c r="W27" s="11">
        <f>(Table8[[#This Row],[Employees]]/Table8[[#This Row],[Population]]*1000)</f>
        <v>50.552852169838509</v>
      </c>
      <c r="X27" s="2">
        <f>AVERAGEIFS(Table1[Avg Annual Wage], Table1[State], Table8[[#This Row],[State]], Table1[Industry], $B$3, Table1[Year], $D$3)</f>
        <v>56492</v>
      </c>
      <c r="Y27" s="13" cm="1">
        <f t="array" ref="Y27">IF(Table9[Selection]="Employees per 1000 Capita", -Table8[[#This Row],[Employees per 1000 Capita]], Table8[[#This Row],[Average Wages]])</f>
        <v>-50.552852169838509</v>
      </c>
      <c r="Z27" t="e" vm="50">
        <v>#VALUE!</v>
      </c>
      <c r="AA27" cm="1" vm="49">
        <f t="array" ref="AA27">_FV(Z27,"Population")</f>
        <v>1929268</v>
      </c>
    </row>
    <row r="28" spans="1:27" x14ac:dyDescent="0.35">
      <c r="T28" t="s">
        <v>26</v>
      </c>
      <c r="U28">
        <f>SUMIFS(Table1[Employees], Table1[State], Table8[[#This Row],[State]], Table1[Year], 'Data Prep'!$D$3, Table1[Industry], 'Data Prep'!$B$3)</f>
        <v>55673</v>
      </c>
      <c r="V28" vm="51">
        <v>3034392</v>
      </c>
      <c r="W28" s="11">
        <f>(Table8[[#This Row],[Employees]]/Table8[[#This Row],[Population]]*1000)</f>
        <v>18.34733284295503</v>
      </c>
      <c r="X28" s="2">
        <f>AVERAGEIFS(Table1[Avg Annual Wage], Table1[State], Table8[[#This Row],[State]], Table1[Industry], $B$3, Table1[Year], $D$3)</f>
        <v>66821</v>
      </c>
      <c r="Y28" s="13" cm="1">
        <f t="array" ref="Y28">IF(Table9[Selection]="Employees per 1000 Capita", -Table8[[#This Row],[Employees per 1000 Capita]], Table8[[#This Row],[Average Wages]])</f>
        <v>-18.34733284295503</v>
      </c>
      <c r="Z28" t="e" vm="52">
        <v>#VALUE!</v>
      </c>
      <c r="AA28" cm="1" vm="51">
        <f t="array" ref="AA28">_FV(Z28,"Population")</f>
        <v>3034392</v>
      </c>
    </row>
    <row r="29" spans="1:27" x14ac:dyDescent="0.35">
      <c r="T29" t="s">
        <v>27</v>
      </c>
      <c r="U29">
        <f>SUMIFS(Table1[Employees], Table1[State], Table8[[#This Row],[State]], Table1[Year], 'Data Prep'!$D$3, Table1[Industry], 'Data Prep'!$B$3)</f>
        <v>67282</v>
      </c>
      <c r="V29" vm="53">
        <v>1356458</v>
      </c>
      <c r="W29" s="11">
        <f>(Table8[[#This Row],[Employees]]/Table8[[#This Row],[Population]]*1000)</f>
        <v>49.601240878818217</v>
      </c>
      <c r="X29" s="2">
        <f>AVERAGEIFS(Table1[Avg Annual Wage], Table1[State], Table8[[#This Row],[State]], Table1[Industry], $B$3, Table1[Year], $D$3)</f>
        <v>77769</v>
      </c>
      <c r="Y29" s="13" cm="1">
        <f t="array" ref="Y29">IF(Table9[Selection]="Employees per 1000 Capita", -Table8[[#This Row],[Employees per 1000 Capita]], Table8[[#This Row],[Average Wages]])</f>
        <v>-49.601240878818217</v>
      </c>
      <c r="Z29" t="e" vm="54">
        <v>#VALUE!</v>
      </c>
      <c r="AA29" cm="1" vm="53">
        <f t="array" ref="AA29">_FV(Z29,"Population")</f>
        <v>1356458</v>
      </c>
    </row>
    <row r="30" spans="1:27" x14ac:dyDescent="0.35">
      <c r="T30" t="s">
        <v>28</v>
      </c>
      <c r="U30">
        <f>SUMIFS(Table1[Employees], Table1[State], Table8[[#This Row],[State]], Table1[Year], 'Data Prep'!$D$3, Table1[Industry], 'Data Prep'!$B$3)</f>
        <v>235850</v>
      </c>
      <c r="V30" vm="55">
        <v>8908520</v>
      </c>
      <c r="W30" s="11">
        <f>(Table8[[#This Row],[Employees]]/Table8[[#This Row],[Population]]*1000)</f>
        <v>26.474655722836118</v>
      </c>
      <c r="X30" s="2">
        <f>AVERAGEIFS(Table1[Avg Annual Wage], Table1[State], Table8[[#This Row],[State]], Table1[Industry], $B$3, Table1[Year], $D$3)</f>
        <v>86277</v>
      </c>
      <c r="Y30" s="13" cm="1">
        <f t="array" ref="Y30">IF(Table9[Selection]="Employees per 1000 Capita", -Table8[[#This Row],[Employees per 1000 Capita]], Table8[[#This Row],[Average Wages]])</f>
        <v>-26.474655722836118</v>
      </c>
      <c r="Z30" t="e" vm="56">
        <v>#VALUE!</v>
      </c>
      <c r="AA30" cm="1" vm="55">
        <f t="array" ref="AA30">_FV(Z30,"Population")</f>
        <v>8908520</v>
      </c>
    </row>
    <row r="31" spans="1:27" x14ac:dyDescent="0.35">
      <c r="T31" t="s">
        <v>29</v>
      </c>
      <c r="U31">
        <f>SUMIFS(Table1[Employees], Table1[State], Table8[[#This Row],[State]], Table1[Year], 'Data Prep'!$D$3, Table1[Industry], 'Data Prep'!$B$3)</f>
        <v>27201</v>
      </c>
      <c r="V31" vm="57">
        <v>2095428</v>
      </c>
      <c r="W31" s="11">
        <f>(Table8[[#This Row],[Employees]]/Table8[[#This Row],[Population]]*1000)</f>
        <v>12.981118893133051</v>
      </c>
      <c r="X31" s="2">
        <f>AVERAGEIFS(Table1[Avg Annual Wage], Table1[State], Table8[[#This Row],[State]], Table1[Industry], $B$3, Table1[Year], $D$3)</f>
        <v>58794</v>
      </c>
      <c r="Y31" s="13" cm="1">
        <f t="array" ref="Y31">IF(Table9[Selection]="Employees per 1000 Capita", -Table8[[#This Row],[Employees per 1000 Capita]], Table8[[#This Row],[Average Wages]])</f>
        <v>-12.981118893133051</v>
      </c>
      <c r="Z31" t="e" vm="58">
        <v>#VALUE!</v>
      </c>
      <c r="AA31" cm="1" vm="57">
        <f t="array" ref="AA31">_FV(Z31,"Population")</f>
        <v>2095428</v>
      </c>
    </row>
    <row r="32" spans="1:27" x14ac:dyDescent="0.35">
      <c r="T32" t="s">
        <v>30</v>
      </c>
      <c r="U32">
        <f>SUMIFS(Table1[Employees], Table1[State], Table8[[#This Row],[State]], Table1[Year], 'Data Prep'!$D$3, Table1[Industry], 'Data Prep'!$B$3)</f>
        <v>399337</v>
      </c>
      <c r="V32" vm="59">
        <v>19542209</v>
      </c>
      <c r="W32" s="11">
        <f>(Table8[[#This Row],[Employees]]/Table8[[#This Row],[Population]]*1000)</f>
        <v>20.434588536024766</v>
      </c>
      <c r="X32" s="2">
        <f>AVERAGEIFS(Table1[Avg Annual Wage], Table1[State], Table8[[#This Row],[State]], Table1[Industry], $B$3, Table1[Year], $D$3)</f>
        <v>73103</v>
      </c>
      <c r="Y32" s="13" cm="1">
        <f t="array" ref="Y32">IF(Table9[Selection]="Employees per 1000 Capita", -Table8[[#This Row],[Employees per 1000 Capita]], Table8[[#This Row],[Average Wages]])</f>
        <v>-20.434588536024766</v>
      </c>
      <c r="Z32" t="e" vm="60">
        <v>#VALUE!</v>
      </c>
      <c r="AA32" cm="1" vm="59">
        <f t="array" ref="AA32">_FV(Z32,"Population")</f>
        <v>19542209</v>
      </c>
    </row>
    <row r="33" spans="20:27" x14ac:dyDescent="0.35">
      <c r="T33" t="s">
        <v>31</v>
      </c>
      <c r="U33">
        <f>SUMIFS(Table1[Employees], Table1[State], Table8[[#This Row],[State]], Table1[Year], 'Data Prep'!$D$3, Table1[Industry], 'Data Prep'!$B$3)</f>
        <v>452637</v>
      </c>
      <c r="V33" vm="61">
        <v>10383620</v>
      </c>
      <c r="W33" s="11">
        <f>(Table8[[#This Row],[Employees]]/Table8[[#This Row],[Population]]*1000)</f>
        <v>43.591444987393608</v>
      </c>
      <c r="X33" s="2">
        <f>AVERAGEIFS(Table1[Avg Annual Wage], Table1[State], Table8[[#This Row],[State]], Table1[Industry], $B$3, Table1[Year], $D$3)</f>
        <v>63281</v>
      </c>
      <c r="Y33" s="13" cm="1">
        <f t="array" ref="Y33">IF(Table9[Selection]="Employees per 1000 Capita", -Table8[[#This Row],[Employees per 1000 Capita]], Table8[[#This Row],[Average Wages]])</f>
        <v>-43.591444987393608</v>
      </c>
      <c r="Z33" t="e" vm="62">
        <v>#VALUE!</v>
      </c>
      <c r="AA33" cm="1" vm="61">
        <f t="array" ref="AA33">_FV(Z33,"Population")</f>
        <v>10383620</v>
      </c>
    </row>
    <row r="34" spans="20:27" x14ac:dyDescent="0.35">
      <c r="T34" t="s">
        <v>32</v>
      </c>
      <c r="U34">
        <f>SUMIFS(Table1[Employees], Table1[State], Table8[[#This Row],[State]], Table1[Year], 'Data Prep'!$D$3, Table1[Industry], 'Data Prep'!$B$3)</f>
        <v>25259</v>
      </c>
      <c r="V34" vm="63">
        <v>760077</v>
      </c>
      <c r="W34" s="11">
        <f>(Table8[[#This Row],[Employees]]/Table8[[#This Row],[Population]]*1000)</f>
        <v>33.232159373326652</v>
      </c>
      <c r="X34" s="2">
        <f>AVERAGEIFS(Table1[Avg Annual Wage], Table1[State], Table8[[#This Row],[State]], Table1[Industry], $B$3, Table1[Year], $D$3)</f>
        <v>57695</v>
      </c>
      <c r="Y34" s="13" cm="1">
        <f t="array" ref="Y34">IF(Table9[Selection]="Employees per 1000 Capita", -Table8[[#This Row],[Employees per 1000 Capita]], Table8[[#This Row],[Average Wages]])</f>
        <v>-33.232159373326652</v>
      </c>
      <c r="Z34" t="e" vm="64">
        <v>#VALUE!</v>
      </c>
      <c r="AA34" cm="1" vm="63">
        <f t="array" ref="AA34">_FV(Z34,"Population")</f>
        <v>760077</v>
      </c>
    </row>
    <row r="35" spans="20:27" x14ac:dyDescent="0.35">
      <c r="T35" t="s">
        <v>33</v>
      </c>
      <c r="U35">
        <f>SUMIFS(Table1[Employees], Table1[State], Table8[[#This Row],[State]], Table1[Year], 'Data Prep'!$D$3, Table1[Industry], 'Data Prep'!$B$3)</f>
        <v>653028</v>
      </c>
      <c r="V35" vm="65">
        <v>11689442</v>
      </c>
      <c r="W35" s="11">
        <f>(Table8[[#This Row],[Employees]]/Table8[[#This Row],[Population]]*1000)</f>
        <v>55.864770961693466</v>
      </c>
      <c r="X35" s="2">
        <f>AVERAGEIFS(Table1[Avg Annual Wage], Table1[State], Table8[[#This Row],[State]], Table1[Industry], $B$3, Table1[Year], $D$3)</f>
        <v>64995</v>
      </c>
      <c r="Y35" s="13" cm="1">
        <f t="array" ref="Y35">IF(Table9[Selection]="Employees per 1000 Capita", -Table8[[#This Row],[Employees per 1000 Capita]], Table8[[#This Row],[Average Wages]])</f>
        <v>-55.864770961693466</v>
      </c>
      <c r="Z35" t="e" vm="66">
        <v>#VALUE!</v>
      </c>
      <c r="AA35" cm="1" vm="65">
        <f t="array" ref="AA35">_FV(Z35,"Population")</f>
        <v>11689442</v>
      </c>
    </row>
    <row r="36" spans="20:27" x14ac:dyDescent="0.35">
      <c r="T36" t="s">
        <v>34</v>
      </c>
      <c r="U36">
        <f>SUMIFS(Table1[Employees], Table1[State], Table8[[#This Row],[State]], Table1[Year], 'Data Prep'!$D$3, Table1[Industry], 'Data Prep'!$B$3)</f>
        <v>131206</v>
      </c>
      <c r="V36" vm="67">
        <v>3943079</v>
      </c>
      <c r="W36" s="11">
        <f>(Table8[[#This Row],[Employees]]/Table8[[#This Row],[Population]]*1000)</f>
        <v>33.275011735752692</v>
      </c>
      <c r="X36" s="2">
        <f>AVERAGEIFS(Table1[Avg Annual Wage], Table1[State], Table8[[#This Row],[State]], Table1[Industry], $B$3, Table1[Year], $D$3)</f>
        <v>60915</v>
      </c>
      <c r="Y36" s="13" cm="1">
        <f t="array" ref="Y36">IF(Table9[Selection]="Employees per 1000 Capita", -Table8[[#This Row],[Employees per 1000 Capita]], Table8[[#This Row],[Average Wages]])</f>
        <v>-33.275011735752692</v>
      </c>
      <c r="Z36" t="e" vm="68">
        <v>#VALUE!</v>
      </c>
      <c r="AA36" cm="1" vm="67">
        <f t="array" ref="AA36">_FV(Z36,"Population")</f>
        <v>3943079</v>
      </c>
    </row>
    <row r="37" spans="20:27" x14ac:dyDescent="0.35">
      <c r="T37" t="s">
        <v>35</v>
      </c>
      <c r="U37">
        <f>SUMIFS(Table1[Employees], Table1[State], Table8[[#This Row],[State]], Table1[Year], 'Data Prep'!$D$3, Table1[Industry], 'Data Prep'!$B$3)</f>
        <v>184947</v>
      </c>
      <c r="V37" vm="69">
        <v>4190713</v>
      </c>
      <c r="W37" s="11">
        <f>(Table8[[#This Row],[Employees]]/Table8[[#This Row],[Population]]*1000)</f>
        <v>44.13258555286415</v>
      </c>
      <c r="X37" s="2">
        <f>AVERAGEIFS(Table1[Avg Annual Wage], Table1[State], Table8[[#This Row],[State]], Table1[Industry], $B$3, Table1[Year], $D$3)</f>
        <v>74927</v>
      </c>
      <c r="Y37" s="13" cm="1">
        <f t="array" ref="Y37">IF(Table9[Selection]="Employees per 1000 Capita", -Table8[[#This Row],[Employees per 1000 Capita]], Table8[[#This Row],[Average Wages]])</f>
        <v>-44.13258555286415</v>
      </c>
      <c r="Z37" t="e" vm="70">
        <v>#VALUE!</v>
      </c>
      <c r="AA37" cm="1" vm="69">
        <f t="array" ref="AA37">_FV(Z37,"Population")</f>
        <v>4190713</v>
      </c>
    </row>
    <row r="38" spans="20:27" x14ac:dyDescent="0.35">
      <c r="T38" t="s">
        <v>36</v>
      </c>
      <c r="U38">
        <f>SUMIFS(Table1[Employees], Table1[State], Table8[[#This Row],[State]], Table1[Year], 'Data Prep'!$D$3, Table1[Industry], 'Data Prep'!$B$3)</f>
        <v>537402</v>
      </c>
      <c r="V38" vm="71">
        <v>12807060</v>
      </c>
      <c r="W38" s="11">
        <f>(Table8[[#This Row],[Employees]]/Table8[[#This Row],[Population]]*1000)</f>
        <v>41.961386922525548</v>
      </c>
      <c r="X38" s="2">
        <f>AVERAGEIFS(Table1[Avg Annual Wage], Table1[State], Table8[[#This Row],[State]], Table1[Industry], $B$3, Table1[Year], $D$3)</f>
        <v>66931</v>
      </c>
      <c r="Y38" s="13" cm="1">
        <f t="array" ref="Y38">IF(Table9[Selection]="Employees per 1000 Capita", -Table8[[#This Row],[Employees per 1000 Capita]], Table8[[#This Row],[Average Wages]])</f>
        <v>-41.961386922525548</v>
      </c>
      <c r="Z38" t="e" vm="72">
        <v>#VALUE!</v>
      </c>
      <c r="AA38" cm="1" vm="71">
        <f t="array" ref="AA38">_FV(Z38,"Population")</f>
        <v>12807060</v>
      </c>
    </row>
    <row r="39" spans="20:27" x14ac:dyDescent="0.35">
      <c r="T39" t="s">
        <v>37</v>
      </c>
      <c r="U39">
        <f>SUMIFS(Table1[Employees], Table1[State], Table8[[#This Row],[State]], Table1[Year], 'Data Prep'!$D$3, Table1[Industry], 'Data Prep'!$B$3)</f>
        <v>37411</v>
      </c>
      <c r="V39" vm="73">
        <v>1057315</v>
      </c>
      <c r="W39" s="11">
        <f>(Table8[[#This Row],[Employees]]/Table8[[#This Row],[Population]]*1000)</f>
        <v>35.383022088970648</v>
      </c>
      <c r="X39" s="2">
        <f>AVERAGEIFS(Table1[Avg Annual Wage], Table1[State], Table8[[#This Row],[State]], Table1[Industry], $B$3, Table1[Year], $D$3)</f>
        <v>63645</v>
      </c>
      <c r="Y39" s="13" cm="1">
        <f t="array" ref="Y39">IF(Table9[Selection]="Employees per 1000 Capita", -Table8[[#This Row],[Employees per 1000 Capita]], Table8[[#This Row],[Average Wages]])</f>
        <v>-35.383022088970648</v>
      </c>
      <c r="Z39" t="e" vm="74">
        <v>#VALUE!</v>
      </c>
      <c r="AA39" cm="1" vm="73">
        <f t="array" ref="AA39">_FV(Z39,"Population")</f>
        <v>1057315</v>
      </c>
    </row>
    <row r="40" spans="20:27" x14ac:dyDescent="0.35">
      <c r="T40" t="s">
        <v>38</v>
      </c>
      <c r="U40">
        <f>SUMIFS(Table1[Employees], Table1[State], Table8[[#This Row],[State]], Table1[Year], 'Data Prep'!$D$3, Table1[Industry], 'Data Prep'!$B$3)</f>
        <v>244395</v>
      </c>
      <c r="V40" vm="75">
        <v>5084127</v>
      </c>
      <c r="W40" s="11">
        <f>(Table8[[#This Row],[Employees]]/Table8[[#This Row],[Population]]*1000)</f>
        <v>48.070199662596941</v>
      </c>
      <c r="X40" s="2">
        <f>AVERAGEIFS(Table1[Avg Annual Wage], Table1[State], Table8[[#This Row],[State]], Table1[Industry], $B$3, Table1[Year], $D$3)</f>
        <v>61779</v>
      </c>
      <c r="Y40" s="13" cm="1">
        <f t="array" ref="Y40">IF(Table9[Selection]="Employees per 1000 Capita", -Table8[[#This Row],[Employees per 1000 Capita]], Table8[[#This Row],[Average Wages]])</f>
        <v>-48.070199662596941</v>
      </c>
      <c r="Z40" t="e" vm="76">
        <v>#VALUE!</v>
      </c>
      <c r="AA40" cm="1" vm="75">
        <f t="array" ref="AA40">_FV(Z40,"Population")</f>
        <v>5084127</v>
      </c>
    </row>
    <row r="41" spans="20:27" x14ac:dyDescent="0.35">
      <c r="T41" t="s">
        <v>39</v>
      </c>
      <c r="U41">
        <f>SUMIFS(Table1[Employees], Table1[State], Table8[[#This Row],[State]], Table1[Year], 'Data Prep'!$D$3, Table1[Industry], 'Data Prep'!$B$3)</f>
        <v>43135</v>
      </c>
      <c r="V41" vm="77">
        <v>882235</v>
      </c>
      <c r="W41" s="11">
        <f>(Table8[[#This Row],[Employees]]/Table8[[#This Row],[Population]]*1000)</f>
        <v>48.892868680113573</v>
      </c>
      <c r="X41" s="2">
        <f>AVERAGEIFS(Table1[Avg Annual Wage], Table1[State], Table8[[#This Row],[State]], Table1[Industry], $B$3, Table1[Year], $D$3)</f>
        <v>53285</v>
      </c>
      <c r="Y41" s="13" cm="1">
        <f t="array" ref="Y41">IF(Table9[Selection]="Employees per 1000 Capita", -Table8[[#This Row],[Employees per 1000 Capita]], Table8[[#This Row],[Average Wages]])</f>
        <v>-48.892868680113573</v>
      </c>
      <c r="Z41" t="e" vm="78">
        <v>#VALUE!</v>
      </c>
      <c r="AA41" cm="1" vm="77">
        <f t="array" ref="AA41">_FV(Z41,"Population")</f>
        <v>882235</v>
      </c>
    </row>
    <row r="42" spans="20:27" x14ac:dyDescent="0.35">
      <c r="T42" t="s">
        <v>40</v>
      </c>
      <c r="U42">
        <f>SUMIFS(Table1[Employees], Table1[State], Table8[[#This Row],[State]], Table1[Year], 'Data Prep'!$D$3, Table1[Industry], 'Data Prep'!$B$3)</f>
        <v>334972</v>
      </c>
      <c r="V42" vm="79">
        <v>6770010</v>
      </c>
      <c r="W42" s="11">
        <f>(Table8[[#This Row],[Employees]]/Table8[[#This Row],[Population]]*1000)</f>
        <v>49.478804314912388</v>
      </c>
      <c r="X42" s="2">
        <f>AVERAGEIFS(Table1[Avg Annual Wage], Table1[State], Table8[[#This Row],[State]], Table1[Industry], $B$3, Table1[Year], $D$3)</f>
        <v>63122</v>
      </c>
      <c r="Y42" s="13" cm="1">
        <f t="array" ref="Y42">IF(Table9[Selection]="Employees per 1000 Capita", -Table8[[#This Row],[Employees per 1000 Capita]], Table8[[#This Row],[Average Wages]])</f>
        <v>-49.478804314912388</v>
      </c>
      <c r="Z42" t="e" vm="80">
        <v>#VALUE!</v>
      </c>
      <c r="AA42" cm="1" vm="79">
        <f t="array" ref="AA42">_FV(Z42,"Population")</f>
        <v>6770010</v>
      </c>
    </row>
    <row r="43" spans="20:27" x14ac:dyDescent="0.35">
      <c r="T43" t="s">
        <v>41</v>
      </c>
      <c r="U43">
        <f>SUMIFS(Table1[Employees], Table1[State], Table8[[#This Row],[State]], Table1[Year], 'Data Prep'!$D$3, Table1[Industry], 'Data Prep'!$B$3)</f>
        <v>867807</v>
      </c>
      <c r="V43" vm="81">
        <v>29145505</v>
      </c>
      <c r="W43" s="11">
        <f>(Table8[[#This Row],[Employees]]/Table8[[#This Row],[Population]]*1000)</f>
        <v>29.77498588547359</v>
      </c>
      <c r="X43" s="2">
        <f>AVERAGEIFS(Table1[Avg Annual Wage], Table1[State], Table8[[#This Row],[State]], Table1[Industry], $B$3, Table1[Year], $D$3)</f>
        <v>81206</v>
      </c>
      <c r="Y43" s="13" cm="1">
        <f t="array" ref="Y43">IF(Table9[Selection]="Employees per 1000 Capita", -Table8[[#This Row],[Employees per 1000 Capita]], Table8[[#This Row],[Average Wages]])</f>
        <v>-29.77498588547359</v>
      </c>
      <c r="Z43" t="e" vm="82">
        <v>#VALUE!</v>
      </c>
      <c r="AA43" cm="1" vm="81">
        <f t="array" ref="AA43">_FV(Z43,"Population")</f>
        <v>29145505</v>
      </c>
    </row>
    <row r="44" spans="20:27" x14ac:dyDescent="0.35">
      <c r="T44" t="s">
        <v>42</v>
      </c>
      <c r="U44">
        <f>SUMIFS(Table1[Employees], Table1[State], Table8[[#This Row],[State]], Table1[Year], 'Data Prep'!$D$3, Table1[Industry], 'Data Prep'!$B$3)</f>
        <v>135571</v>
      </c>
      <c r="V44" vm="83">
        <v>3161105</v>
      </c>
      <c r="W44" s="11">
        <f>(Table8[[#This Row],[Employees]]/Table8[[#This Row],[Population]]*1000)</f>
        <v>42.887218235395537</v>
      </c>
      <c r="X44" s="2">
        <f>AVERAGEIFS(Table1[Avg Annual Wage], Table1[State], Table8[[#This Row],[State]], Table1[Industry], $B$3, Table1[Year], $D$3)</f>
        <v>61796</v>
      </c>
      <c r="Y44" s="13" cm="1">
        <f t="array" ref="Y44">IF(Table9[Selection]="Employees per 1000 Capita", -Table8[[#This Row],[Employees per 1000 Capita]], Table8[[#This Row],[Average Wages]])</f>
        <v>-42.887218235395537</v>
      </c>
      <c r="Z44" t="e" vm="84">
        <v>#VALUE!</v>
      </c>
      <c r="AA44" cm="1" vm="83">
        <f t="array" ref="AA44">_FV(Z44,"Population")</f>
        <v>3161105</v>
      </c>
    </row>
    <row r="45" spans="20:27" x14ac:dyDescent="0.35">
      <c r="T45" t="s">
        <v>43</v>
      </c>
      <c r="U45">
        <f>SUMIFS(Table1[Employees], Table1[State], Table8[[#This Row],[State]], Table1[Year], 'Data Prep'!$D$3, Table1[Industry], 'Data Prep'!$B$3)</f>
        <v>28176</v>
      </c>
      <c r="V45" vm="85">
        <v>626299</v>
      </c>
      <c r="W45" s="11">
        <f>(Table8[[#This Row],[Employees]]/Table8[[#This Row],[Population]]*1000)</f>
        <v>44.988096739736129</v>
      </c>
      <c r="X45" s="2">
        <f>AVERAGEIFS(Table1[Avg Annual Wage], Table1[State], Table8[[#This Row],[State]], Table1[Industry], $B$3, Table1[Year], $D$3)</f>
        <v>62352</v>
      </c>
      <c r="Y45" s="13" cm="1">
        <f t="array" ref="Y45">IF(Table9[Selection]="Employees per 1000 Capita", -Table8[[#This Row],[Employees per 1000 Capita]], Table8[[#This Row],[Average Wages]])</f>
        <v>-44.988096739736129</v>
      </c>
      <c r="Z45" t="e" vm="86">
        <v>#VALUE!</v>
      </c>
      <c r="AA45" cm="1" vm="85">
        <f t="array" ref="AA45">_FV(Z45,"Population")</f>
        <v>626299</v>
      </c>
    </row>
    <row r="46" spans="20:27" x14ac:dyDescent="0.35">
      <c r="T46" t="s">
        <v>44</v>
      </c>
      <c r="U46">
        <f>SUMIFS(Table1[Employees], Table1[State], Table8[[#This Row],[State]], Table1[Year], 'Data Prep'!$D$3, Table1[Industry], 'Data Prep'!$B$3)</f>
        <v>232300</v>
      </c>
      <c r="V46" vm="87">
        <v>8517685</v>
      </c>
      <c r="W46" s="11">
        <f>(Table8[[#This Row],[Employees]]/Table8[[#This Row],[Population]]*1000)</f>
        <v>27.272668571331295</v>
      </c>
      <c r="X46" s="2">
        <f>AVERAGEIFS(Table1[Avg Annual Wage], Table1[State], Table8[[#This Row],[State]], Table1[Industry], $B$3, Table1[Year], $D$3)</f>
        <v>63958</v>
      </c>
      <c r="Y46" s="13" cm="1">
        <f t="array" ref="Y46">IF(Table9[Selection]="Employees per 1000 Capita", -Table8[[#This Row],[Employees per 1000 Capita]], Table8[[#This Row],[Average Wages]])</f>
        <v>-27.272668571331295</v>
      </c>
      <c r="Z46" t="e" vm="88">
        <v>#VALUE!</v>
      </c>
      <c r="AA46" cm="1" vm="87">
        <f t="array" ref="AA46">_FV(Z46,"Population")</f>
        <v>8517685</v>
      </c>
    </row>
    <row r="47" spans="20:27" x14ac:dyDescent="0.35">
      <c r="T47" t="s">
        <v>45</v>
      </c>
      <c r="U47">
        <f>SUMIFS(Table1[Employees], Table1[State], Table8[[#This Row],[State]], Table1[Year], 'Data Prep'!$D$3, Table1[Industry], 'Data Prep'!$B$3)</f>
        <v>268553</v>
      </c>
      <c r="V47" vm="89">
        <v>7614893</v>
      </c>
      <c r="W47" s="11">
        <f>(Table8[[#This Row],[Employees]]/Table8[[#This Row],[Population]]*1000)</f>
        <v>35.266812022178122</v>
      </c>
      <c r="X47" s="2">
        <f>AVERAGEIFS(Table1[Avg Annual Wage], Table1[State], Table8[[#This Row],[State]], Table1[Industry], $B$3, Table1[Year], $D$3)</f>
        <v>82000</v>
      </c>
      <c r="Y47" s="13" cm="1">
        <f t="array" ref="Y47">IF(Table9[Selection]="Employees per 1000 Capita", -Table8[[#This Row],[Employees per 1000 Capita]], Table8[[#This Row],[Average Wages]])</f>
        <v>-35.266812022178122</v>
      </c>
      <c r="Z47" t="e" vm="90">
        <v>#VALUE!</v>
      </c>
      <c r="AA47" cm="1" vm="89">
        <f t="array" ref="AA47">_FV(Z47,"Population")</f>
        <v>7614893</v>
      </c>
    </row>
    <row r="48" spans="20:27" x14ac:dyDescent="0.35">
      <c r="T48" t="s">
        <v>46</v>
      </c>
      <c r="U48">
        <f>SUMIFS(Table1[Employees], Table1[State], Table8[[#This Row],[State]], Table1[Year], 'Data Prep'!$D$3, Table1[Industry], 'Data Prep'!$B$3)</f>
        <v>44429</v>
      </c>
      <c r="V48" vm="91">
        <v>1805832</v>
      </c>
      <c r="W48" s="11">
        <f>(Table8[[#This Row],[Employees]]/Table8[[#This Row],[Population]]*1000)</f>
        <v>24.60306385090086</v>
      </c>
      <c r="X48" s="2">
        <f>AVERAGEIFS(Table1[Avg Annual Wage], Table1[State], Table8[[#This Row],[State]], Table1[Industry], $B$3, Table1[Year], $D$3)</f>
        <v>62359</v>
      </c>
      <c r="Y48" s="13" cm="1">
        <f t="array" ref="Y48">IF(Table9[Selection]="Employees per 1000 Capita", -Table8[[#This Row],[Employees per 1000 Capita]], Table8[[#This Row],[Average Wages]])</f>
        <v>-24.60306385090086</v>
      </c>
      <c r="Z48" t="e" vm="92">
        <v>#VALUE!</v>
      </c>
      <c r="AA48" cm="1" vm="91">
        <f t="array" ref="AA48">_FV(Z48,"Population")</f>
        <v>1805832</v>
      </c>
    </row>
    <row r="49" spans="20:27" x14ac:dyDescent="0.35">
      <c r="T49" t="s">
        <v>47</v>
      </c>
      <c r="U49">
        <f>SUMIFS(Table1[Employees], Table1[State], Table8[[#This Row],[State]], Table1[Year], 'Data Prep'!$D$3, Table1[Industry], 'Data Prep'!$B$3)</f>
        <v>458262</v>
      </c>
      <c r="V49" vm="93">
        <v>5813568</v>
      </c>
      <c r="W49" s="11">
        <f>(Table8[[#This Row],[Employees]]/Table8[[#This Row],[Population]]*1000)</f>
        <v>78.826290498365211</v>
      </c>
      <c r="X49" s="2">
        <f>AVERAGEIFS(Table1[Avg Annual Wage], Table1[State], Table8[[#This Row],[State]], Table1[Industry], $B$3, Table1[Year], $D$3)</f>
        <v>61039</v>
      </c>
      <c r="Y49" s="13" cm="1">
        <f t="array" ref="Y49">IF(Table9[Selection]="Employees per 1000 Capita", -Table8[[#This Row],[Employees per 1000 Capita]], Table8[[#This Row],[Average Wages]])</f>
        <v>-78.826290498365211</v>
      </c>
      <c r="Z49" t="e" vm="94">
        <v>#VALUE!</v>
      </c>
      <c r="AA49" cm="1" vm="93">
        <f t="array" ref="AA49">_FV(Z49,"Population")</f>
        <v>5813568</v>
      </c>
    </row>
    <row r="50" spans="20:27" x14ac:dyDescent="0.35">
      <c r="T50" t="s">
        <v>48</v>
      </c>
      <c r="U50">
        <f>SUMIFS(Table1[Employees], Table1[State], Table8[[#This Row],[State]], Table1[Year], 'Data Prep'!$D$3, Table1[Industry], 'Data Prep'!$B$3)</f>
        <v>9580</v>
      </c>
      <c r="V50" vm="95">
        <v>577737</v>
      </c>
      <c r="W50" s="11">
        <f>(Table8[[#This Row],[Employees]]/Table8[[#This Row],[Population]]*1000)</f>
        <v>16.581939533040121</v>
      </c>
      <c r="X50" s="2">
        <f>AVERAGEIFS(Table1[Avg Annual Wage], Table1[State], Table8[[#This Row],[State]], Table1[Industry], $B$3, Table1[Year], $D$3)</f>
        <v>70308</v>
      </c>
      <c r="Y50" s="13" cm="1">
        <f t="array" ref="Y50">IF(Table9[Selection]="Employees per 1000 Capita", -Table8[[#This Row],[Employees per 1000 Capita]], Table8[[#This Row],[Average Wages]])</f>
        <v>-16.581939533040121</v>
      </c>
      <c r="Z50" t="e" vm="96">
        <v>#VALUE!</v>
      </c>
      <c r="AA50" cm="1" vm="95">
        <f t="array" ref="AA50">_FV(Z50,"Population")</f>
        <v>577737</v>
      </c>
    </row>
  </sheetData>
  <sortState xmlns:xlrd2="http://schemas.microsoft.com/office/spreadsheetml/2017/richdata2" ref="F2:G12">
    <sortCondition descending="1" ref="G2:G12"/>
  </sortState>
  <dataValidations count="1">
    <dataValidation type="list" allowBlank="1" showInputMessage="1" showErrorMessage="1" sqref="B4:B12" xr:uid="{F6CE5675-D71C-4290-8C86-707BB0EAF79E}">
      <formula1>$A$3:$A$12</formula1>
    </dataValidation>
  </dataValidations>
  <pageMargins left="0.7" right="0.7" top="0.75" bottom="0.75" header="0.3" footer="0.3"/>
  <pageSetup orientation="portrait" r:id="rId1"/>
  <drawing r:id="rId2"/>
  <tableParts count="7">
    <tablePart r:id="rId3"/>
    <tablePart r:id="rId4"/>
    <tablePart r:id="rId5"/>
    <tablePart r:id="rId6"/>
    <tablePart r:id="rId7"/>
    <tablePart r:id="rId8"/>
    <tablePart r:id="rId9"/>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59081-E689-4F57-AF9B-65AAA3C1ED7B}">
  <dimension ref="A1:K6"/>
  <sheetViews>
    <sheetView showGridLines="0" tabSelected="1" showWhiteSpace="0" zoomScale="90" zoomScaleNormal="90" zoomScaleSheetLayoutView="90" zoomScalePageLayoutView="64" workbookViewId="0">
      <selection activeCell="A3" sqref="A3"/>
    </sheetView>
  </sheetViews>
  <sheetFormatPr defaultColWidth="8.7265625" defaultRowHeight="14.5" x14ac:dyDescent="0.35"/>
  <cols>
    <col min="1" max="1" width="3.1796875" customWidth="1"/>
    <col min="2" max="2" width="31.54296875" customWidth="1"/>
    <col min="3" max="3" width="4.6328125" customWidth="1"/>
    <col min="4" max="4" width="11.1796875" customWidth="1"/>
    <col min="5" max="5" width="12.81640625" customWidth="1"/>
    <col min="6" max="6" width="4.6328125" customWidth="1"/>
    <col min="7" max="7" width="21.90625" customWidth="1"/>
    <col min="8" max="8" width="28.453125" customWidth="1"/>
    <col min="9" max="9" width="32.7265625" customWidth="1"/>
    <col min="10" max="10" width="8.7265625" customWidth="1"/>
    <col min="11" max="11" width="3.453125" customWidth="1"/>
  </cols>
  <sheetData>
    <row r="1" spans="1:7" x14ac:dyDescent="0.35">
      <c r="A1" s="16">
        <v>4</v>
      </c>
    </row>
    <row r="2" spans="1:7" x14ac:dyDescent="0.35">
      <c r="A2" s="16">
        <v>1</v>
      </c>
    </row>
    <row r="3" spans="1:7" x14ac:dyDescent="0.35">
      <c r="A3" s="16">
        <v>4</v>
      </c>
    </row>
    <row r="5" spans="1:7" ht="15.5" x14ac:dyDescent="0.35">
      <c r="B5" s="15" t="s">
        <v>49</v>
      </c>
      <c r="C5" s="15"/>
      <c r="E5" s="15" t="s">
        <v>50</v>
      </c>
      <c r="F5" s="15"/>
      <c r="G5" s="15"/>
    </row>
    <row r="6" spans="1:7" ht="18.5" x14ac:dyDescent="0.45">
      <c r="B6" s="14" t="str" cm="1">
        <f t="array" ref="B6">INDEX(Table3[Industry], Dashboard!$A$1)</f>
        <v>Manufacturing</v>
      </c>
      <c r="E6" s="14" cm="1">
        <f t="array" ref="E6">INDEX(Table7[Year], Dashboard!$A$3)</f>
        <v>2020</v>
      </c>
      <c r="F6" s="15"/>
      <c r="G6" s="15"/>
    </row>
  </sheetData>
  <sheetProtection sheet="1" objects="1" scenarios="1" selectLockedCells="1" selectUnlockedCells="1"/>
  <pageMargins left="0.7" right="0.7" top="0.75" bottom="0.75" header="0.3" footer="0.3"/>
  <pageSetup paperSize="17"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3075" r:id="rId4" name="Spinner 3">
              <controlPr defaultSize="0" autoPict="0">
                <anchor moveWithCells="1" sizeWithCells="1">
                  <from>
                    <xdr:col>2</xdr:col>
                    <xdr:colOff>0</xdr:colOff>
                    <xdr:row>5</xdr:row>
                    <xdr:rowOff>0</xdr:rowOff>
                  </from>
                  <to>
                    <xdr:col>3</xdr:col>
                    <xdr:colOff>0</xdr:colOff>
                    <xdr:row>6</xdr:row>
                    <xdr:rowOff>6350</xdr:rowOff>
                  </to>
                </anchor>
              </controlPr>
            </control>
          </mc:Choice>
        </mc:AlternateContent>
        <mc:AlternateContent xmlns:mc="http://schemas.openxmlformats.org/markup-compatibility/2006">
          <mc:Choice Requires="x14">
            <control shapeId="3079" r:id="rId5" name="Option Button 7">
              <controlPr defaultSize="0" autoFill="0" autoLine="0" autoPict="0">
                <anchor moveWithCells="1">
                  <from>
                    <xdr:col>7</xdr:col>
                    <xdr:colOff>0</xdr:colOff>
                    <xdr:row>9</xdr:row>
                    <xdr:rowOff>6350</xdr:rowOff>
                  </from>
                  <to>
                    <xdr:col>7</xdr:col>
                    <xdr:colOff>1987550</xdr:colOff>
                    <xdr:row>10</xdr:row>
                    <xdr:rowOff>44450</xdr:rowOff>
                  </to>
                </anchor>
              </controlPr>
            </control>
          </mc:Choice>
        </mc:AlternateContent>
        <mc:AlternateContent xmlns:mc="http://schemas.openxmlformats.org/markup-compatibility/2006">
          <mc:Choice Requires="x14">
            <control shapeId="3078" r:id="rId6" name="Option Button 6">
              <controlPr defaultSize="0" autoFill="0" autoLine="0" autoPict="0">
                <anchor moveWithCells="1">
                  <from>
                    <xdr:col>7</xdr:col>
                    <xdr:colOff>1987550</xdr:colOff>
                    <xdr:row>8</xdr:row>
                    <xdr:rowOff>171450</xdr:rowOff>
                  </from>
                  <to>
                    <xdr:col>8</xdr:col>
                    <xdr:colOff>2279650</xdr:colOff>
                    <xdr:row>10</xdr:row>
                    <xdr:rowOff>57150</xdr:rowOff>
                  </to>
                </anchor>
              </controlPr>
            </control>
          </mc:Choice>
        </mc:AlternateContent>
        <mc:AlternateContent xmlns:mc="http://schemas.openxmlformats.org/markup-compatibility/2006">
          <mc:Choice Requires="x14">
            <control shapeId="3084" r:id="rId7" name="Spinner 12">
              <controlPr defaultSize="0" autoPict="0">
                <anchor moveWithCells="1" sizeWithCells="1">
                  <from>
                    <xdr:col>5</xdr:col>
                    <xdr:colOff>0</xdr:colOff>
                    <xdr:row>5</xdr:row>
                    <xdr:rowOff>0</xdr:rowOff>
                  </from>
                  <to>
                    <xdr:col>6</xdr:col>
                    <xdr:colOff>0</xdr:colOff>
                    <xdr:row>6</xdr:row>
                    <xdr:rowOff>6350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Data Prep</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Sarah E. Stegall</cp:lastModifiedBy>
  <cp:lastPrinted>2023-03-03T21:44:29Z</cp:lastPrinted>
  <dcterms:created xsi:type="dcterms:W3CDTF">2021-09-21T20:47:02Z</dcterms:created>
  <dcterms:modified xsi:type="dcterms:W3CDTF">2023-03-03T22:10:37Z</dcterms:modified>
</cp:coreProperties>
</file>