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reast_luminal_basal\single cell\sarthak\celllines_atlas\"/>
    </mc:Choice>
  </mc:AlternateContent>
  <xr:revisionPtr revIDLastSave="0" documentId="13_ncr:1_{6629B3AA-B2A6-4301-BD11-E923B615B8C5}" xr6:coauthVersionLast="47" xr6:coauthVersionMax="47" xr10:uidLastSave="{00000000-0000-0000-0000-000000000000}"/>
  <bookViews>
    <workbookView xWindow="-120" yWindow="-120" windowWidth="29040" windowHeight="15840" activeTab="1" xr2:uid="{23BAB4BC-28C5-4C45-9D4E-2F44AF0CBA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" i="2" l="1"/>
  <c r="M48" i="2"/>
  <c r="M47" i="2"/>
  <c r="M46" i="2"/>
  <c r="N45" i="2"/>
  <c r="M44" i="2"/>
  <c r="M43" i="2"/>
  <c r="N42" i="2"/>
  <c r="AB40" i="2"/>
  <c r="AB41" i="2" s="1"/>
  <c r="AB36" i="2"/>
  <c r="AB37" i="2" s="1"/>
  <c r="AB31" i="2"/>
  <c r="AB32" i="2" s="1"/>
  <c r="AB28" i="2"/>
  <c r="AB29" i="2" s="1"/>
  <c r="AB25" i="2"/>
  <c r="AB26" i="2" s="1"/>
  <c r="AB18" i="2"/>
  <c r="AB19" i="2" s="1"/>
  <c r="AB16" i="2"/>
  <c r="AB17" i="2" s="1"/>
  <c r="AB12" i="2"/>
  <c r="AB13" i="2" s="1"/>
  <c r="AB9" i="2"/>
  <c r="AB10" i="2" s="1"/>
  <c r="AB7" i="2"/>
  <c r="AB8" i="2" s="1"/>
  <c r="W39" i="2"/>
  <c r="W40" i="2" s="1"/>
  <c r="W35" i="2"/>
  <c r="W36" i="2" s="1"/>
  <c r="W30" i="2"/>
  <c r="W31" i="2" s="1"/>
  <c r="W25" i="2"/>
  <c r="W26" i="2" s="1"/>
  <c r="W22" i="2"/>
  <c r="W23" i="2" s="1"/>
  <c r="W17" i="2"/>
  <c r="W18" i="2" s="1"/>
  <c r="W15" i="2"/>
  <c r="W14" i="2"/>
  <c r="W7" i="2"/>
  <c r="W8" i="2" s="1"/>
  <c r="P8" i="2"/>
  <c r="P11" i="2"/>
  <c r="P10" i="2"/>
  <c r="P7" i="2"/>
  <c r="P6" i="2"/>
  <c r="P4" i="2"/>
  <c r="P2" i="2"/>
  <c r="O12" i="2"/>
  <c r="P12" i="2" s="1"/>
  <c r="O9" i="2"/>
  <c r="P9" i="2" s="1"/>
  <c r="O5" i="2"/>
  <c r="P5" i="2" s="1"/>
  <c r="O3" i="2"/>
  <c r="P3" i="2" s="1"/>
  <c r="I5" i="2"/>
  <c r="I7" i="2"/>
  <c r="I8" i="2"/>
  <c r="I9" i="2"/>
  <c r="I10" i="2"/>
  <c r="I11" i="2"/>
  <c r="I12" i="2"/>
  <c r="I2" i="2"/>
  <c r="H3" i="2"/>
  <c r="I3" i="2" s="1"/>
  <c r="H4" i="2"/>
  <c r="I4" i="2" s="1"/>
  <c r="H5" i="2"/>
  <c r="H6" i="2"/>
  <c r="I6" i="2" s="1"/>
</calcChain>
</file>

<file path=xl/sharedStrings.xml><?xml version="1.0" encoding="utf-8"?>
<sst xmlns="http://schemas.openxmlformats.org/spreadsheetml/2006/main" count="584" uniqueCount="113">
  <si>
    <t>!Sample_source_name_ch1</t>
  </si>
  <si>
    <t>Immortalized Breast Cancer Cell-line</t>
  </si>
  <si>
    <t>Immortalized Breast Cell-line</t>
  </si>
  <si>
    <t>!Sample_characteristics_ch1</t>
  </si>
  <si>
    <t>cell line: AU565</t>
  </si>
  <si>
    <t>cell line: BT20</t>
  </si>
  <si>
    <t>cell line: BT474</t>
  </si>
  <si>
    <t>cell line: BT483</t>
  </si>
  <si>
    <t>cell line: BT549</t>
  </si>
  <si>
    <t>cell line: CAL51</t>
  </si>
  <si>
    <t>cell line: CAL851</t>
  </si>
  <si>
    <t>cell line: CAMA1</t>
  </si>
  <si>
    <t>cell line: DU4475</t>
  </si>
  <si>
    <t>cell line: EFM19</t>
  </si>
  <si>
    <t>cell line: EVSAT</t>
  </si>
  <si>
    <t>cell line: HCC1143</t>
  </si>
  <si>
    <t>cell line: HCC1187</t>
  </si>
  <si>
    <t>cell line: HCC1500</t>
  </si>
  <si>
    <t>cell line: HCC1937</t>
  </si>
  <si>
    <t>cell line: HCC1954</t>
  </si>
  <si>
    <t>cell line: HCC38</t>
  </si>
  <si>
    <t>cell line: HCC70</t>
  </si>
  <si>
    <t>cell line: HDQP1</t>
  </si>
  <si>
    <t>cell line: HS578T</t>
  </si>
  <si>
    <t>cell line: JIMT1</t>
  </si>
  <si>
    <t>cell line: KPL1</t>
  </si>
  <si>
    <t>cell line: MCF12A</t>
  </si>
  <si>
    <t>cell line: MCF7</t>
  </si>
  <si>
    <t>cell line: MDAMB361</t>
  </si>
  <si>
    <t>cell line: MDAMB415</t>
  </si>
  <si>
    <t>cell line: MDAMB436</t>
  </si>
  <si>
    <t>cell line: MDAMB453</t>
  </si>
  <si>
    <t>cell line: MDAMB468</t>
  </si>
  <si>
    <t>cell line: MX1</t>
  </si>
  <si>
    <t>cell line: T47D</t>
  </si>
  <si>
    <t>cell line: ZR751</t>
  </si>
  <si>
    <t>breast cancer subtype: H</t>
  </si>
  <si>
    <t>breast cancer subtype: TNA</t>
  </si>
  <si>
    <t>breast cancer subtype: LB</t>
  </si>
  <si>
    <t>breast cancer subtype: LA</t>
  </si>
  <si>
    <t>breast cancer subtype: TNB</t>
  </si>
  <si>
    <t>breast cancer subtype: Basal-like</t>
  </si>
  <si>
    <t>medium: RPMI 2mM L-Glutamine, 10 %FBS</t>
  </si>
  <si>
    <t>medium: MEM 2mM L-Glutamine, 10 %FBS</t>
  </si>
  <si>
    <t>medium: DMEM 2mM L-Glutamine, 10 %FBS</t>
  </si>
  <si>
    <t>medium: RPMI 2mM L-Glutamine,  0.01 mg/mL bovine insulin, 20 %FBS</t>
  </si>
  <si>
    <t>medium: DMEM 2mM L-Glutamine, 10 %FBS, 1mM sodium pyruvate</t>
  </si>
  <si>
    <t>medium: MEM 2mM L-Glutamine, 10 %FBS, 1% NEAA</t>
  </si>
  <si>
    <t>medium: RPMI 2mM L-Glutamine, 20 %FBS</t>
  </si>
  <si>
    <t>medium: MEM 2mM L-Glutamine, 10 %FBS, 25 mM HEPES</t>
  </si>
  <si>
    <t>medium: DMEM/F12 - 1:1 mixture of Dulbecco's Modified Eagle Medium and Nutrient Mixture F-12, 20 ng/mL EGF, 0.03 µM ITS, 10% FBS</t>
  </si>
  <si>
    <t>medium: RPMI 2mM L-Glutamine, 10 %FBS, 10 µg/mL insulin,  10 µg/mL glutathione, 15% FBS</t>
  </si>
  <si>
    <t>medium: DMEM/F12 - 1:1 mixture of Dulbecco's Modified Eagle Medium and Nutrient Mixture F-12, 2 mM L-Glutamine, 10% FBS</t>
  </si>
  <si>
    <t>medium: RPMI 2mM L-Glutamine, 10 %FBS, 1 mM sodium pyruvate, 10 mM HEPES</t>
  </si>
  <si>
    <t>derivation: metastatic site: malignant pleural effusion</t>
  </si>
  <si>
    <t>derivation: mammary gland/breast</t>
  </si>
  <si>
    <t>derivation: mammary gland; breast/duct</t>
  </si>
  <si>
    <t>derivation: mammary gland; breast</t>
  </si>
  <si>
    <t>derivation: metastatic site: pleural effusion</t>
  </si>
  <si>
    <t>derivation: relapsing invasive galactophoric breast adenocarcinoma</t>
  </si>
  <si>
    <t>derivation: metastatic site: skin carcinoma</t>
  </si>
  <si>
    <t>derivation: metastatic site: malignant ascitic effusion</t>
  </si>
  <si>
    <t>derivation: primary ductal infiltrating breast carcinoma</t>
  </si>
  <si>
    <t>derivation: metastatic site: pleural fluid</t>
  </si>
  <si>
    <t>derivation: mammary gland; non-tumorigenic, fibrocystic breast disease</t>
  </si>
  <si>
    <t>derivation: metastatic site: brain</t>
  </si>
  <si>
    <t>derivation: metastatic site: pericardial effusion</t>
  </si>
  <si>
    <t>derivation: originated from primary breast cancer. Primary xenotransplant from an infiltrating duct carcinoma</t>
  </si>
  <si>
    <t>derivation: metastatic site: ascites</t>
  </si>
  <si>
    <t>H</t>
  </si>
  <si>
    <t>TNA</t>
  </si>
  <si>
    <t>LB</t>
  </si>
  <si>
    <t>LA</t>
  </si>
  <si>
    <t>TNB</t>
  </si>
  <si>
    <t>Basal-like</t>
  </si>
  <si>
    <t>AU565</t>
  </si>
  <si>
    <t>BT20</t>
  </si>
  <si>
    <t>BT474</t>
  </si>
  <si>
    <t>BT483</t>
  </si>
  <si>
    <t>BT549</t>
  </si>
  <si>
    <t>CAL51</t>
  </si>
  <si>
    <t>CAL851</t>
  </si>
  <si>
    <t>CAMA1</t>
  </si>
  <si>
    <t>DU4475</t>
  </si>
  <si>
    <t>EFM19</t>
  </si>
  <si>
    <t>EVSAT</t>
  </si>
  <si>
    <t>HCC1143</t>
  </si>
  <si>
    <t>HCC1187</t>
  </si>
  <si>
    <t>HCC1500</t>
  </si>
  <si>
    <t>HCC1937</t>
  </si>
  <si>
    <t>HCC1954</t>
  </si>
  <si>
    <t>HCC38</t>
  </si>
  <si>
    <t>HCC70</t>
  </si>
  <si>
    <t>HDQP1</t>
  </si>
  <si>
    <t>HS578T</t>
  </si>
  <si>
    <t>JIMT1</t>
  </si>
  <si>
    <t>KPL1</t>
  </si>
  <si>
    <t>MCF12A</t>
  </si>
  <si>
    <t>MCF7</t>
  </si>
  <si>
    <t>MDAMB361</t>
  </si>
  <si>
    <t>MDAMB415</t>
  </si>
  <si>
    <t>MDAMB436</t>
  </si>
  <si>
    <t>MDAMB453</t>
  </si>
  <si>
    <t>MDAMB468</t>
  </si>
  <si>
    <t>MX1</t>
  </si>
  <si>
    <t>T47D</t>
  </si>
  <si>
    <t>ZR751</t>
  </si>
  <si>
    <t>subtype</t>
  </si>
  <si>
    <t>phen_CV</t>
  </si>
  <si>
    <t>E</t>
  </si>
  <si>
    <t>M</t>
  </si>
  <si>
    <t>phen_EM</t>
  </si>
  <si>
    <t>cellline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</si>
</sst>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1332-6092-4808-B8A8-BBD00E222E10}">
  <dimension ref="A1:E35"/>
  <sheetViews>
    <sheetView workbookViewId="0">
      <selection activeCell="B2" sqref="B2:C35"/>
    </sheetView>
  </sheetViews>
  <sheetFormatPr defaultRowHeight="15" x14ac:dyDescent="0.25"/>
  <cols>
    <col min="1" max="1" width="34.140625" bestFit="1" customWidth="1"/>
    <col min="2" max="2" width="26.42578125" bestFit="1" customWidth="1"/>
    <col min="3" max="3" width="30.5703125" bestFit="1" customWidth="1"/>
    <col min="4" max="4" width="123.140625" bestFit="1" customWidth="1"/>
  </cols>
  <sheetData>
    <row r="1" spans="1:5" x14ac:dyDescent="0.25">
      <c r="A1" t="s">
        <v>0</v>
      </c>
      <c r="B1" t="s">
        <v>3</v>
      </c>
      <c r="C1" t="s">
        <v>3</v>
      </c>
      <c r="D1" t="s">
        <v>3</v>
      </c>
      <c r="E1" t="s">
        <v>3</v>
      </c>
    </row>
    <row r="2" spans="1:5" x14ac:dyDescent="0.25">
      <c r="A2" t="s">
        <v>1</v>
      </c>
      <c r="B2" t="s">
        <v>4</v>
      </c>
      <c r="C2" t="s">
        <v>36</v>
      </c>
      <c r="D2" t="s">
        <v>42</v>
      </c>
      <c r="E2" t="s">
        <v>54</v>
      </c>
    </row>
    <row r="3" spans="1:5" x14ac:dyDescent="0.25">
      <c r="A3" t="s">
        <v>1</v>
      </c>
      <c r="B3" t="s">
        <v>5</v>
      </c>
      <c r="C3" t="s">
        <v>37</v>
      </c>
      <c r="D3" t="s">
        <v>43</v>
      </c>
      <c r="E3" t="s">
        <v>55</v>
      </c>
    </row>
    <row r="4" spans="1:5" x14ac:dyDescent="0.25">
      <c r="A4" t="s">
        <v>1</v>
      </c>
      <c r="B4" t="s">
        <v>6</v>
      </c>
      <c r="C4" t="s">
        <v>38</v>
      </c>
      <c r="D4" t="s">
        <v>44</v>
      </c>
      <c r="E4" t="s">
        <v>56</v>
      </c>
    </row>
    <row r="5" spans="1:5" x14ac:dyDescent="0.25">
      <c r="A5" t="s">
        <v>1</v>
      </c>
      <c r="B5" t="s">
        <v>7</v>
      </c>
      <c r="C5" t="s">
        <v>39</v>
      </c>
      <c r="D5" t="s">
        <v>45</v>
      </c>
      <c r="E5" t="s">
        <v>57</v>
      </c>
    </row>
    <row r="6" spans="1:5" x14ac:dyDescent="0.25">
      <c r="A6" t="s">
        <v>1</v>
      </c>
      <c r="B6" t="s">
        <v>8</v>
      </c>
      <c r="C6" t="s">
        <v>40</v>
      </c>
      <c r="D6" t="s">
        <v>42</v>
      </c>
      <c r="E6" t="s">
        <v>57</v>
      </c>
    </row>
    <row r="7" spans="1:5" x14ac:dyDescent="0.25">
      <c r="A7" t="s">
        <v>1</v>
      </c>
      <c r="B7" t="s">
        <v>9</v>
      </c>
      <c r="C7" t="s">
        <v>40</v>
      </c>
      <c r="D7" t="s">
        <v>44</v>
      </c>
      <c r="E7" t="s">
        <v>58</v>
      </c>
    </row>
    <row r="8" spans="1:5" x14ac:dyDescent="0.25">
      <c r="A8" t="s">
        <v>1</v>
      </c>
      <c r="B8" t="s">
        <v>10</v>
      </c>
      <c r="C8" t="s">
        <v>40</v>
      </c>
      <c r="D8" t="s">
        <v>46</v>
      </c>
      <c r="E8" t="s">
        <v>59</v>
      </c>
    </row>
    <row r="9" spans="1:5" x14ac:dyDescent="0.25">
      <c r="A9" t="s">
        <v>1</v>
      </c>
      <c r="B9" t="s">
        <v>11</v>
      </c>
      <c r="C9" t="s">
        <v>39</v>
      </c>
      <c r="D9" t="s">
        <v>47</v>
      </c>
      <c r="E9" t="s">
        <v>58</v>
      </c>
    </row>
    <row r="10" spans="1:5" x14ac:dyDescent="0.25">
      <c r="A10" t="s">
        <v>1</v>
      </c>
      <c r="B10" t="s">
        <v>12</v>
      </c>
      <c r="C10" t="s">
        <v>37</v>
      </c>
      <c r="D10" t="s">
        <v>48</v>
      </c>
      <c r="E10" t="s">
        <v>60</v>
      </c>
    </row>
    <row r="11" spans="1:5" x14ac:dyDescent="0.25">
      <c r="A11" t="s">
        <v>1</v>
      </c>
      <c r="B11" t="s">
        <v>13</v>
      </c>
      <c r="C11" t="s">
        <v>39</v>
      </c>
      <c r="D11" t="s">
        <v>42</v>
      </c>
      <c r="E11" t="s">
        <v>58</v>
      </c>
    </row>
    <row r="12" spans="1:5" x14ac:dyDescent="0.25">
      <c r="A12" t="s">
        <v>1</v>
      </c>
      <c r="B12" t="s">
        <v>14</v>
      </c>
      <c r="C12" t="s">
        <v>36</v>
      </c>
      <c r="D12" t="s">
        <v>49</v>
      </c>
      <c r="E12" t="s">
        <v>61</v>
      </c>
    </row>
    <row r="13" spans="1:5" x14ac:dyDescent="0.25">
      <c r="A13" t="s">
        <v>1</v>
      </c>
      <c r="B13" t="s">
        <v>15</v>
      </c>
      <c r="C13" t="s">
        <v>37</v>
      </c>
      <c r="D13" t="s">
        <v>48</v>
      </c>
      <c r="E13" t="s">
        <v>56</v>
      </c>
    </row>
    <row r="14" spans="1:5" x14ac:dyDescent="0.25">
      <c r="A14" t="s">
        <v>1</v>
      </c>
      <c r="B14" t="s">
        <v>16</v>
      </c>
      <c r="C14" t="s">
        <v>37</v>
      </c>
      <c r="D14" t="s">
        <v>42</v>
      </c>
      <c r="E14" t="s">
        <v>57</v>
      </c>
    </row>
    <row r="15" spans="1:5" x14ac:dyDescent="0.25">
      <c r="A15" t="s">
        <v>1</v>
      </c>
      <c r="B15" t="s">
        <v>17</v>
      </c>
      <c r="C15" t="s">
        <v>39</v>
      </c>
      <c r="D15" t="s">
        <v>42</v>
      </c>
      <c r="E15" t="s">
        <v>56</v>
      </c>
    </row>
    <row r="16" spans="1:5" x14ac:dyDescent="0.25">
      <c r="A16" t="s">
        <v>1</v>
      </c>
      <c r="B16" t="s">
        <v>18</v>
      </c>
      <c r="C16" t="s">
        <v>37</v>
      </c>
      <c r="D16" t="s">
        <v>42</v>
      </c>
      <c r="E16" t="s">
        <v>56</v>
      </c>
    </row>
    <row r="17" spans="1:5" x14ac:dyDescent="0.25">
      <c r="A17" t="s">
        <v>1</v>
      </c>
      <c r="B17" t="s">
        <v>19</v>
      </c>
      <c r="C17" t="s">
        <v>36</v>
      </c>
      <c r="D17" t="s">
        <v>42</v>
      </c>
      <c r="E17" t="s">
        <v>56</v>
      </c>
    </row>
    <row r="18" spans="1:5" x14ac:dyDescent="0.25">
      <c r="A18" t="s">
        <v>1</v>
      </c>
      <c r="B18" t="s">
        <v>20</v>
      </c>
      <c r="C18" t="s">
        <v>40</v>
      </c>
      <c r="D18" t="s">
        <v>42</v>
      </c>
      <c r="E18" t="s">
        <v>56</v>
      </c>
    </row>
    <row r="19" spans="1:5" x14ac:dyDescent="0.25">
      <c r="A19" t="s">
        <v>1</v>
      </c>
      <c r="B19" t="s">
        <v>21</v>
      </c>
      <c r="C19" t="s">
        <v>37</v>
      </c>
      <c r="D19" t="s">
        <v>42</v>
      </c>
      <c r="E19" t="s">
        <v>56</v>
      </c>
    </row>
    <row r="20" spans="1:5" x14ac:dyDescent="0.25">
      <c r="A20" t="s">
        <v>1</v>
      </c>
      <c r="B20" t="s">
        <v>22</v>
      </c>
      <c r="C20" t="s">
        <v>40</v>
      </c>
      <c r="D20" t="s">
        <v>44</v>
      </c>
      <c r="E20" t="s">
        <v>62</v>
      </c>
    </row>
    <row r="21" spans="1:5" x14ac:dyDescent="0.25">
      <c r="A21" t="s">
        <v>1</v>
      </c>
      <c r="B21" t="s">
        <v>23</v>
      </c>
      <c r="C21" t="s">
        <v>40</v>
      </c>
      <c r="D21" t="s">
        <v>42</v>
      </c>
      <c r="E21" t="s">
        <v>55</v>
      </c>
    </row>
    <row r="22" spans="1:5" x14ac:dyDescent="0.25">
      <c r="A22" t="s">
        <v>1</v>
      </c>
      <c r="B22" t="s">
        <v>24</v>
      </c>
      <c r="C22" t="s">
        <v>36</v>
      </c>
      <c r="D22" t="s">
        <v>44</v>
      </c>
      <c r="E22" t="s">
        <v>58</v>
      </c>
    </row>
    <row r="23" spans="1:5" x14ac:dyDescent="0.25">
      <c r="A23" t="s">
        <v>1</v>
      </c>
      <c r="B23" t="s">
        <v>25</v>
      </c>
      <c r="C23" t="s">
        <v>39</v>
      </c>
      <c r="D23" t="s">
        <v>44</v>
      </c>
      <c r="E23" t="s">
        <v>63</v>
      </c>
    </row>
    <row r="24" spans="1:5" x14ac:dyDescent="0.25">
      <c r="A24" t="s">
        <v>2</v>
      </c>
      <c r="B24" t="s">
        <v>26</v>
      </c>
      <c r="C24" t="s">
        <v>41</v>
      </c>
      <c r="D24" t="s">
        <v>50</v>
      </c>
      <c r="E24" t="s">
        <v>64</v>
      </c>
    </row>
    <row r="25" spans="1:5" x14ac:dyDescent="0.25">
      <c r="A25" t="s">
        <v>1</v>
      </c>
      <c r="B25" t="s">
        <v>27</v>
      </c>
      <c r="C25" t="s">
        <v>39</v>
      </c>
      <c r="D25" t="s">
        <v>47</v>
      </c>
      <c r="E25" t="s">
        <v>58</v>
      </c>
    </row>
    <row r="26" spans="1:5" x14ac:dyDescent="0.25">
      <c r="A26" t="s">
        <v>1</v>
      </c>
      <c r="B26" t="s">
        <v>28</v>
      </c>
      <c r="C26" t="s">
        <v>38</v>
      </c>
      <c r="D26" t="s">
        <v>48</v>
      </c>
      <c r="E26" t="s">
        <v>65</v>
      </c>
    </row>
    <row r="27" spans="1:5" x14ac:dyDescent="0.25">
      <c r="A27" t="s">
        <v>1</v>
      </c>
      <c r="B27" t="s">
        <v>29</v>
      </c>
      <c r="C27" t="s">
        <v>39</v>
      </c>
      <c r="D27" t="s">
        <v>51</v>
      </c>
      <c r="E27" t="s">
        <v>58</v>
      </c>
    </row>
    <row r="28" spans="1:5" x14ac:dyDescent="0.25">
      <c r="A28" t="s">
        <v>1</v>
      </c>
      <c r="B28" t="s">
        <v>30</v>
      </c>
      <c r="C28" t="s">
        <v>37</v>
      </c>
      <c r="D28" t="s">
        <v>42</v>
      </c>
      <c r="E28" t="s">
        <v>58</v>
      </c>
    </row>
    <row r="29" spans="1:5" x14ac:dyDescent="0.25">
      <c r="A29" t="s">
        <v>1</v>
      </c>
      <c r="B29" t="s">
        <v>31</v>
      </c>
      <c r="C29" t="s">
        <v>36</v>
      </c>
      <c r="D29" t="s">
        <v>42</v>
      </c>
      <c r="E29" t="s">
        <v>66</v>
      </c>
    </row>
    <row r="30" spans="1:5" x14ac:dyDescent="0.25">
      <c r="A30" t="s">
        <v>1</v>
      </c>
      <c r="B30" t="s">
        <v>32</v>
      </c>
      <c r="C30" t="s">
        <v>37</v>
      </c>
      <c r="D30" t="s">
        <v>42</v>
      </c>
      <c r="E30" t="s">
        <v>58</v>
      </c>
    </row>
    <row r="31" spans="1:5" x14ac:dyDescent="0.25">
      <c r="A31" t="s">
        <v>1</v>
      </c>
      <c r="B31" t="s">
        <v>33</v>
      </c>
      <c r="C31" t="s">
        <v>40</v>
      </c>
      <c r="D31" t="s">
        <v>52</v>
      </c>
      <c r="E31" t="s">
        <v>67</v>
      </c>
    </row>
    <row r="32" spans="1:5" x14ac:dyDescent="0.25">
      <c r="A32" t="s">
        <v>1</v>
      </c>
      <c r="B32" t="s">
        <v>34</v>
      </c>
      <c r="C32" t="s">
        <v>39</v>
      </c>
      <c r="D32" t="s">
        <v>53</v>
      </c>
      <c r="E32" t="s">
        <v>58</v>
      </c>
    </row>
    <row r="33" spans="1:5" x14ac:dyDescent="0.25">
      <c r="A33" t="s">
        <v>1</v>
      </c>
      <c r="B33" t="s">
        <v>35</v>
      </c>
      <c r="C33" t="s">
        <v>39</v>
      </c>
      <c r="D33" t="s">
        <v>42</v>
      </c>
      <c r="E33" t="s">
        <v>68</v>
      </c>
    </row>
    <row r="34" spans="1:5" x14ac:dyDescent="0.25">
      <c r="A34" t="s">
        <v>1</v>
      </c>
      <c r="B34" t="s">
        <v>27</v>
      </c>
      <c r="C34" t="s">
        <v>39</v>
      </c>
      <c r="D34" t="s">
        <v>47</v>
      </c>
      <c r="E34" t="s">
        <v>58</v>
      </c>
    </row>
    <row r="35" spans="1:5" x14ac:dyDescent="0.25">
      <c r="A35" t="s">
        <v>1</v>
      </c>
      <c r="B35" t="s">
        <v>30</v>
      </c>
      <c r="C35" t="s">
        <v>37</v>
      </c>
      <c r="D35" t="s">
        <v>42</v>
      </c>
      <c r="E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8E19-6E85-4939-8878-26CCA8AC7503}">
  <dimension ref="A1:AB57"/>
  <sheetViews>
    <sheetView tabSelected="1" workbookViewId="0">
      <selection activeCell="S7" sqref="S7"/>
    </sheetView>
  </sheetViews>
  <sheetFormatPr defaultRowHeight="15" x14ac:dyDescent="0.25"/>
  <cols>
    <col min="1" max="1" width="15" customWidth="1"/>
    <col min="2" max="2" width="12.42578125" customWidth="1"/>
    <col min="12" max="12" width="14.28515625" bestFit="1" customWidth="1"/>
    <col min="25" max="25" width="11.5703125" bestFit="1" customWidth="1"/>
  </cols>
  <sheetData>
    <row r="1" spans="1:28" x14ac:dyDescent="0.25">
      <c r="A1" t="s">
        <v>75</v>
      </c>
      <c r="B1" t="s">
        <v>69</v>
      </c>
      <c r="E1" t="s">
        <v>107</v>
      </c>
      <c r="F1" t="s">
        <v>108</v>
      </c>
      <c r="L1" s="1" t="s">
        <v>107</v>
      </c>
      <c r="M1" t="s">
        <v>111</v>
      </c>
      <c r="T1" s="1" t="s">
        <v>112</v>
      </c>
      <c r="U1" t="s">
        <v>108</v>
      </c>
      <c r="Y1" s="1" t="s">
        <v>112</v>
      </c>
      <c r="Z1" t="s">
        <v>111</v>
      </c>
    </row>
    <row r="2" spans="1:28" x14ac:dyDescent="0.25">
      <c r="A2" t="s">
        <v>76</v>
      </c>
      <c r="B2" t="s">
        <v>70</v>
      </c>
      <c r="E2" t="s">
        <v>74</v>
      </c>
      <c r="F2" t="s">
        <v>69</v>
      </c>
      <c r="G2">
        <v>1730</v>
      </c>
      <c r="H2">
        <v>1744</v>
      </c>
      <c r="I2">
        <f>G2/H2</f>
        <v>0.9919724770642202</v>
      </c>
      <c r="L2" s="1" t="s">
        <v>74</v>
      </c>
      <c r="M2" t="s">
        <v>69</v>
      </c>
      <c r="N2">
        <v>1708</v>
      </c>
      <c r="O2">
        <v>1744</v>
      </c>
      <c r="P2">
        <f>N2/O2</f>
        <v>0.97935779816513757</v>
      </c>
      <c r="Q2">
        <v>0.97935779816513757</v>
      </c>
      <c r="T2" s="1" t="s">
        <v>75</v>
      </c>
      <c r="U2" t="s">
        <v>109</v>
      </c>
      <c r="V2">
        <v>596</v>
      </c>
      <c r="Y2" s="1" t="s">
        <v>75</v>
      </c>
      <c r="Z2" t="s">
        <v>109</v>
      </c>
      <c r="AA2">
        <v>596</v>
      </c>
    </row>
    <row r="3" spans="1:28" x14ac:dyDescent="0.25">
      <c r="A3" t="s">
        <v>77</v>
      </c>
      <c r="B3" t="s">
        <v>71</v>
      </c>
      <c r="F3" t="s">
        <v>109</v>
      </c>
      <c r="G3">
        <v>14</v>
      </c>
      <c r="H3">
        <f>SUM(G2:G3)</f>
        <v>1744</v>
      </c>
      <c r="I3">
        <f t="shared" ref="I3:I12" si="0">G3/H3</f>
        <v>8.027522935779817E-3</v>
      </c>
      <c r="L3" s="1"/>
      <c r="M3" t="s">
        <v>109</v>
      </c>
      <c r="N3">
        <v>36</v>
      </c>
      <c r="O3">
        <f>SUM(N2:N3)</f>
        <v>1744</v>
      </c>
      <c r="P3">
        <f t="shared" ref="P3:P12" si="1">N3/O3</f>
        <v>2.0642201834862386E-2</v>
      </c>
      <c r="Q3">
        <v>2.0642201834862386E-2</v>
      </c>
      <c r="T3" s="1" t="s">
        <v>76</v>
      </c>
      <c r="U3" t="s">
        <v>109</v>
      </c>
      <c r="V3">
        <v>638</v>
      </c>
      <c r="Y3" s="1" t="s">
        <v>76</v>
      </c>
      <c r="Z3" t="s">
        <v>109</v>
      </c>
      <c r="AA3">
        <v>638</v>
      </c>
    </row>
    <row r="4" spans="1:28" x14ac:dyDescent="0.25">
      <c r="A4" t="s">
        <v>78</v>
      </c>
      <c r="B4" t="s">
        <v>72</v>
      </c>
      <c r="E4" t="s">
        <v>69</v>
      </c>
      <c r="F4" t="s">
        <v>109</v>
      </c>
      <c r="G4">
        <v>4347</v>
      </c>
      <c r="H4">
        <f>SUM(G4)</f>
        <v>4347</v>
      </c>
      <c r="I4">
        <f t="shared" si="0"/>
        <v>1</v>
      </c>
      <c r="L4" s="1" t="s">
        <v>69</v>
      </c>
      <c r="M4" t="s">
        <v>109</v>
      </c>
      <c r="N4">
        <v>3817</v>
      </c>
      <c r="O4">
        <v>4347</v>
      </c>
      <c r="P4">
        <f t="shared" si="1"/>
        <v>0.87807683459857377</v>
      </c>
      <c r="Q4">
        <v>0.87807683459857377</v>
      </c>
      <c r="T4" s="1" t="s">
        <v>77</v>
      </c>
      <c r="U4" t="s">
        <v>109</v>
      </c>
      <c r="V4">
        <v>2158</v>
      </c>
      <c r="Y4" s="1" t="s">
        <v>77</v>
      </c>
      <c r="Z4" t="s">
        <v>109</v>
      </c>
      <c r="AA4">
        <v>2158</v>
      </c>
    </row>
    <row r="5" spans="1:28" x14ac:dyDescent="0.25">
      <c r="A5" t="s">
        <v>79</v>
      </c>
      <c r="B5" t="s">
        <v>73</v>
      </c>
      <c r="E5" t="s">
        <v>72</v>
      </c>
      <c r="F5" t="s">
        <v>109</v>
      </c>
      <c r="G5">
        <v>7565</v>
      </c>
      <c r="H5">
        <f>SUM(G5)</f>
        <v>7565</v>
      </c>
      <c r="I5">
        <f t="shared" si="0"/>
        <v>1</v>
      </c>
      <c r="L5" s="1"/>
      <c r="M5" t="s">
        <v>69</v>
      </c>
      <c r="N5">
        <v>530</v>
      </c>
      <c r="O5">
        <f>SUM(N4:N5)</f>
        <v>4347</v>
      </c>
      <c r="P5">
        <f t="shared" si="1"/>
        <v>0.12192316540142627</v>
      </c>
      <c r="Q5">
        <v>0.12192316540142627</v>
      </c>
      <c r="T5" s="1" t="s">
        <v>78</v>
      </c>
      <c r="U5" t="s">
        <v>109</v>
      </c>
      <c r="V5">
        <v>385</v>
      </c>
      <c r="Y5" s="1" t="s">
        <v>78</v>
      </c>
      <c r="Z5" t="s">
        <v>109</v>
      </c>
      <c r="AA5">
        <v>385</v>
      </c>
    </row>
    <row r="6" spans="1:28" x14ac:dyDescent="0.25">
      <c r="A6" t="s">
        <v>80</v>
      </c>
      <c r="B6" t="s">
        <v>73</v>
      </c>
      <c r="E6" t="s">
        <v>71</v>
      </c>
      <c r="F6" t="s">
        <v>109</v>
      </c>
      <c r="G6">
        <v>2911</v>
      </c>
      <c r="H6">
        <f>SUM(G6)</f>
        <v>2911</v>
      </c>
      <c r="I6">
        <f t="shared" si="0"/>
        <v>1</v>
      </c>
      <c r="L6" s="1" t="s">
        <v>72</v>
      </c>
      <c r="M6" t="s">
        <v>109</v>
      </c>
      <c r="N6">
        <v>7565</v>
      </c>
      <c r="O6">
        <v>7565</v>
      </c>
      <c r="P6">
        <f t="shared" si="1"/>
        <v>1</v>
      </c>
      <c r="T6" s="1" t="s">
        <v>79</v>
      </c>
      <c r="U6" t="s">
        <v>110</v>
      </c>
      <c r="V6">
        <v>2296</v>
      </c>
      <c r="Y6" s="1" t="s">
        <v>79</v>
      </c>
      <c r="Z6" t="s">
        <v>69</v>
      </c>
      <c r="AA6">
        <v>2296</v>
      </c>
    </row>
    <row r="7" spans="1:28" x14ac:dyDescent="0.25">
      <c r="A7" t="s">
        <v>81</v>
      </c>
      <c r="B7" t="s">
        <v>73</v>
      </c>
      <c r="E7" t="s">
        <v>70</v>
      </c>
      <c r="F7" t="s">
        <v>109</v>
      </c>
      <c r="G7">
        <v>7553</v>
      </c>
      <c r="H7">
        <v>11720</v>
      </c>
      <c r="I7">
        <f t="shared" si="0"/>
        <v>0.64445392491467579</v>
      </c>
      <c r="J7">
        <v>0.64445392491467601</v>
      </c>
      <c r="L7" s="1" t="s">
        <v>71</v>
      </c>
      <c r="M7" t="s">
        <v>109</v>
      </c>
      <c r="N7">
        <v>2911</v>
      </c>
      <c r="O7">
        <v>2911</v>
      </c>
      <c r="P7">
        <f t="shared" si="1"/>
        <v>1</v>
      </c>
      <c r="T7" s="1" t="s">
        <v>80</v>
      </c>
      <c r="U7" t="s">
        <v>69</v>
      </c>
      <c r="V7">
        <v>1246</v>
      </c>
      <c r="W7">
        <f>V7/(V7+V8)</f>
        <v>0.98888888888888893</v>
      </c>
      <c r="Y7" s="1" t="s">
        <v>80</v>
      </c>
      <c r="Z7" t="s">
        <v>69</v>
      </c>
      <c r="AA7">
        <v>1216</v>
      </c>
      <c r="AB7">
        <f>AA7/(AA7+AA8)</f>
        <v>0.96507936507936509</v>
      </c>
    </row>
    <row r="8" spans="1:28" x14ac:dyDescent="0.25">
      <c r="A8" t="s">
        <v>82</v>
      </c>
      <c r="B8" t="s">
        <v>72</v>
      </c>
      <c r="F8" t="s">
        <v>69</v>
      </c>
      <c r="G8">
        <v>4161</v>
      </c>
      <c r="H8">
        <v>11720</v>
      </c>
      <c r="I8">
        <f t="shared" si="0"/>
        <v>0.35503412969283277</v>
      </c>
      <c r="J8">
        <v>0.35503412969283277</v>
      </c>
      <c r="L8" s="1" t="s">
        <v>70</v>
      </c>
      <c r="M8" t="s">
        <v>109</v>
      </c>
      <c r="N8">
        <v>7532</v>
      </c>
      <c r="O8">
        <v>11720</v>
      </c>
      <c r="P8">
        <f>N8/O8</f>
        <v>0.64266211604095558</v>
      </c>
      <c r="T8" s="1"/>
      <c r="U8" t="s">
        <v>109</v>
      </c>
      <c r="V8">
        <v>14</v>
      </c>
      <c r="W8">
        <f>1-W7</f>
        <v>1.1111111111111072E-2</v>
      </c>
      <c r="Y8" s="1"/>
      <c r="Z8" t="s">
        <v>109</v>
      </c>
      <c r="AA8">
        <v>44</v>
      </c>
      <c r="AB8">
        <f>1-AB7</f>
        <v>3.4920634920634908E-2</v>
      </c>
    </row>
    <row r="9" spans="1:28" x14ac:dyDescent="0.25">
      <c r="A9" t="s">
        <v>83</v>
      </c>
      <c r="B9" t="s">
        <v>70</v>
      </c>
      <c r="F9" t="s">
        <v>110</v>
      </c>
      <c r="G9">
        <v>6</v>
      </c>
      <c r="H9">
        <v>11720</v>
      </c>
      <c r="I9">
        <f t="shared" si="0"/>
        <v>5.1194539249146758E-4</v>
      </c>
      <c r="J9">
        <v>5.1194539249146758E-4</v>
      </c>
      <c r="L9" s="1"/>
      <c r="M9" t="s">
        <v>69</v>
      </c>
      <c r="N9">
        <v>4188</v>
      </c>
      <c r="O9">
        <f>SUM(N8:N9)</f>
        <v>11720</v>
      </c>
      <c r="P9">
        <f t="shared" si="1"/>
        <v>0.35733788395904437</v>
      </c>
      <c r="T9" s="1" t="s">
        <v>81</v>
      </c>
      <c r="U9" t="s">
        <v>109</v>
      </c>
      <c r="V9">
        <v>995</v>
      </c>
      <c r="Y9" s="1" t="s">
        <v>81</v>
      </c>
      <c r="Z9" t="s">
        <v>109</v>
      </c>
      <c r="AA9">
        <v>976</v>
      </c>
      <c r="AB9">
        <f>AA9/(AA9+AA10)</f>
        <v>0.98090452261306538</v>
      </c>
    </row>
    <row r="10" spans="1:28" x14ac:dyDescent="0.25">
      <c r="A10" t="s">
        <v>84</v>
      </c>
      <c r="B10" t="s">
        <v>72</v>
      </c>
      <c r="E10" t="s">
        <v>73</v>
      </c>
      <c r="F10" t="s">
        <v>110</v>
      </c>
      <c r="G10">
        <v>3175</v>
      </c>
      <c r="H10">
        <v>6989</v>
      </c>
      <c r="I10">
        <f t="shared" si="0"/>
        <v>0.45428530548004004</v>
      </c>
      <c r="L10" s="1" t="s">
        <v>73</v>
      </c>
      <c r="M10" t="s">
        <v>69</v>
      </c>
      <c r="N10">
        <v>5038</v>
      </c>
      <c r="O10">
        <v>6989</v>
      </c>
      <c r="P10">
        <f t="shared" si="1"/>
        <v>0.72084704535698951</v>
      </c>
      <c r="T10" s="1" t="s">
        <v>82</v>
      </c>
      <c r="U10" t="s">
        <v>109</v>
      </c>
      <c r="V10">
        <v>823</v>
      </c>
      <c r="Y10" s="1"/>
      <c r="Z10" t="s">
        <v>69</v>
      </c>
      <c r="AA10">
        <v>19</v>
      </c>
      <c r="AB10">
        <f>1-AB9</f>
        <v>1.9095477386934623E-2</v>
      </c>
    </row>
    <row r="11" spans="1:28" x14ac:dyDescent="0.25">
      <c r="A11" t="s">
        <v>85</v>
      </c>
      <c r="B11" t="s">
        <v>69</v>
      </c>
      <c r="F11" t="s">
        <v>69</v>
      </c>
      <c r="G11">
        <v>2761</v>
      </c>
      <c r="H11">
        <v>6989</v>
      </c>
      <c r="I11">
        <f t="shared" si="0"/>
        <v>0.39504936328516238</v>
      </c>
      <c r="L11" s="1"/>
      <c r="M11" t="s">
        <v>109</v>
      </c>
      <c r="N11">
        <v>1072</v>
      </c>
      <c r="O11">
        <v>6989</v>
      </c>
      <c r="P11">
        <f t="shared" si="1"/>
        <v>0.15338388896837887</v>
      </c>
      <c r="T11" s="1" t="s">
        <v>83</v>
      </c>
      <c r="U11" t="s">
        <v>109</v>
      </c>
      <c r="V11">
        <v>415</v>
      </c>
      <c r="Y11" s="1" t="s">
        <v>82</v>
      </c>
      <c r="Z11" t="s">
        <v>109</v>
      </c>
      <c r="AA11">
        <v>823</v>
      </c>
    </row>
    <row r="12" spans="1:28" x14ac:dyDescent="0.25">
      <c r="A12" t="s">
        <v>86</v>
      </c>
      <c r="B12" t="s">
        <v>70</v>
      </c>
      <c r="F12" t="s">
        <v>109</v>
      </c>
      <c r="G12">
        <v>1053</v>
      </c>
      <c r="H12">
        <v>6989</v>
      </c>
      <c r="I12">
        <f t="shared" si="0"/>
        <v>0.15066533123479753</v>
      </c>
      <c r="L12" s="1"/>
      <c r="M12" t="s">
        <v>110</v>
      </c>
      <c r="N12">
        <v>879</v>
      </c>
      <c r="O12">
        <f>SUM(N10:N12)</f>
        <v>6989</v>
      </c>
      <c r="P12">
        <f t="shared" si="1"/>
        <v>0.12576906567463156</v>
      </c>
      <c r="T12" s="1" t="s">
        <v>84</v>
      </c>
      <c r="U12" t="s">
        <v>109</v>
      </c>
      <c r="V12">
        <v>1316</v>
      </c>
      <c r="Y12" s="1" t="s">
        <v>83</v>
      </c>
      <c r="Z12" t="s">
        <v>109</v>
      </c>
      <c r="AA12">
        <v>411</v>
      </c>
      <c r="AB12">
        <f>AA12/(AA12+AA13)</f>
        <v>0.99036144578313257</v>
      </c>
    </row>
    <row r="13" spans="1:28" x14ac:dyDescent="0.25">
      <c r="A13" t="s">
        <v>87</v>
      </c>
      <c r="B13" t="s">
        <v>70</v>
      </c>
      <c r="T13" s="1" t="s">
        <v>85</v>
      </c>
      <c r="U13" t="s">
        <v>109</v>
      </c>
      <c r="V13">
        <v>441</v>
      </c>
      <c r="Y13" s="1"/>
      <c r="Z13" t="s">
        <v>69</v>
      </c>
      <c r="AA13">
        <v>4</v>
      </c>
      <c r="AB13">
        <f>1-AB12</f>
        <v>9.6385542168674343E-3</v>
      </c>
    </row>
    <row r="14" spans="1:28" x14ac:dyDescent="0.25">
      <c r="A14" t="s">
        <v>88</v>
      </c>
      <c r="B14" t="s">
        <v>72</v>
      </c>
      <c r="T14" s="1" t="s">
        <v>86</v>
      </c>
      <c r="U14" t="s">
        <v>69</v>
      </c>
      <c r="V14">
        <v>1268</v>
      </c>
      <c r="W14">
        <f>V14/(V14+V15+V16)</f>
        <v>0.99062499999999998</v>
      </c>
      <c r="Y14" s="1" t="s">
        <v>84</v>
      </c>
      <c r="Z14" t="s">
        <v>109</v>
      </c>
      <c r="AA14">
        <v>1316</v>
      </c>
    </row>
    <row r="15" spans="1:28" x14ac:dyDescent="0.25">
      <c r="A15" t="s">
        <v>89</v>
      </c>
      <c r="B15" t="s">
        <v>70</v>
      </c>
      <c r="T15" s="1"/>
      <c r="U15" t="s">
        <v>109</v>
      </c>
      <c r="V15">
        <v>6</v>
      </c>
      <c r="W15">
        <f>V15/(V15+V16+V14)</f>
        <v>4.6874999999999998E-3</v>
      </c>
      <c r="Y15" s="1" t="s">
        <v>85</v>
      </c>
      <c r="Z15" t="s">
        <v>109</v>
      </c>
      <c r="AA15">
        <v>441</v>
      </c>
    </row>
    <row r="16" spans="1:28" x14ac:dyDescent="0.25">
      <c r="A16" t="s">
        <v>90</v>
      </c>
      <c r="B16" t="s">
        <v>69</v>
      </c>
      <c r="E16" t="s">
        <v>107</v>
      </c>
      <c r="F16" t="s">
        <v>109</v>
      </c>
      <c r="G16" t="s">
        <v>69</v>
      </c>
      <c r="H16" t="s">
        <v>110</v>
      </c>
      <c r="L16" t="s">
        <v>107</v>
      </c>
      <c r="M16" t="s">
        <v>109</v>
      </c>
      <c r="N16" t="s">
        <v>69</v>
      </c>
      <c r="O16" t="s">
        <v>110</v>
      </c>
      <c r="T16" s="1"/>
      <c r="U16" t="s">
        <v>110</v>
      </c>
      <c r="V16">
        <v>6</v>
      </c>
      <c r="W16">
        <v>4.6874999999999998E-3</v>
      </c>
      <c r="Y16" s="1" t="s">
        <v>86</v>
      </c>
      <c r="Z16" t="s">
        <v>69</v>
      </c>
      <c r="AA16">
        <v>1273</v>
      </c>
      <c r="AB16">
        <f>AA16/(AA16+AA17)</f>
        <v>0.99453124999999998</v>
      </c>
    </row>
    <row r="17" spans="1:28" x14ac:dyDescent="0.25">
      <c r="A17" t="s">
        <v>91</v>
      </c>
      <c r="B17" t="s">
        <v>73</v>
      </c>
      <c r="E17" t="s">
        <v>72</v>
      </c>
      <c r="F17">
        <v>1</v>
      </c>
      <c r="G17">
        <v>0</v>
      </c>
      <c r="H17">
        <v>0</v>
      </c>
      <c r="L17" t="s">
        <v>72</v>
      </c>
      <c r="M17">
        <v>1</v>
      </c>
      <c r="N17">
        <v>0</v>
      </c>
      <c r="O17">
        <v>0</v>
      </c>
      <c r="T17" s="1" t="s">
        <v>87</v>
      </c>
      <c r="U17" t="s">
        <v>109</v>
      </c>
      <c r="V17">
        <v>1073</v>
      </c>
      <c r="W17">
        <f>V17/(V17+V18)</f>
        <v>0.93548387096774188</v>
      </c>
      <c r="Y17" s="1"/>
      <c r="Z17" t="s">
        <v>109</v>
      </c>
      <c r="AA17">
        <v>7</v>
      </c>
      <c r="AB17">
        <f>1-AB16</f>
        <v>5.4687500000000222E-3</v>
      </c>
    </row>
    <row r="18" spans="1:28" x14ac:dyDescent="0.25">
      <c r="A18" t="s">
        <v>92</v>
      </c>
      <c r="B18" t="s">
        <v>70</v>
      </c>
      <c r="E18" t="s">
        <v>71</v>
      </c>
      <c r="F18">
        <v>1</v>
      </c>
      <c r="G18">
        <v>0</v>
      </c>
      <c r="H18">
        <v>0</v>
      </c>
      <c r="L18" t="s">
        <v>71</v>
      </c>
      <c r="M18">
        <v>1</v>
      </c>
      <c r="N18">
        <v>0</v>
      </c>
      <c r="O18">
        <v>0</v>
      </c>
      <c r="T18" s="1"/>
      <c r="U18" t="s">
        <v>69</v>
      </c>
      <c r="V18">
        <v>74</v>
      </c>
      <c r="W18">
        <f>1-W17</f>
        <v>6.4516129032258118E-2</v>
      </c>
      <c r="Y18" s="1" t="s">
        <v>87</v>
      </c>
      <c r="Z18" t="s">
        <v>109</v>
      </c>
      <c r="AA18">
        <v>1056</v>
      </c>
      <c r="AB18">
        <f>AA18/(AA18+AA19)</f>
        <v>0.92066259808195294</v>
      </c>
    </row>
    <row r="19" spans="1:28" x14ac:dyDescent="0.25">
      <c r="A19" t="s">
        <v>93</v>
      </c>
      <c r="B19" t="s">
        <v>73</v>
      </c>
      <c r="E19" t="s">
        <v>70</v>
      </c>
      <c r="F19">
        <v>0.64445392491467579</v>
      </c>
      <c r="G19">
        <v>0.35503412969283277</v>
      </c>
      <c r="H19">
        <v>5.1194539249146758E-4</v>
      </c>
      <c r="L19" t="s">
        <v>70</v>
      </c>
      <c r="M19">
        <v>0.64266211604095558</v>
      </c>
      <c r="N19">
        <v>0.35733788395904437</v>
      </c>
      <c r="O19">
        <v>0</v>
      </c>
      <c r="T19" s="1" t="s">
        <v>88</v>
      </c>
      <c r="U19" t="s">
        <v>109</v>
      </c>
      <c r="V19">
        <v>615</v>
      </c>
      <c r="Y19" s="1"/>
      <c r="Z19" t="s">
        <v>69</v>
      </c>
      <c r="AA19">
        <v>91</v>
      </c>
      <c r="AB19">
        <f>1-AB18</f>
        <v>7.9337401918047057E-2</v>
      </c>
    </row>
    <row r="20" spans="1:28" x14ac:dyDescent="0.25">
      <c r="A20" t="s">
        <v>94</v>
      </c>
      <c r="B20" t="s">
        <v>73</v>
      </c>
      <c r="E20" t="s">
        <v>73</v>
      </c>
      <c r="F20">
        <v>0.15066533123479753</v>
      </c>
      <c r="G20">
        <v>0.39504936328516238</v>
      </c>
      <c r="H20">
        <v>0.45428530548004004</v>
      </c>
      <c r="L20" t="s">
        <v>73</v>
      </c>
      <c r="M20">
        <v>0.15338388896837887</v>
      </c>
      <c r="N20">
        <v>0.72084704535698951</v>
      </c>
      <c r="O20">
        <v>0.12576906567463156</v>
      </c>
      <c r="T20" s="1" t="s">
        <v>89</v>
      </c>
      <c r="U20" t="s">
        <v>109</v>
      </c>
      <c r="V20">
        <v>1028</v>
      </c>
      <c r="Y20" s="1" t="s">
        <v>88</v>
      </c>
      <c r="Z20" t="s">
        <v>109</v>
      </c>
      <c r="AA20">
        <v>615</v>
      </c>
    </row>
    <row r="21" spans="1:28" x14ac:dyDescent="0.25">
      <c r="A21" t="s">
        <v>95</v>
      </c>
      <c r="B21" t="s">
        <v>69</v>
      </c>
      <c r="E21" t="s">
        <v>74</v>
      </c>
      <c r="F21">
        <v>8.027522935779817E-3</v>
      </c>
      <c r="G21">
        <v>0.9919724770642202</v>
      </c>
      <c r="H21">
        <v>0</v>
      </c>
      <c r="L21" t="s">
        <v>74</v>
      </c>
      <c r="M21">
        <v>2.0642201834862386E-2</v>
      </c>
      <c r="N21">
        <v>0.97935779816513757</v>
      </c>
      <c r="O21">
        <v>0</v>
      </c>
      <c r="T21" s="1" t="s">
        <v>90</v>
      </c>
      <c r="U21" t="s">
        <v>109</v>
      </c>
      <c r="V21">
        <v>1623</v>
      </c>
      <c r="Y21" s="1" t="s">
        <v>89</v>
      </c>
      <c r="Z21" t="s">
        <v>109</v>
      </c>
      <c r="AA21">
        <v>1028</v>
      </c>
    </row>
    <row r="22" spans="1:28" x14ac:dyDescent="0.25">
      <c r="A22" t="s">
        <v>96</v>
      </c>
      <c r="B22" t="s">
        <v>72</v>
      </c>
      <c r="E22" t="s">
        <v>69</v>
      </c>
      <c r="F22">
        <v>1</v>
      </c>
      <c r="G22">
        <v>0</v>
      </c>
      <c r="H22">
        <v>0</v>
      </c>
      <c r="L22" t="s">
        <v>69</v>
      </c>
      <c r="M22">
        <v>0.87807683459857377</v>
      </c>
      <c r="N22">
        <v>0.12192316540142627</v>
      </c>
      <c r="O22">
        <v>0</v>
      </c>
      <c r="T22" s="1" t="s">
        <v>91</v>
      </c>
      <c r="U22" t="s">
        <v>69</v>
      </c>
      <c r="V22">
        <v>628</v>
      </c>
      <c r="W22">
        <f>V22/(V22+V23)</f>
        <v>0.99841017488076311</v>
      </c>
      <c r="Y22" s="1" t="s">
        <v>90</v>
      </c>
      <c r="Z22" t="s">
        <v>109</v>
      </c>
      <c r="AA22">
        <v>1623</v>
      </c>
    </row>
    <row r="23" spans="1:28" x14ac:dyDescent="0.25">
      <c r="A23" t="s">
        <v>97</v>
      </c>
      <c r="B23" t="s">
        <v>74</v>
      </c>
      <c r="T23" s="1"/>
      <c r="U23" t="s">
        <v>109</v>
      </c>
      <c r="V23">
        <v>1</v>
      </c>
      <c r="W23">
        <f>1-W22</f>
        <v>1.5898251192368873E-3</v>
      </c>
      <c r="Y23" s="1" t="s">
        <v>91</v>
      </c>
      <c r="Z23" t="s">
        <v>69</v>
      </c>
      <c r="AA23">
        <v>629</v>
      </c>
    </row>
    <row r="24" spans="1:28" x14ac:dyDescent="0.25">
      <c r="A24" t="s">
        <v>98</v>
      </c>
      <c r="B24" t="s">
        <v>72</v>
      </c>
      <c r="T24" s="1" t="s">
        <v>92</v>
      </c>
      <c r="U24" t="s">
        <v>109</v>
      </c>
      <c r="V24">
        <v>2818</v>
      </c>
      <c r="Y24" s="1" t="s">
        <v>92</v>
      </c>
      <c r="Z24" t="s">
        <v>109</v>
      </c>
      <c r="AA24">
        <v>2818</v>
      </c>
    </row>
    <row r="25" spans="1:28" x14ac:dyDescent="0.25">
      <c r="A25" t="s">
        <v>99</v>
      </c>
      <c r="B25" t="s">
        <v>71</v>
      </c>
      <c r="E25" t="s">
        <v>112</v>
      </c>
      <c r="F25" t="s">
        <v>109</v>
      </c>
      <c r="G25" t="s">
        <v>69</v>
      </c>
      <c r="H25" t="s">
        <v>110</v>
      </c>
      <c r="L25" t="s">
        <v>112</v>
      </c>
      <c r="M25" t="s">
        <v>109</v>
      </c>
      <c r="N25" t="s">
        <v>69</v>
      </c>
      <c r="O25" t="s">
        <v>110</v>
      </c>
      <c r="T25" s="1" t="s">
        <v>93</v>
      </c>
      <c r="U25" t="s">
        <v>69</v>
      </c>
      <c r="V25">
        <v>69</v>
      </c>
      <c r="W25">
        <f>V25/(V25+V26)</f>
        <v>0.62727272727272732</v>
      </c>
      <c r="Y25" s="1" t="s">
        <v>93</v>
      </c>
      <c r="Z25" t="s">
        <v>69</v>
      </c>
      <c r="AA25">
        <v>61</v>
      </c>
      <c r="AB25">
        <f>AA25/(AA25+AA26)</f>
        <v>0.55454545454545456</v>
      </c>
    </row>
    <row r="26" spans="1:28" x14ac:dyDescent="0.25">
      <c r="A26" t="s">
        <v>100</v>
      </c>
      <c r="B26" t="s">
        <v>72</v>
      </c>
      <c r="E26" s="1" t="s">
        <v>78</v>
      </c>
      <c r="F26">
        <v>1</v>
      </c>
      <c r="G26">
        <v>0</v>
      </c>
      <c r="H26">
        <v>0</v>
      </c>
      <c r="I26" t="s">
        <v>72</v>
      </c>
      <c r="L26" s="1" t="s">
        <v>78</v>
      </c>
      <c r="M26">
        <v>1</v>
      </c>
      <c r="N26">
        <v>0</v>
      </c>
      <c r="O26">
        <v>0</v>
      </c>
      <c r="P26" t="s">
        <v>72</v>
      </c>
      <c r="T26" s="1"/>
      <c r="U26" t="s">
        <v>109</v>
      </c>
      <c r="V26">
        <v>41</v>
      </c>
      <c r="W26">
        <f>1-W25</f>
        <v>0.37272727272727268</v>
      </c>
      <c r="Y26" s="1"/>
      <c r="Z26" t="s">
        <v>109</v>
      </c>
      <c r="AA26">
        <v>49</v>
      </c>
      <c r="AB26">
        <f>1-AB25</f>
        <v>0.44545454545454544</v>
      </c>
    </row>
    <row r="27" spans="1:28" ht="15.75" x14ac:dyDescent="0.25">
      <c r="A27" t="s">
        <v>101</v>
      </c>
      <c r="B27" t="s">
        <v>70</v>
      </c>
      <c r="E27" s="1" t="s">
        <v>82</v>
      </c>
      <c r="F27">
        <v>1</v>
      </c>
      <c r="G27">
        <v>0</v>
      </c>
      <c r="H27">
        <v>0</v>
      </c>
      <c r="I27" t="s">
        <v>72</v>
      </c>
      <c r="L27" s="1" t="s">
        <v>82</v>
      </c>
      <c r="M27">
        <v>1</v>
      </c>
      <c r="N27">
        <v>0</v>
      </c>
      <c r="O27">
        <v>0</v>
      </c>
      <c r="P27" t="s">
        <v>72</v>
      </c>
      <c r="T27" s="4" t="s">
        <v>94</v>
      </c>
      <c r="U27" s="5" t="s">
        <v>110</v>
      </c>
      <c r="V27" s="5">
        <v>879</v>
      </c>
      <c r="W27" s="5"/>
      <c r="Y27" s="1" t="s">
        <v>94</v>
      </c>
      <c r="Z27" t="s">
        <v>110</v>
      </c>
      <c r="AA27">
        <v>879</v>
      </c>
    </row>
    <row r="28" spans="1:28" x14ac:dyDescent="0.25">
      <c r="A28" t="s">
        <v>102</v>
      </c>
      <c r="B28" t="s">
        <v>69</v>
      </c>
      <c r="E28" s="1" t="s">
        <v>84</v>
      </c>
      <c r="F28">
        <v>1</v>
      </c>
      <c r="G28">
        <v>0</v>
      </c>
      <c r="H28">
        <v>0</v>
      </c>
      <c r="I28" t="s">
        <v>72</v>
      </c>
      <c r="L28" s="1" t="s">
        <v>84</v>
      </c>
      <c r="M28">
        <v>1</v>
      </c>
      <c r="N28">
        <v>0</v>
      </c>
      <c r="O28">
        <v>0</v>
      </c>
      <c r="P28" t="s">
        <v>72</v>
      </c>
      <c r="T28" s="1" t="s">
        <v>95</v>
      </c>
      <c r="U28" t="s">
        <v>109</v>
      </c>
      <c r="V28">
        <v>568</v>
      </c>
      <c r="Y28" s="1" t="s">
        <v>95</v>
      </c>
      <c r="Z28" t="s">
        <v>69</v>
      </c>
      <c r="AA28">
        <v>530</v>
      </c>
      <c r="AB28">
        <f>AA28/(AA28+AA29)</f>
        <v>0.93309859154929575</v>
      </c>
    </row>
    <row r="29" spans="1:28" x14ac:dyDescent="0.25">
      <c r="A29" t="s">
        <v>103</v>
      </c>
      <c r="B29" t="s">
        <v>70</v>
      </c>
      <c r="E29" s="1" t="s">
        <v>88</v>
      </c>
      <c r="F29">
        <v>1</v>
      </c>
      <c r="G29">
        <v>0</v>
      </c>
      <c r="H29">
        <v>0</v>
      </c>
      <c r="I29" t="s">
        <v>72</v>
      </c>
      <c r="L29" s="1" t="s">
        <v>88</v>
      </c>
      <c r="M29">
        <v>1</v>
      </c>
      <c r="N29">
        <v>0</v>
      </c>
      <c r="O29">
        <v>0</v>
      </c>
      <c r="P29" t="s">
        <v>72</v>
      </c>
      <c r="T29" s="1" t="s">
        <v>96</v>
      </c>
      <c r="U29" t="s">
        <v>109</v>
      </c>
      <c r="V29">
        <v>942</v>
      </c>
      <c r="Y29" s="1"/>
      <c r="Z29" t="s">
        <v>109</v>
      </c>
      <c r="AA29">
        <v>38</v>
      </c>
      <c r="AB29">
        <f>1-AB28</f>
        <v>6.6901408450704247E-2</v>
      </c>
    </row>
    <row r="30" spans="1:28" x14ac:dyDescent="0.25">
      <c r="A30" t="s">
        <v>104</v>
      </c>
      <c r="B30" t="s">
        <v>73</v>
      </c>
      <c r="E30" s="1" t="s">
        <v>96</v>
      </c>
      <c r="F30">
        <v>1</v>
      </c>
      <c r="G30">
        <v>0</v>
      </c>
      <c r="H30">
        <v>0</v>
      </c>
      <c r="I30" t="s">
        <v>72</v>
      </c>
      <c r="L30" s="1" t="s">
        <v>96</v>
      </c>
      <c r="M30">
        <v>1</v>
      </c>
      <c r="N30">
        <v>0</v>
      </c>
      <c r="O30">
        <v>0</v>
      </c>
      <c r="P30" t="s">
        <v>72</v>
      </c>
      <c r="T30" s="1" t="s">
        <v>97</v>
      </c>
      <c r="U30" t="s">
        <v>69</v>
      </c>
      <c r="V30">
        <v>1730</v>
      </c>
      <c r="W30">
        <f>V30/(V30+V31)</f>
        <v>0.9919724770642202</v>
      </c>
      <c r="Y30" s="1" t="s">
        <v>96</v>
      </c>
      <c r="Z30" t="s">
        <v>109</v>
      </c>
      <c r="AA30">
        <v>942</v>
      </c>
    </row>
    <row r="31" spans="1:28" x14ac:dyDescent="0.25">
      <c r="A31" t="s">
        <v>105</v>
      </c>
      <c r="B31" t="s">
        <v>72</v>
      </c>
      <c r="E31" s="1" t="s">
        <v>98</v>
      </c>
      <c r="F31">
        <v>1</v>
      </c>
      <c r="G31">
        <v>0</v>
      </c>
      <c r="H31">
        <v>0</v>
      </c>
      <c r="I31" t="s">
        <v>72</v>
      </c>
      <c r="L31" s="1" t="s">
        <v>98</v>
      </c>
      <c r="M31">
        <v>1</v>
      </c>
      <c r="N31">
        <v>0</v>
      </c>
      <c r="O31">
        <v>0</v>
      </c>
      <c r="P31" t="s">
        <v>72</v>
      </c>
      <c r="T31" s="1"/>
      <c r="U31" t="s">
        <v>109</v>
      </c>
      <c r="V31">
        <v>14</v>
      </c>
      <c r="W31">
        <f>1-W30</f>
        <v>8.0275229357797961E-3</v>
      </c>
      <c r="Y31" s="1" t="s">
        <v>97</v>
      </c>
      <c r="Z31" t="s">
        <v>69</v>
      </c>
      <c r="AA31">
        <v>1708</v>
      </c>
      <c r="AB31">
        <f>AA31/(AA31+AA32)</f>
        <v>0.97935779816513757</v>
      </c>
    </row>
    <row r="32" spans="1:28" x14ac:dyDescent="0.25">
      <c r="A32" t="s">
        <v>106</v>
      </c>
      <c r="B32" t="s">
        <v>72</v>
      </c>
      <c r="E32" s="1" t="s">
        <v>100</v>
      </c>
      <c r="F32">
        <v>1</v>
      </c>
      <c r="G32">
        <v>0</v>
      </c>
      <c r="H32">
        <v>0</v>
      </c>
      <c r="I32" t="s">
        <v>72</v>
      </c>
      <c r="L32" s="1" t="s">
        <v>100</v>
      </c>
      <c r="M32">
        <v>1</v>
      </c>
      <c r="N32">
        <v>0</v>
      </c>
      <c r="O32">
        <v>0</v>
      </c>
      <c r="P32" t="s">
        <v>72</v>
      </c>
      <c r="T32" s="1" t="s">
        <v>98</v>
      </c>
      <c r="U32" t="s">
        <v>109</v>
      </c>
      <c r="V32">
        <v>839</v>
      </c>
      <c r="Y32" s="1"/>
      <c r="Z32" t="s">
        <v>109</v>
      </c>
      <c r="AA32">
        <v>36</v>
      </c>
      <c r="AB32">
        <f>1-AB31</f>
        <v>2.0642201834862428E-2</v>
      </c>
    </row>
    <row r="33" spans="5:28" x14ac:dyDescent="0.25">
      <c r="E33" s="1" t="s">
        <v>105</v>
      </c>
      <c r="F33">
        <v>1</v>
      </c>
      <c r="G33">
        <v>0</v>
      </c>
      <c r="H33">
        <v>0</v>
      </c>
      <c r="I33" t="s">
        <v>72</v>
      </c>
      <c r="L33" s="1" t="s">
        <v>105</v>
      </c>
      <c r="M33">
        <v>1</v>
      </c>
      <c r="N33">
        <v>0</v>
      </c>
      <c r="O33">
        <v>0</v>
      </c>
      <c r="P33" t="s">
        <v>72</v>
      </c>
      <c r="T33" s="1" t="s">
        <v>99</v>
      </c>
      <c r="U33" t="s">
        <v>109</v>
      </c>
      <c r="V33">
        <v>753</v>
      </c>
      <c r="Y33" s="1" t="s">
        <v>98</v>
      </c>
      <c r="Z33" t="s">
        <v>109</v>
      </c>
      <c r="AA33">
        <v>839</v>
      </c>
    </row>
    <row r="34" spans="5:28" x14ac:dyDescent="0.25">
      <c r="E34" s="1" t="s">
        <v>106</v>
      </c>
      <c r="F34">
        <v>1</v>
      </c>
      <c r="G34">
        <v>0</v>
      </c>
      <c r="H34">
        <v>0</v>
      </c>
      <c r="I34" t="s">
        <v>72</v>
      </c>
      <c r="L34" s="1" t="s">
        <v>106</v>
      </c>
      <c r="M34">
        <v>1</v>
      </c>
      <c r="N34">
        <v>0</v>
      </c>
      <c r="O34">
        <v>0</v>
      </c>
      <c r="P34" t="s">
        <v>72</v>
      </c>
      <c r="T34" s="1" t="s">
        <v>100</v>
      </c>
      <c r="U34" t="s">
        <v>109</v>
      </c>
      <c r="V34">
        <v>877</v>
      </c>
      <c r="Y34" s="1" t="s">
        <v>99</v>
      </c>
      <c r="Z34" t="s">
        <v>109</v>
      </c>
      <c r="AA34">
        <v>753</v>
      </c>
    </row>
    <row r="35" spans="5:28" x14ac:dyDescent="0.25">
      <c r="E35" s="1" t="s">
        <v>77</v>
      </c>
      <c r="F35">
        <v>1</v>
      </c>
      <c r="G35">
        <v>0</v>
      </c>
      <c r="H35">
        <v>0</v>
      </c>
      <c r="I35" t="s">
        <v>71</v>
      </c>
      <c r="L35" s="1" t="s">
        <v>77</v>
      </c>
      <c r="M35">
        <v>1</v>
      </c>
      <c r="N35">
        <v>0</v>
      </c>
      <c r="O35">
        <v>0</v>
      </c>
      <c r="P35" t="s">
        <v>71</v>
      </c>
      <c r="T35" s="1" t="s">
        <v>101</v>
      </c>
      <c r="U35" t="s">
        <v>69</v>
      </c>
      <c r="V35">
        <v>2819</v>
      </c>
      <c r="W35">
        <f>V35/(V35+V36)</f>
        <v>0.99929103154909604</v>
      </c>
      <c r="Y35" s="1" t="s">
        <v>100</v>
      </c>
      <c r="Z35" t="s">
        <v>109</v>
      </c>
      <c r="AA35">
        <v>877</v>
      </c>
    </row>
    <row r="36" spans="5:28" x14ac:dyDescent="0.25">
      <c r="E36" s="1" t="s">
        <v>99</v>
      </c>
      <c r="F36">
        <v>1</v>
      </c>
      <c r="G36">
        <v>0</v>
      </c>
      <c r="H36">
        <v>0</v>
      </c>
      <c r="I36" t="s">
        <v>71</v>
      </c>
      <c r="L36" s="1" t="s">
        <v>99</v>
      </c>
      <c r="M36">
        <v>1</v>
      </c>
      <c r="N36">
        <v>0</v>
      </c>
      <c r="O36">
        <v>0</v>
      </c>
      <c r="P36" t="s">
        <v>71</v>
      </c>
      <c r="T36" s="1"/>
      <c r="U36" t="s">
        <v>109</v>
      </c>
      <c r="V36">
        <v>2</v>
      </c>
      <c r="W36">
        <f>1-W35</f>
        <v>7.0896845090395733E-4</v>
      </c>
      <c r="Y36" s="1" t="s">
        <v>101</v>
      </c>
      <c r="Z36" t="s">
        <v>69</v>
      </c>
      <c r="AA36">
        <v>2820</v>
      </c>
      <c r="AB36">
        <f>AA36/(AA36+AA37)</f>
        <v>0.99964551577454808</v>
      </c>
    </row>
    <row r="37" spans="5:28" x14ac:dyDescent="0.25">
      <c r="E37" s="1" t="s">
        <v>76</v>
      </c>
      <c r="F37">
        <v>1</v>
      </c>
      <c r="G37">
        <v>0</v>
      </c>
      <c r="H37">
        <v>0</v>
      </c>
      <c r="I37" t="s">
        <v>70</v>
      </c>
      <c r="L37" s="1" t="s">
        <v>76</v>
      </c>
      <c r="M37">
        <v>1</v>
      </c>
      <c r="N37">
        <v>0</v>
      </c>
      <c r="O37">
        <v>0</v>
      </c>
      <c r="P37" t="s">
        <v>70</v>
      </c>
      <c r="T37" s="1" t="s">
        <v>102</v>
      </c>
      <c r="U37" t="s">
        <v>109</v>
      </c>
      <c r="V37">
        <v>1119</v>
      </c>
      <c r="Y37" s="1"/>
      <c r="Z37" t="s">
        <v>109</v>
      </c>
      <c r="AA37">
        <v>1</v>
      </c>
      <c r="AB37">
        <f>1-AB36</f>
        <v>3.5448422545192315E-4</v>
      </c>
    </row>
    <row r="38" spans="5:28" x14ac:dyDescent="0.25">
      <c r="E38" s="1" t="s">
        <v>83</v>
      </c>
      <c r="F38">
        <v>1</v>
      </c>
      <c r="G38">
        <v>0</v>
      </c>
      <c r="H38">
        <v>0</v>
      </c>
      <c r="I38" t="s">
        <v>70</v>
      </c>
      <c r="L38" s="1" t="s">
        <v>83</v>
      </c>
      <c r="M38">
        <v>1</v>
      </c>
      <c r="N38">
        <v>0</v>
      </c>
      <c r="O38">
        <v>0</v>
      </c>
      <c r="P38" t="s">
        <v>70</v>
      </c>
      <c r="T38" s="1" t="s">
        <v>103</v>
      </c>
      <c r="U38" t="s">
        <v>109</v>
      </c>
      <c r="V38">
        <v>1573</v>
      </c>
      <c r="Y38" s="1" t="s">
        <v>102</v>
      </c>
      <c r="Z38" t="s">
        <v>109</v>
      </c>
      <c r="AA38">
        <v>1119</v>
      </c>
    </row>
    <row r="39" spans="5:28" x14ac:dyDescent="0.25">
      <c r="E39" s="1" t="s">
        <v>89</v>
      </c>
      <c r="F39">
        <v>1</v>
      </c>
      <c r="G39">
        <v>0</v>
      </c>
      <c r="H39">
        <v>0</v>
      </c>
      <c r="I39" t="s">
        <v>70</v>
      </c>
      <c r="L39" s="1" t="s">
        <v>89</v>
      </c>
      <c r="M39">
        <v>1</v>
      </c>
      <c r="N39">
        <v>0</v>
      </c>
      <c r="O39">
        <v>0</v>
      </c>
      <c r="P39" t="s">
        <v>70</v>
      </c>
      <c r="T39" s="1" t="s">
        <v>104</v>
      </c>
      <c r="U39" t="s">
        <v>69</v>
      </c>
      <c r="V39">
        <v>818</v>
      </c>
      <c r="W39">
        <f>V39/(V39+V40)</f>
        <v>0.9975609756097561</v>
      </c>
      <c r="Y39" s="1" t="s">
        <v>103</v>
      </c>
      <c r="Z39" t="s">
        <v>109</v>
      </c>
      <c r="AA39">
        <v>1573</v>
      </c>
    </row>
    <row r="40" spans="5:28" x14ac:dyDescent="0.25">
      <c r="E40" s="1" t="s">
        <v>92</v>
      </c>
      <c r="F40">
        <v>1</v>
      </c>
      <c r="G40">
        <v>0</v>
      </c>
      <c r="H40">
        <v>0</v>
      </c>
      <c r="I40" t="s">
        <v>70</v>
      </c>
      <c r="L40" s="1" t="s">
        <v>92</v>
      </c>
      <c r="M40">
        <v>1</v>
      </c>
      <c r="N40">
        <v>0</v>
      </c>
      <c r="O40">
        <v>0</v>
      </c>
      <c r="P40" t="s">
        <v>70</v>
      </c>
      <c r="T40" s="1"/>
      <c r="U40" t="s">
        <v>109</v>
      </c>
      <c r="V40">
        <v>2</v>
      </c>
      <c r="W40">
        <f>1-W39</f>
        <v>2.4390243902439046E-3</v>
      </c>
      <c r="Y40" s="1" t="s">
        <v>104</v>
      </c>
      <c r="Z40" t="s">
        <v>69</v>
      </c>
      <c r="AA40">
        <v>817</v>
      </c>
      <c r="AB40">
        <f>AA40/(AA40+AA41)</f>
        <v>0.99634146341463414</v>
      </c>
    </row>
    <row r="41" spans="5:28" x14ac:dyDescent="0.25">
      <c r="E41" s="1" t="s">
        <v>103</v>
      </c>
      <c r="F41">
        <v>1</v>
      </c>
      <c r="G41">
        <v>0</v>
      </c>
      <c r="H41">
        <v>0</v>
      </c>
      <c r="I41" t="s">
        <v>70</v>
      </c>
      <c r="L41" s="1" t="s">
        <v>103</v>
      </c>
      <c r="M41">
        <v>1</v>
      </c>
      <c r="N41">
        <v>0</v>
      </c>
      <c r="O41">
        <v>0</v>
      </c>
      <c r="P41" t="s">
        <v>70</v>
      </c>
      <c r="T41" s="1" t="s">
        <v>105</v>
      </c>
      <c r="U41" t="s">
        <v>109</v>
      </c>
      <c r="V41">
        <v>825</v>
      </c>
      <c r="Y41" s="1"/>
      <c r="Z41" t="s">
        <v>109</v>
      </c>
      <c r="AA41">
        <v>3</v>
      </c>
      <c r="AB41">
        <f>1-AB40</f>
        <v>3.6585365853658569E-3</v>
      </c>
    </row>
    <row r="42" spans="5:28" x14ac:dyDescent="0.25">
      <c r="E42" s="1" t="s">
        <v>87</v>
      </c>
      <c r="F42">
        <v>0.93548387096774188</v>
      </c>
      <c r="G42">
        <v>6.4516129032258118E-2</v>
      </c>
      <c r="H42">
        <v>0</v>
      </c>
      <c r="I42" t="s">
        <v>70</v>
      </c>
      <c r="L42" s="1" t="s">
        <v>87</v>
      </c>
      <c r="M42">
        <v>0.92066259808195294</v>
      </c>
      <c r="N42">
        <f>1-M42</f>
        <v>7.9337401918047057E-2</v>
      </c>
      <c r="O42">
        <v>0</v>
      </c>
      <c r="P42" t="s">
        <v>70</v>
      </c>
      <c r="T42" s="1" t="s">
        <v>106</v>
      </c>
      <c r="U42" t="s">
        <v>109</v>
      </c>
      <c r="V42">
        <v>943</v>
      </c>
      <c r="Y42" s="1" t="s">
        <v>105</v>
      </c>
      <c r="Z42" t="s">
        <v>109</v>
      </c>
      <c r="AA42">
        <v>825</v>
      </c>
    </row>
    <row r="43" spans="5:28" x14ac:dyDescent="0.25">
      <c r="E43" s="1" t="s">
        <v>101</v>
      </c>
      <c r="F43">
        <v>7.0896845090395733E-4</v>
      </c>
      <c r="G43">
        <v>0.99929103154909604</v>
      </c>
      <c r="H43">
        <v>0</v>
      </c>
      <c r="I43" t="s">
        <v>70</v>
      </c>
      <c r="L43" s="1" t="s">
        <v>101</v>
      </c>
      <c r="M43">
        <f>1-N43</f>
        <v>3.5448422545192315E-4</v>
      </c>
      <c r="N43">
        <v>0.99964551577454808</v>
      </c>
      <c r="O43">
        <v>0</v>
      </c>
      <c r="P43" t="s">
        <v>70</v>
      </c>
      <c r="Y43" s="1" t="s">
        <v>106</v>
      </c>
      <c r="Z43" t="s">
        <v>109</v>
      </c>
      <c r="AA43">
        <v>943</v>
      </c>
    </row>
    <row r="44" spans="5:28" x14ac:dyDescent="0.25">
      <c r="E44" s="1" t="s">
        <v>86</v>
      </c>
      <c r="F44">
        <v>4.6874999999999998E-3</v>
      </c>
      <c r="G44">
        <v>0.99062499999999998</v>
      </c>
      <c r="H44">
        <v>4.6874999999999998E-3</v>
      </c>
      <c r="I44" t="s">
        <v>70</v>
      </c>
      <c r="L44" s="1" t="s">
        <v>86</v>
      </c>
      <c r="M44">
        <f>1-N44</f>
        <v>5.4687500000000222E-3</v>
      </c>
      <c r="N44">
        <v>0.99453124999999998</v>
      </c>
      <c r="O44">
        <v>0</v>
      </c>
      <c r="P44" t="s">
        <v>70</v>
      </c>
    </row>
    <row r="45" spans="5:28" x14ac:dyDescent="0.25">
      <c r="E45" s="1" t="s">
        <v>81</v>
      </c>
      <c r="F45">
        <v>1</v>
      </c>
      <c r="G45">
        <v>0</v>
      </c>
      <c r="H45">
        <v>0</v>
      </c>
      <c r="I45" t="s">
        <v>73</v>
      </c>
      <c r="L45" s="1" t="s">
        <v>81</v>
      </c>
      <c r="M45">
        <v>0.98090452261306538</v>
      </c>
      <c r="N45">
        <f>1-M45</f>
        <v>1.9095477386934623E-2</v>
      </c>
      <c r="O45">
        <v>0</v>
      </c>
      <c r="P45" t="s">
        <v>73</v>
      </c>
    </row>
    <row r="46" spans="5:28" x14ac:dyDescent="0.25">
      <c r="E46" s="1" t="s">
        <v>93</v>
      </c>
      <c r="F46">
        <v>0.37272727272727268</v>
      </c>
      <c r="G46">
        <v>0.62727272727272732</v>
      </c>
      <c r="H46">
        <v>0</v>
      </c>
      <c r="I46" t="s">
        <v>73</v>
      </c>
      <c r="L46" s="2" t="s">
        <v>93</v>
      </c>
      <c r="M46" s="3">
        <f>1-N46</f>
        <v>0.44545454545454544</v>
      </c>
      <c r="N46" s="3">
        <v>0.55454545454545456</v>
      </c>
      <c r="O46" s="3">
        <v>0</v>
      </c>
      <c r="P46" s="3" t="s">
        <v>73</v>
      </c>
    </row>
    <row r="47" spans="5:28" x14ac:dyDescent="0.25">
      <c r="E47" s="1" t="s">
        <v>80</v>
      </c>
      <c r="F47">
        <v>1.1111111111111072E-2</v>
      </c>
      <c r="G47">
        <v>0.98888888888888893</v>
      </c>
      <c r="H47">
        <v>0</v>
      </c>
      <c r="I47" t="s">
        <v>73</v>
      </c>
      <c r="L47" s="1" t="s">
        <v>80</v>
      </c>
      <c r="M47">
        <f>1-N47</f>
        <v>3.4920634920634908E-2</v>
      </c>
      <c r="N47">
        <v>0.96507936507936509</v>
      </c>
      <c r="O47">
        <v>0</v>
      </c>
      <c r="P47" t="s">
        <v>73</v>
      </c>
    </row>
    <row r="48" spans="5:28" x14ac:dyDescent="0.25">
      <c r="E48" s="1" t="s">
        <v>104</v>
      </c>
      <c r="F48">
        <v>2.4390243902439046E-3</v>
      </c>
      <c r="G48">
        <v>0.9975609756097561</v>
      </c>
      <c r="H48">
        <v>0</v>
      </c>
      <c r="I48" t="s">
        <v>73</v>
      </c>
      <c r="L48" s="1" t="s">
        <v>104</v>
      </c>
      <c r="M48">
        <f>1-N48</f>
        <v>3.6585365853658569E-3</v>
      </c>
      <c r="N48">
        <v>0.99634146341463414</v>
      </c>
      <c r="O48">
        <v>0</v>
      </c>
      <c r="P48" t="s">
        <v>73</v>
      </c>
    </row>
    <row r="49" spans="5:16" x14ac:dyDescent="0.25">
      <c r="E49" s="1" t="s">
        <v>91</v>
      </c>
      <c r="F49">
        <v>1.5898251192368873E-3</v>
      </c>
      <c r="G49">
        <v>0.99841017488076311</v>
      </c>
      <c r="H49">
        <v>0</v>
      </c>
      <c r="I49" t="s">
        <v>73</v>
      </c>
      <c r="L49" s="1" t="s">
        <v>91</v>
      </c>
      <c r="M49">
        <v>0</v>
      </c>
      <c r="N49">
        <v>1</v>
      </c>
      <c r="O49">
        <v>0</v>
      </c>
      <c r="P49" t="s">
        <v>73</v>
      </c>
    </row>
    <row r="50" spans="5:16" x14ac:dyDescent="0.25">
      <c r="E50" s="1" t="s">
        <v>79</v>
      </c>
      <c r="F50">
        <v>0</v>
      </c>
      <c r="G50">
        <v>0</v>
      </c>
      <c r="H50">
        <v>1</v>
      </c>
      <c r="I50" t="s">
        <v>73</v>
      </c>
      <c r="L50" s="1" t="s">
        <v>79</v>
      </c>
      <c r="M50">
        <v>0</v>
      </c>
      <c r="N50">
        <v>1</v>
      </c>
      <c r="O50">
        <v>0</v>
      </c>
      <c r="P50" t="s">
        <v>73</v>
      </c>
    </row>
    <row r="51" spans="5:16" x14ac:dyDescent="0.25">
      <c r="E51" s="1" t="s">
        <v>94</v>
      </c>
      <c r="F51">
        <v>0</v>
      </c>
      <c r="G51">
        <v>0</v>
      </c>
      <c r="H51">
        <v>1</v>
      </c>
      <c r="I51" t="s">
        <v>73</v>
      </c>
      <c r="L51" s="1" t="s">
        <v>94</v>
      </c>
      <c r="M51">
        <v>0</v>
      </c>
      <c r="N51">
        <v>0</v>
      </c>
      <c r="O51">
        <v>1</v>
      </c>
      <c r="P51" t="s">
        <v>73</v>
      </c>
    </row>
    <row r="52" spans="5:16" x14ac:dyDescent="0.25">
      <c r="E52" s="1" t="s">
        <v>97</v>
      </c>
      <c r="F52">
        <v>8.0275229357797961E-3</v>
      </c>
      <c r="G52">
        <v>0.9919724770642202</v>
      </c>
      <c r="H52">
        <v>0</v>
      </c>
      <c r="I52" t="s">
        <v>74</v>
      </c>
      <c r="L52" s="1" t="s">
        <v>97</v>
      </c>
      <c r="M52">
        <f>1-N52</f>
        <v>2.0642201834862428E-2</v>
      </c>
      <c r="N52">
        <v>0.97935779816513757</v>
      </c>
      <c r="O52">
        <v>0</v>
      </c>
      <c r="P52" t="s">
        <v>74</v>
      </c>
    </row>
    <row r="53" spans="5:16" x14ac:dyDescent="0.25">
      <c r="E53" s="1" t="s">
        <v>75</v>
      </c>
      <c r="F53">
        <v>1</v>
      </c>
      <c r="G53">
        <v>0</v>
      </c>
      <c r="H53">
        <v>0</v>
      </c>
      <c r="I53" t="s">
        <v>69</v>
      </c>
      <c r="L53" s="1" t="s">
        <v>75</v>
      </c>
      <c r="M53">
        <v>1</v>
      </c>
      <c r="N53">
        <v>0</v>
      </c>
      <c r="O53">
        <v>0</v>
      </c>
      <c r="P53" t="s">
        <v>69</v>
      </c>
    </row>
    <row r="54" spans="5:16" x14ac:dyDescent="0.25">
      <c r="E54" s="1" t="s">
        <v>85</v>
      </c>
      <c r="F54">
        <v>1</v>
      </c>
      <c r="G54">
        <v>0</v>
      </c>
      <c r="H54">
        <v>0</v>
      </c>
      <c r="I54" t="s">
        <v>69</v>
      </c>
      <c r="L54" s="1" t="s">
        <v>85</v>
      </c>
      <c r="M54">
        <v>1</v>
      </c>
      <c r="N54">
        <v>0</v>
      </c>
      <c r="O54">
        <v>0</v>
      </c>
      <c r="P54" t="s">
        <v>69</v>
      </c>
    </row>
    <row r="55" spans="5:16" x14ac:dyDescent="0.25">
      <c r="E55" s="1" t="s">
        <v>90</v>
      </c>
      <c r="F55">
        <v>1</v>
      </c>
      <c r="G55">
        <v>0</v>
      </c>
      <c r="H55">
        <v>0</v>
      </c>
      <c r="I55" t="s">
        <v>69</v>
      </c>
      <c r="L55" s="1" t="s">
        <v>90</v>
      </c>
      <c r="M55">
        <v>1</v>
      </c>
      <c r="N55">
        <v>0</v>
      </c>
      <c r="O55">
        <v>0</v>
      </c>
      <c r="P55" t="s">
        <v>69</v>
      </c>
    </row>
    <row r="56" spans="5:16" x14ac:dyDescent="0.25">
      <c r="E56" s="1" t="s">
        <v>95</v>
      </c>
      <c r="F56">
        <v>1</v>
      </c>
      <c r="G56">
        <v>0</v>
      </c>
      <c r="H56">
        <v>0</v>
      </c>
      <c r="I56" t="s">
        <v>69</v>
      </c>
      <c r="L56" s="1" t="s">
        <v>95</v>
      </c>
      <c r="M56">
        <v>6.6901408450704247E-2</v>
      </c>
      <c r="N56">
        <v>0.93309859154929575</v>
      </c>
      <c r="O56">
        <v>0</v>
      </c>
      <c r="P56" t="s">
        <v>69</v>
      </c>
    </row>
    <row r="57" spans="5:16" x14ac:dyDescent="0.25">
      <c r="E57" s="1" t="s">
        <v>102</v>
      </c>
      <c r="F57">
        <v>1</v>
      </c>
      <c r="G57">
        <v>0</v>
      </c>
      <c r="H57">
        <v>0</v>
      </c>
      <c r="I57" t="s">
        <v>69</v>
      </c>
      <c r="L57" s="1" t="s">
        <v>102</v>
      </c>
      <c r="M57">
        <v>1</v>
      </c>
      <c r="N57">
        <v>0</v>
      </c>
      <c r="O57">
        <v>0</v>
      </c>
      <c r="P57" t="s">
        <v>69</v>
      </c>
    </row>
  </sheetData>
  <sortState xmlns:xlrd2="http://schemas.microsoft.com/office/spreadsheetml/2017/richdata2" ref="E26:I57">
    <sortCondition ref="I26:I57"/>
  </sortState>
  <conditionalFormatting sqref="L26:L41 Y2:Y43">
    <cfRule type="duplicateValues" dxfId="2" priority="2"/>
  </conditionalFormatting>
  <conditionalFormatting sqref="L53:L57 Y2:Y4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csb_05</dc:creator>
  <cp:lastModifiedBy>csb_05</cp:lastModifiedBy>
  <dcterms:created xsi:type="dcterms:W3CDTF">2022-08-31T07:59:03Z</dcterms:created>
  <dcterms:modified xsi:type="dcterms:W3CDTF">2022-09-01T20:16:44Z</dcterms:modified>
</cp:coreProperties>
</file>