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sjmch-my.sharepoint.com/personal/madhumathy_sjri_res_in/Documents/Madhu/Collaborations/Dr. Jolly/Manuscript results/"/>
    </mc:Choice>
  </mc:AlternateContent>
  <xr:revisionPtr revIDLastSave="319" documentId="11_BD51D47BDF5BCDFEEE0D064DB309812AF926438B" xr6:coauthVersionLast="47" xr6:coauthVersionMax="47" xr10:uidLastSave="{73D53C44-6938-4164-A673-ADC5C2BFFF9B}"/>
  <bookViews>
    <workbookView xWindow="-108" yWindow="-108" windowWidth="23256" windowHeight="12456" xr2:uid="{00000000-000D-0000-FFFF-FFFF00000000}"/>
  </bookViews>
  <sheets>
    <sheet name="all raw values" sheetId="1" r:id="rId1"/>
    <sheet name="cumilative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I7" i="2"/>
  <c r="G7" i="2"/>
  <c r="X6" i="2"/>
  <c r="M7" i="2"/>
  <c r="X10" i="2"/>
  <c r="X9" i="2"/>
  <c r="X8" i="2"/>
  <c r="X7" i="2"/>
  <c r="G12" i="2"/>
  <c r="M12" i="2"/>
  <c r="L12" i="2"/>
  <c r="M17" i="2"/>
  <c r="M22" i="2"/>
  <c r="M27" i="2"/>
  <c r="L27" i="2"/>
  <c r="L22" i="2"/>
  <c r="L17" i="2"/>
  <c r="K27" i="2"/>
  <c r="K22" i="2"/>
  <c r="K17" i="2"/>
  <c r="K7" i="2"/>
  <c r="I12" i="2"/>
  <c r="I17" i="2"/>
  <c r="I22" i="2"/>
  <c r="I27" i="2"/>
  <c r="G27" i="2"/>
  <c r="G22" i="2"/>
  <c r="G17" i="2"/>
  <c r="N4" i="1"/>
  <c r="O4" i="1" s="1"/>
  <c r="M4" i="1"/>
  <c r="O24" i="1"/>
  <c r="O19" i="1"/>
  <c r="O14" i="1"/>
  <c r="O9" i="1"/>
  <c r="N24" i="1"/>
  <c r="N19" i="1"/>
  <c r="N14" i="1"/>
  <c r="N9" i="1"/>
  <c r="K4" i="1"/>
  <c r="M9" i="1"/>
  <c r="K9" i="1"/>
  <c r="I9" i="1"/>
  <c r="M24" i="1"/>
  <c r="K24" i="1"/>
  <c r="I24" i="1"/>
  <c r="M19" i="1"/>
  <c r="K19" i="1"/>
  <c r="I19" i="1"/>
  <c r="M14" i="1"/>
  <c r="K14" i="1"/>
  <c r="I14" i="1"/>
  <c r="I4" i="1"/>
</calcChain>
</file>

<file path=xl/sharedStrings.xml><?xml version="1.0" encoding="utf-8"?>
<sst xmlns="http://schemas.openxmlformats.org/spreadsheetml/2006/main" count="109" uniqueCount="23">
  <si>
    <t>T1</t>
  </si>
  <si>
    <t>T2</t>
  </si>
  <si>
    <t>T3</t>
  </si>
  <si>
    <t>E-cadherin</t>
  </si>
  <si>
    <t>MCF7</t>
  </si>
  <si>
    <t>ZR</t>
  </si>
  <si>
    <t>HCC</t>
  </si>
  <si>
    <t>vim</t>
  </si>
  <si>
    <t>Av</t>
  </si>
  <si>
    <t>Vim</t>
  </si>
  <si>
    <t>mcf7</t>
  </si>
  <si>
    <t>zr</t>
  </si>
  <si>
    <t>hcc</t>
  </si>
  <si>
    <t>ZR-75-1</t>
  </si>
  <si>
    <t>HCC1937</t>
  </si>
  <si>
    <t>MDA-MB-468</t>
  </si>
  <si>
    <t>MDA-MB-231</t>
  </si>
  <si>
    <t>std error</t>
  </si>
  <si>
    <t>av</t>
  </si>
  <si>
    <t>ratio</t>
  </si>
  <si>
    <t>av ratio</t>
  </si>
  <si>
    <t>ideal ratio</t>
  </si>
  <si>
    <t>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</si>
</sst>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'cumilative results'!$R$14:$R$18</c:f>
                <c:numCache>
                  <c:formatCode>General</c:formatCode>
                  <c:ptCount val="5"/>
                  <c:pt idx="0">
                    <c:v>2.0124037375202199</c:v>
                  </c:pt>
                  <c:pt idx="1">
                    <c:v>2.6529951985729805</c:v>
                  </c:pt>
                  <c:pt idx="2">
                    <c:v>7.0325479341013022</c:v>
                  </c:pt>
                  <c:pt idx="3">
                    <c:v>9.6900785838423875</c:v>
                  </c:pt>
                  <c:pt idx="4">
                    <c:v>3.6416992477680661</c:v>
                  </c:pt>
                </c:numCache>
              </c:numRef>
            </c:plus>
            <c:minus>
              <c:numRef>
                <c:f>'cumilative results'!$R$14:$R$18</c:f>
                <c:numCache>
                  <c:formatCode>General</c:formatCode>
                  <c:ptCount val="5"/>
                  <c:pt idx="0">
                    <c:v>2.0124037375202199</c:v>
                  </c:pt>
                  <c:pt idx="1">
                    <c:v>2.6529951985729805</c:v>
                  </c:pt>
                  <c:pt idx="2">
                    <c:v>7.0325479341013022</c:v>
                  </c:pt>
                  <c:pt idx="3">
                    <c:v>9.6900785838423875</c:v>
                  </c:pt>
                  <c:pt idx="4">
                    <c:v>3.6416992477680661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'cumilative results'!$N$14:$N$18</c:f>
              <c:strCache>
                <c:ptCount val="5"/>
                <c:pt idx="0">
                  <c:v>MDA-MB-231</c:v>
                </c:pt>
                <c:pt idx="1">
                  <c:v>MDA-MB-468</c:v>
                </c:pt>
                <c:pt idx="2">
                  <c:v>HCC1937</c:v>
                </c:pt>
                <c:pt idx="3">
                  <c:v>ZR-75-1</c:v>
                </c:pt>
                <c:pt idx="4">
                  <c:v>MCF7</c:v>
                </c:pt>
              </c:strCache>
            </c:strRef>
          </c:cat>
          <c:val>
            <c:numRef>
              <c:f>'cumilative results'!$O$14:$O$18</c:f>
              <c:numCache>
                <c:formatCode>General</c:formatCode>
                <c:ptCount val="5"/>
                <c:pt idx="0">
                  <c:v>2.5767740611716481</c:v>
                </c:pt>
                <c:pt idx="1">
                  <c:v>8.5562916060690259</c:v>
                </c:pt>
                <c:pt idx="2">
                  <c:v>56.404166518251749</c:v>
                </c:pt>
                <c:pt idx="3">
                  <c:v>38.6927726592995</c:v>
                </c:pt>
                <c:pt idx="4">
                  <c:v>87.07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4-45D7-AD8C-4172B1B6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3942608"/>
        <c:axId val="1483943088"/>
      </c:barChart>
      <c:catAx>
        <c:axId val="148394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43088"/>
        <c:crosses val="autoZero"/>
        <c:auto val="1"/>
        <c:lblAlgn val="ctr"/>
        <c:lblOffset val="100"/>
        <c:noMultiLvlLbl val="0"/>
      </c:catAx>
      <c:valAx>
        <c:axId val="14839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4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468406</xdr:colOff>
      <xdr:row>12</xdr:row>
      <xdr:rowOff>102870</xdr:rowOff>
    </xdr:from>
    <xdr:to>
      <xdr:col>27</xdr:col>
      <xdr:colOff>537882</xdr:colOff>
      <xdr:row>28</xdr:row>
      <xdr:rowOff>170330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984A9-38C6-C4E9-7993-0223E843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5"/>
  <sheetViews>
    <sheetView tabSelected="1" topLeftCell="A26" workbookViewId="0">
      <selection activeCell="L39" sqref="L39"/>
    </sheetView>
  </sheetViews>
  <sheetFormatPr defaultRowHeight="14.4" x14ac:dyDescent="0.3"/>
  <sheetData>
    <row r="2" spans="1:15" x14ac:dyDescent="0.3">
      <c r="A2" t="s">
        <v>3</v>
      </c>
    </row>
    <row r="3" spans="1:15" x14ac:dyDescent="0.3">
      <c r="A3">
        <v>231</v>
      </c>
      <c r="G3">
        <v>231</v>
      </c>
      <c r="H3" t="s">
        <v>0</v>
      </c>
      <c r="J3" t="s">
        <v>1</v>
      </c>
      <c r="L3" t="s">
        <v>2</v>
      </c>
    </row>
    <row r="4" spans="1:15" x14ac:dyDescent="0.3">
      <c r="B4" t="s">
        <v>0</v>
      </c>
      <c r="C4" t="s">
        <v>1</v>
      </c>
      <c r="D4" t="s">
        <v>2</v>
      </c>
      <c r="E4" t="s">
        <v>8</v>
      </c>
      <c r="G4" t="s">
        <v>3</v>
      </c>
      <c r="H4" s="1">
        <v>44.387999999999998</v>
      </c>
      <c r="I4" s="1">
        <f>H5/H4</f>
        <v>1.5510498332882761</v>
      </c>
      <c r="J4">
        <v>182261.81529999999</v>
      </c>
      <c r="K4" s="1">
        <f>J5/J4</f>
        <v>0.15150307948238678</v>
      </c>
      <c r="L4">
        <v>107745.5509</v>
      </c>
      <c r="M4" s="1">
        <f>L5/L4</f>
        <v>2.0615510148178191</v>
      </c>
      <c r="N4">
        <f>AVERAGE(I4,K4,M4)</f>
        <v>1.2547013091961607</v>
      </c>
      <c r="O4">
        <f>N4*100</f>
        <v>125.47013091961607</v>
      </c>
    </row>
    <row r="5" spans="1:15" x14ac:dyDescent="0.3">
      <c r="B5" s="1">
        <v>44.387999999999998</v>
      </c>
      <c r="C5">
        <v>182261.81529999999</v>
      </c>
      <c r="D5">
        <v>107745.5509</v>
      </c>
      <c r="G5" t="s">
        <v>9</v>
      </c>
      <c r="H5" s="2">
        <v>68.847999999999999</v>
      </c>
      <c r="I5" s="2"/>
      <c r="J5">
        <v>27613.226289999999</v>
      </c>
      <c r="L5">
        <v>222122.9498</v>
      </c>
    </row>
    <row r="7" spans="1:15" x14ac:dyDescent="0.3">
      <c r="A7" t="s">
        <v>4</v>
      </c>
    </row>
    <row r="8" spans="1:15" x14ac:dyDescent="0.3">
      <c r="B8" t="s">
        <v>0</v>
      </c>
      <c r="C8" t="s">
        <v>1</v>
      </c>
      <c r="D8" t="s">
        <v>2</v>
      </c>
      <c r="G8" t="s">
        <v>10</v>
      </c>
      <c r="H8" t="s">
        <v>0</v>
      </c>
      <c r="J8" t="s">
        <v>1</v>
      </c>
      <c r="L8" t="s">
        <v>2</v>
      </c>
    </row>
    <row r="9" spans="1:15" x14ac:dyDescent="0.3">
      <c r="B9" s="1">
        <v>194.898</v>
      </c>
      <c r="C9">
        <v>613140.83840000001</v>
      </c>
      <c r="D9">
        <v>856032.01130000001</v>
      </c>
      <c r="G9" t="s">
        <v>3</v>
      </c>
      <c r="H9" s="1">
        <v>194.898</v>
      </c>
      <c r="I9" s="1">
        <f>H10/H9</f>
        <v>1.198575665219756E-2</v>
      </c>
      <c r="J9">
        <v>613140.83840000001</v>
      </c>
      <c r="K9" s="1">
        <f>J10/J9</f>
        <v>1.1023442711200754E-2</v>
      </c>
      <c r="L9">
        <v>856032.01130000001</v>
      </c>
      <c r="M9" s="1">
        <f>L10/L9</f>
        <v>3.8263173172996033E-3</v>
      </c>
      <c r="N9">
        <f>AVERAGE(I9,K9,M9)</f>
        <v>8.9451722268993044E-3</v>
      </c>
      <c r="O9">
        <f>N9*100</f>
        <v>0.89451722268993039</v>
      </c>
    </row>
    <row r="10" spans="1:15" x14ac:dyDescent="0.3">
      <c r="G10" t="s">
        <v>9</v>
      </c>
      <c r="H10" s="2">
        <v>2.3359999999999999</v>
      </c>
      <c r="I10" s="2"/>
      <c r="J10">
        <v>6758.9229059999998</v>
      </c>
      <c r="L10">
        <v>3275.4501089999999</v>
      </c>
    </row>
    <row r="11" spans="1:15" x14ac:dyDescent="0.3">
      <c r="A11">
        <v>468</v>
      </c>
    </row>
    <row r="12" spans="1:15" x14ac:dyDescent="0.3">
      <c r="B12" t="s">
        <v>0</v>
      </c>
      <c r="C12" t="s">
        <v>1</v>
      </c>
      <c r="D12" t="s">
        <v>2</v>
      </c>
    </row>
    <row r="13" spans="1:15" x14ac:dyDescent="0.3">
      <c r="B13" s="1">
        <v>26.885000000000002</v>
      </c>
      <c r="C13">
        <v>74229.353310000006</v>
      </c>
      <c r="D13">
        <v>106404.09639999999</v>
      </c>
      <c r="G13">
        <v>468</v>
      </c>
      <c r="H13" t="s">
        <v>0</v>
      </c>
      <c r="J13" t="s">
        <v>1</v>
      </c>
      <c r="L13" t="s">
        <v>2</v>
      </c>
    </row>
    <row r="14" spans="1:15" x14ac:dyDescent="0.3">
      <c r="G14" t="s">
        <v>3</v>
      </c>
      <c r="H14" s="1">
        <v>26.885000000000002</v>
      </c>
      <c r="I14" s="1">
        <f>H15/H14</f>
        <v>0.27476287892877066</v>
      </c>
      <c r="J14">
        <v>74229.353310000006</v>
      </c>
      <c r="K14" s="1">
        <f>J15/J14</f>
        <v>0.10767449136490395</v>
      </c>
      <c r="L14">
        <v>106404.09639999999</v>
      </c>
      <c r="M14" s="1">
        <f>L15/L14</f>
        <v>7.8479862350487484E-2</v>
      </c>
      <c r="N14">
        <f>AVERAGE(I14,K14,M14)</f>
        <v>0.15363907754805403</v>
      </c>
      <c r="O14">
        <f>N14*100</f>
        <v>15.363907754805403</v>
      </c>
    </row>
    <row r="15" spans="1:15" x14ac:dyDescent="0.3">
      <c r="G15" t="s">
        <v>9</v>
      </c>
      <c r="H15" s="2">
        <v>7.3869999999999996</v>
      </c>
      <c r="I15" s="2"/>
      <c r="J15">
        <v>7992.6078619999998</v>
      </c>
      <c r="L15">
        <v>8350.5788389999998</v>
      </c>
    </row>
    <row r="16" spans="1:15" x14ac:dyDescent="0.3">
      <c r="A16" t="s">
        <v>5</v>
      </c>
    </row>
    <row r="17" spans="1:15" x14ac:dyDescent="0.3">
      <c r="B17" t="s">
        <v>0</v>
      </c>
      <c r="C17" t="s">
        <v>1</v>
      </c>
      <c r="D17" t="s">
        <v>2</v>
      </c>
    </row>
    <row r="18" spans="1:15" x14ac:dyDescent="0.3">
      <c r="B18" s="1">
        <v>88.718000000000004</v>
      </c>
      <c r="C18">
        <v>502028.70020000002</v>
      </c>
      <c r="D18">
        <v>133330.36129999999</v>
      </c>
      <c r="G18" t="s">
        <v>11</v>
      </c>
      <c r="H18" t="s">
        <v>0</v>
      </c>
      <c r="J18" t="s">
        <v>1</v>
      </c>
      <c r="L18" t="s">
        <v>2</v>
      </c>
    </row>
    <row r="19" spans="1:15" x14ac:dyDescent="0.3">
      <c r="G19" t="s">
        <v>3</v>
      </c>
      <c r="H19" s="1">
        <v>88.718000000000004</v>
      </c>
      <c r="I19" s="1">
        <f>H20/H19</f>
        <v>2.3986113302824682E-2</v>
      </c>
      <c r="J19">
        <v>502028.70020000002</v>
      </c>
      <c r="K19" s="1">
        <f>J20/J19</f>
        <v>1.8595851584343345E-2</v>
      </c>
      <c r="L19">
        <v>133330.36129999999</v>
      </c>
      <c r="M19" s="1">
        <f>L20/L19</f>
        <v>4.8515206791088179E-2</v>
      </c>
      <c r="N19">
        <f>AVERAGE(I19,K19,M19)</f>
        <v>3.0365723892752067E-2</v>
      </c>
      <c r="O19">
        <f>N19*100</f>
        <v>3.0365723892752068</v>
      </c>
    </row>
    <row r="20" spans="1:15" x14ac:dyDescent="0.3">
      <c r="A20" t="s">
        <v>6</v>
      </c>
      <c r="G20" t="s">
        <v>9</v>
      </c>
      <c r="H20" s="2">
        <v>2.1280000000000001</v>
      </c>
      <c r="I20" s="2"/>
      <c r="J20">
        <v>9335.6512000000002</v>
      </c>
      <c r="L20">
        <v>6468.5500499999998</v>
      </c>
    </row>
    <row r="21" spans="1:15" x14ac:dyDescent="0.3">
      <c r="B21" t="s">
        <v>0</v>
      </c>
      <c r="C21" t="s">
        <v>1</v>
      </c>
      <c r="D21" t="s">
        <v>2</v>
      </c>
    </row>
    <row r="22" spans="1:15" x14ac:dyDescent="0.3">
      <c r="B22">
        <v>629137.86540000001</v>
      </c>
      <c r="C22">
        <v>403445.69829999999</v>
      </c>
      <c r="D22">
        <v>356655.64230000001</v>
      </c>
    </row>
    <row r="23" spans="1:15" x14ac:dyDescent="0.3">
      <c r="G23" t="s">
        <v>12</v>
      </c>
      <c r="H23" t="s">
        <v>0</v>
      </c>
      <c r="J23" t="s">
        <v>1</v>
      </c>
      <c r="L23" t="s">
        <v>2</v>
      </c>
    </row>
    <row r="24" spans="1:15" x14ac:dyDescent="0.3">
      <c r="G24" t="s">
        <v>3</v>
      </c>
      <c r="H24">
        <v>629137.86540000001</v>
      </c>
      <c r="I24" s="1">
        <f>H25/H24</f>
        <v>1.4312199888453891E-2</v>
      </c>
      <c r="J24">
        <v>403445.69829999999</v>
      </c>
      <c r="K24" s="1">
        <f>J25/J24</f>
        <v>2.1666257803299525E-2</v>
      </c>
      <c r="L24">
        <v>356655.64230000001</v>
      </c>
      <c r="M24" s="1">
        <f>L25/L24</f>
        <v>1.8801473126169019E-2</v>
      </c>
      <c r="N24">
        <f>AVERAGE(I24,K24,M24)</f>
        <v>1.825997693930748E-2</v>
      </c>
      <c r="O24">
        <f>N24*100</f>
        <v>1.8259976939307481</v>
      </c>
    </row>
    <row r="25" spans="1:15" x14ac:dyDescent="0.3">
      <c r="A25" t="s">
        <v>7</v>
      </c>
      <c r="G25" t="s">
        <v>9</v>
      </c>
      <c r="H25">
        <v>9004.3468869999997</v>
      </c>
      <c r="J25">
        <v>8741.1585090000008</v>
      </c>
      <c r="L25">
        <v>6705.6514740000002</v>
      </c>
    </row>
    <row r="26" spans="1:15" x14ac:dyDescent="0.3">
      <c r="A26">
        <v>231</v>
      </c>
    </row>
    <row r="27" spans="1:15" x14ac:dyDescent="0.3">
      <c r="B27" t="s">
        <v>0</v>
      </c>
      <c r="C27" t="s">
        <v>1</v>
      </c>
      <c r="D27" t="s">
        <v>2</v>
      </c>
    </row>
    <row r="28" spans="1:15" x14ac:dyDescent="0.3">
      <c r="B28" s="2">
        <v>68.847999999999999</v>
      </c>
      <c r="C28">
        <v>27613.226289999999</v>
      </c>
      <c r="D28">
        <v>222122.9498</v>
      </c>
    </row>
    <row r="30" spans="1:15" x14ac:dyDescent="0.3">
      <c r="A30" t="s">
        <v>4</v>
      </c>
    </row>
    <row r="31" spans="1:15" x14ac:dyDescent="0.3">
      <c r="B31" t="s">
        <v>0</v>
      </c>
      <c r="C31" t="s">
        <v>1</v>
      </c>
      <c r="D31" t="s">
        <v>2</v>
      </c>
    </row>
    <row r="32" spans="1:15" x14ac:dyDescent="0.3">
      <c r="B32" s="2">
        <v>2.3359999999999999</v>
      </c>
      <c r="C32">
        <v>6758.9229059999998</v>
      </c>
      <c r="D32">
        <v>3275.4501089999999</v>
      </c>
    </row>
    <row r="34" spans="1:4" x14ac:dyDescent="0.3">
      <c r="A34">
        <v>468</v>
      </c>
    </row>
    <row r="35" spans="1:4" x14ac:dyDescent="0.3">
      <c r="B35" t="s">
        <v>0</v>
      </c>
      <c r="C35" t="s">
        <v>1</v>
      </c>
      <c r="D35" t="s">
        <v>2</v>
      </c>
    </row>
    <row r="36" spans="1:4" x14ac:dyDescent="0.3">
      <c r="B36" s="2">
        <v>7.3869999999999996</v>
      </c>
      <c r="C36">
        <v>7992.6078619999998</v>
      </c>
      <c r="D36">
        <v>8350.5788389999998</v>
      </c>
    </row>
    <row r="39" spans="1:4" x14ac:dyDescent="0.3">
      <c r="A39" t="s">
        <v>5</v>
      </c>
    </row>
    <row r="40" spans="1:4" x14ac:dyDescent="0.3">
      <c r="B40" t="s">
        <v>0</v>
      </c>
      <c r="C40" t="s">
        <v>1</v>
      </c>
      <c r="D40" t="s">
        <v>2</v>
      </c>
    </row>
    <row r="41" spans="1:4" x14ac:dyDescent="0.3">
      <c r="B41" s="2">
        <v>2.1280000000000001</v>
      </c>
      <c r="C41">
        <v>9335.6512000000002</v>
      </c>
      <c r="D41">
        <v>6468.5500499999998</v>
      </c>
    </row>
    <row r="43" spans="1:4" x14ac:dyDescent="0.3">
      <c r="A43" t="s">
        <v>6</v>
      </c>
    </row>
    <row r="44" spans="1:4" x14ac:dyDescent="0.3">
      <c r="B44" t="s">
        <v>0</v>
      </c>
      <c r="C44" t="s">
        <v>1</v>
      </c>
      <c r="D44" t="s">
        <v>2</v>
      </c>
    </row>
    <row r="45" spans="1:4" x14ac:dyDescent="0.3">
      <c r="B45">
        <v>9004.3468869999997</v>
      </c>
      <c r="C45">
        <v>8741.1585090000008</v>
      </c>
      <c r="D45">
        <v>6705.6514740000002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55FF-986E-483D-BB7A-37C6C8716D75}">
  <sheetPr>
    <tabColor theme="5" tint="-0.249977111117893"/>
  </sheetPr>
  <dimension ref="E5:Y27"/>
  <sheetViews>
    <sheetView topLeftCell="B1" zoomScale="85" zoomScaleNormal="85" workbookViewId="0">
      <selection activeCell="C22" sqref="C22"/>
    </sheetView>
  </sheetViews>
  <sheetFormatPr defaultRowHeight="14.4" x14ac:dyDescent="0.3"/>
  <cols>
    <col min="14" max="14" width="15.88671875" customWidth="1"/>
    <col min="24" max="24" width="12.33203125" bestFit="1" customWidth="1"/>
  </cols>
  <sheetData>
    <row r="5" spans="5:25" x14ac:dyDescent="0.3">
      <c r="E5">
        <v>231</v>
      </c>
      <c r="F5" t="s">
        <v>0</v>
      </c>
      <c r="G5" t="s">
        <v>19</v>
      </c>
      <c r="H5" t="s">
        <v>1</v>
      </c>
      <c r="I5" t="s">
        <v>19</v>
      </c>
      <c r="J5" t="s">
        <v>2</v>
      </c>
      <c r="K5" t="s">
        <v>19</v>
      </c>
      <c r="L5" t="s">
        <v>18</v>
      </c>
      <c r="M5" t="s">
        <v>17</v>
      </c>
      <c r="T5" t="s">
        <v>21</v>
      </c>
      <c r="U5">
        <v>1</v>
      </c>
      <c r="V5">
        <v>1.01</v>
      </c>
      <c r="W5">
        <v>0.99</v>
      </c>
      <c r="X5" t="s">
        <v>22</v>
      </c>
    </row>
    <row r="6" spans="5:25" x14ac:dyDescent="0.3">
      <c r="E6" t="s">
        <v>3</v>
      </c>
      <c r="F6" s="1">
        <v>44.387999999999998</v>
      </c>
      <c r="G6" s="1"/>
      <c r="H6">
        <v>182261.81529999999</v>
      </c>
      <c r="I6" s="1"/>
      <c r="J6">
        <v>107745.5509</v>
      </c>
      <c r="K6" s="1"/>
      <c r="U6" s="2">
        <v>0.64472461073669529</v>
      </c>
      <c r="V6" s="2">
        <v>6.6005258996485052</v>
      </c>
      <c r="W6" s="2">
        <v>0.48507167312974342</v>
      </c>
      <c r="X6">
        <f>_xlfn.T.TEST(U5:W5,U6:W6,1,2)</f>
        <v>0.23855693492776259</v>
      </c>
    </row>
    <row r="7" spans="5:25" x14ac:dyDescent="0.3">
      <c r="E7" t="s">
        <v>9</v>
      </c>
      <c r="F7" s="2">
        <v>68.847999999999999</v>
      </c>
      <c r="G7" s="2">
        <f>F6/F7</f>
        <v>0.64472461073669529</v>
      </c>
      <c r="H7">
        <v>27613.226289999999</v>
      </c>
      <c r="I7" s="2">
        <f>H6/H7</f>
        <v>6.6005258996485052</v>
      </c>
      <c r="J7">
        <v>222122.9498</v>
      </c>
      <c r="K7" s="2">
        <f>J6/J7</f>
        <v>0.48507167312974342</v>
      </c>
      <c r="L7">
        <f>AVERAGE(G7,I7,K7)</f>
        <v>2.5767740611716481</v>
      </c>
      <c r="M7">
        <f>STDEV(G7,I7,K7)/SQRT(COUNT(G7,I7,K7))</f>
        <v>2.0124037375202204</v>
      </c>
      <c r="U7" s="2">
        <v>3.639501827534859</v>
      </c>
      <c r="V7" s="2">
        <v>9.2872507436422023</v>
      </c>
      <c r="W7" s="2">
        <v>12.742122247030018</v>
      </c>
      <c r="X7">
        <f>_xlfn.T.TEST(U5:W5,U7:W7,1,2)</f>
        <v>2.3240048072927656E-2</v>
      </c>
    </row>
    <row r="8" spans="5:25" x14ac:dyDescent="0.3">
      <c r="U8" s="2">
        <v>69.870460711405514</v>
      </c>
      <c r="V8" s="2">
        <v>46.154717121833166</v>
      </c>
      <c r="W8" s="2">
        <v>53.187321721516597</v>
      </c>
      <c r="X8">
        <f>_xlfn.T.TEST(U5:W5,U8:W8,1,2)</f>
        <v>7.0167727541220633E-4</v>
      </c>
    </row>
    <row r="9" spans="5:25" x14ac:dyDescent="0.3">
      <c r="U9" s="2">
        <v>41.690789473684212</v>
      </c>
      <c r="V9" s="2">
        <v>53.77543456207961</v>
      </c>
      <c r="W9" s="2">
        <v>20.612093942134681</v>
      </c>
      <c r="X9">
        <f>_xlfn.T.TEST(U5:W5,U9:W9,1,2)</f>
        <v>8.8465737617861723E-3</v>
      </c>
    </row>
    <row r="10" spans="5:25" x14ac:dyDescent="0.3">
      <c r="E10" t="s">
        <v>10</v>
      </c>
      <c r="F10" t="s">
        <v>0</v>
      </c>
      <c r="H10" t="s">
        <v>1</v>
      </c>
      <c r="J10" t="s">
        <v>2</v>
      </c>
      <c r="U10" s="2">
        <v>83.432363013698634</v>
      </c>
      <c r="V10" s="2">
        <v>90.715761509234767</v>
      </c>
      <c r="X10">
        <f>_xlfn.T.TEST(U5:W5,U10:W10,1,2)</f>
        <v>3.4457169014928334E-5</v>
      </c>
      <c r="Y10" s="3">
        <v>3.4457169014928334E-5</v>
      </c>
    </row>
    <row r="11" spans="5:25" x14ac:dyDescent="0.3">
      <c r="E11" t="s">
        <v>3</v>
      </c>
      <c r="F11" s="1">
        <v>194.898</v>
      </c>
      <c r="G11" s="1"/>
      <c r="H11">
        <v>613140.83840000001</v>
      </c>
      <c r="I11" s="1"/>
      <c r="J11">
        <v>856032.01130000001</v>
      </c>
      <c r="K11" s="1"/>
    </row>
    <row r="12" spans="5:25" x14ac:dyDescent="0.3">
      <c r="E12" t="s">
        <v>9</v>
      </c>
      <c r="F12" s="2">
        <v>2.3359999999999999</v>
      </c>
      <c r="G12" s="2">
        <f>F11/F12</f>
        <v>83.432363013698634</v>
      </c>
      <c r="H12">
        <v>6758.9229059999998</v>
      </c>
      <c r="I12" s="2">
        <f>H11/H12</f>
        <v>90.715761509234767</v>
      </c>
      <c r="J12">
        <v>3275.4501089999999</v>
      </c>
      <c r="K12" s="2"/>
      <c r="L12">
        <f>AVERAGE(G12,I12,K12)</f>
        <v>87.074062261466707</v>
      </c>
      <c r="M12">
        <f>STDEV(G12,I12,K12)/SQRT(COUNT(G12,I12,K12))</f>
        <v>3.6416992477680661</v>
      </c>
    </row>
    <row r="13" spans="5:25" x14ac:dyDescent="0.3">
      <c r="O13" t="s">
        <v>20</v>
      </c>
      <c r="R13" t="s">
        <v>17</v>
      </c>
    </row>
    <row r="14" spans="5:25" x14ac:dyDescent="0.3">
      <c r="N14" t="s">
        <v>16</v>
      </c>
      <c r="O14">
        <v>2.5767740611716481</v>
      </c>
      <c r="R14">
        <v>2.0124037375202199</v>
      </c>
    </row>
    <row r="15" spans="5:25" x14ac:dyDescent="0.3">
      <c r="E15">
        <v>468</v>
      </c>
      <c r="F15" t="s">
        <v>0</v>
      </c>
      <c r="H15" t="s">
        <v>1</v>
      </c>
      <c r="J15" t="s">
        <v>2</v>
      </c>
      <c r="N15" t="s">
        <v>15</v>
      </c>
      <c r="O15">
        <v>8.5562916060690259</v>
      </c>
      <c r="R15">
        <v>2.6529951985729805</v>
      </c>
    </row>
    <row r="16" spans="5:25" x14ac:dyDescent="0.3">
      <c r="E16" t="s">
        <v>3</v>
      </c>
      <c r="F16" s="1">
        <v>26.885000000000002</v>
      </c>
      <c r="G16" s="1"/>
      <c r="H16">
        <v>74229.353310000006</v>
      </c>
      <c r="I16" s="1"/>
      <c r="J16">
        <v>106404.09639999999</v>
      </c>
      <c r="K16" s="1"/>
      <c r="N16" t="s">
        <v>14</v>
      </c>
      <c r="O16">
        <v>56.404166518251749</v>
      </c>
      <c r="R16">
        <v>7.0325479341013022</v>
      </c>
    </row>
    <row r="17" spans="5:18" x14ac:dyDescent="0.3">
      <c r="E17" t="s">
        <v>9</v>
      </c>
      <c r="F17" s="2">
        <v>7.3869999999999996</v>
      </c>
      <c r="G17" s="2">
        <f>F16/F17</f>
        <v>3.639501827534859</v>
      </c>
      <c r="H17">
        <v>7992.6078619999998</v>
      </c>
      <c r="I17" s="2">
        <f>H16/H17</f>
        <v>9.2872507436422023</v>
      </c>
      <c r="J17">
        <v>8350.5788389999998</v>
      </c>
      <c r="K17" s="2">
        <f>J16/J17</f>
        <v>12.742122247030018</v>
      </c>
      <c r="L17">
        <f>AVERAGE(G17,I17,K17)</f>
        <v>8.5562916060690259</v>
      </c>
      <c r="M17">
        <f>STDEV(G17,I17,K17)/SQRT(COUNT(G17,I17,K17))</f>
        <v>2.6529951985729805</v>
      </c>
      <c r="N17" t="s">
        <v>13</v>
      </c>
      <c r="O17">
        <v>38.6927726592995</v>
      </c>
      <c r="R17">
        <v>9.6900785838423875</v>
      </c>
    </row>
    <row r="18" spans="5:18" x14ac:dyDescent="0.3">
      <c r="N18" t="s">
        <v>4</v>
      </c>
      <c r="O18">
        <v>87.07</v>
      </c>
      <c r="R18">
        <v>3.6416992477680661</v>
      </c>
    </row>
    <row r="20" spans="5:18" x14ac:dyDescent="0.3">
      <c r="E20" t="s">
        <v>11</v>
      </c>
      <c r="F20" t="s">
        <v>0</v>
      </c>
      <c r="H20" t="s">
        <v>1</v>
      </c>
      <c r="J20" t="s">
        <v>2</v>
      </c>
    </row>
    <row r="21" spans="5:18" x14ac:dyDescent="0.3">
      <c r="E21" t="s">
        <v>3</v>
      </c>
      <c r="F21" s="1">
        <v>88.718000000000004</v>
      </c>
      <c r="G21" s="1"/>
      <c r="H21">
        <v>502028.70020000002</v>
      </c>
      <c r="I21" s="1"/>
      <c r="J21">
        <v>133330.36129999999</v>
      </c>
      <c r="K21" s="1"/>
    </row>
    <row r="22" spans="5:18" x14ac:dyDescent="0.3">
      <c r="E22" t="s">
        <v>9</v>
      </c>
      <c r="F22" s="2">
        <v>2.1280000000000001</v>
      </c>
      <c r="G22" s="2">
        <f>F21/F22</f>
        <v>41.690789473684212</v>
      </c>
      <c r="H22">
        <v>9335.6512000000002</v>
      </c>
      <c r="I22" s="2">
        <f>H21/H22</f>
        <v>53.77543456207961</v>
      </c>
      <c r="J22">
        <v>6468.5500499999998</v>
      </c>
      <c r="K22" s="2">
        <f>J21/J22</f>
        <v>20.612093942134681</v>
      </c>
      <c r="L22">
        <f>AVERAGE(G22,I22,K22)</f>
        <v>38.6927726592995</v>
      </c>
      <c r="M22">
        <f>STDEV(G22,I22,K22)/SQRT(COUNT(G22,I22,K22))</f>
        <v>9.6900785838423875</v>
      </c>
    </row>
    <row r="25" spans="5:18" x14ac:dyDescent="0.3">
      <c r="E25" t="s">
        <v>12</v>
      </c>
      <c r="F25" t="s">
        <v>0</v>
      </c>
      <c r="H25" t="s">
        <v>1</v>
      </c>
      <c r="J25" t="s">
        <v>2</v>
      </c>
    </row>
    <row r="26" spans="5:18" x14ac:dyDescent="0.3">
      <c r="E26" t="s">
        <v>3</v>
      </c>
      <c r="F26">
        <v>629137.86540000001</v>
      </c>
      <c r="G26" s="1"/>
      <c r="H26">
        <v>403445.69829999999</v>
      </c>
      <c r="I26" s="1"/>
      <c r="J26">
        <v>356655.64230000001</v>
      </c>
      <c r="K26" s="1"/>
    </row>
    <row r="27" spans="5:18" x14ac:dyDescent="0.3">
      <c r="E27" t="s">
        <v>9</v>
      </c>
      <c r="F27">
        <v>9004.3468869999997</v>
      </c>
      <c r="G27" s="2">
        <f>F26/F27</f>
        <v>69.870460711405514</v>
      </c>
      <c r="H27">
        <v>8741.1585090000008</v>
      </c>
      <c r="I27" s="2">
        <f>H26/H27</f>
        <v>46.154717121833166</v>
      </c>
      <c r="J27">
        <v>6705.6514740000002</v>
      </c>
      <c r="K27" s="2">
        <f>J26/J27</f>
        <v>53.187321721516597</v>
      </c>
      <c r="L27">
        <f>AVERAGE(G27,I27,K27)</f>
        <v>56.404166518251749</v>
      </c>
      <c r="M27">
        <f>STDEV(G27,I27,K27)/SQRT(COUNT(G27,I27,K27))</f>
        <v>7.0325479341013022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F2D40869776F478CFAED887B13110F" ma:contentTypeVersion="16" ma:contentTypeDescription="Create a new document." ma:contentTypeScope="" ma:versionID="f0e2a86fcc63b3dd27d7c620e67326dc">
  <xsd:schema xmlns:xsd="http://www.w3.org/2001/XMLSchema" xmlns:xs="http://www.w3.org/2001/XMLSchema" xmlns:p="http://schemas.microsoft.com/office/2006/metadata/properties" xmlns:ns2="00566018-5c05-463b-8415-c368afc5ce40" xmlns:ns3="900e4906-d101-4157-9009-af05fbbea721" targetNamespace="http://schemas.microsoft.com/office/2006/metadata/properties" ma:root="true" ma:fieldsID="fb98462715380629dbfe5e079b5cf7ac" ns2:_="" ns3:_="">
    <xsd:import namespace="00566018-5c05-463b-8415-c368afc5ce40"/>
    <xsd:import namespace="900e4906-d101-4157-9009-af05fbbea7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66018-5c05-463b-8415-c368afc5ce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a72d742-0e5e-424c-a324-1afb8f345b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0e4906-d101-4157-9009-af05fbbea72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4e63c18-70d5-40e6-b755-8fffe541f451}" ma:internalName="TaxCatchAll" ma:showField="CatchAllData" ma:web="900e4906-d101-4157-9009-af05fbbea7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7A78B2-22C3-4302-9869-01F080999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B1200E-E1E4-4907-8E16-AE800C8235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566018-5c05-463b-8415-c368afc5ce40"/>
    <ds:schemaRef ds:uri="900e4906-d101-4157-9009-af05fbbea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raw values</vt:lpstr>
      <vt:lpstr>cumilative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Apoorva D</dc:creator>
  <cp:lastModifiedBy>Madhumathy Nair</cp:lastModifiedBy>
  <dcterms:created xsi:type="dcterms:W3CDTF">2015-06-05T18:17:20Z</dcterms:created>
  <dcterms:modified xsi:type="dcterms:W3CDTF">2023-05-27T16:25:42Z</dcterms:modified>
</cp:coreProperties>
</file>