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th\Desktop\Decision Analystics\"/>
    </mc:Choice>
  </mc:AlternateContent>
  <bookViews>
    <workbookView xWindow="0" yWindow="0" windowWidth="19200" windowHeight="9150"/>
  </bookViews>
  <sheets>
    <sheet name="HW3) 3)A" sheetId="2" r:id="rId1"/>
    <sheet name="Sensitivity Report 1" sheetId="3" r:id="rId2"/>
  </sheets>
  <definedNames>
    <definedName name="cash">#REF!</definedName>
    <definedName name="solver_adj" localSheetId="0" hidden="1">'HW3) 3)A'!$C$12:$N$14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'HW3) 3)A'!$C$17:$N$17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'HW3) 3)A'!$B$23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'HW3) 3)A'!$C$19:$N$19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" i="2" l="1"/>
  <c r="O13" i="2"/>
  <c r="O14" i="2"/>
  <c r="C6" i="2" l="1"/>
  <c r="D6" i="2"/>
  <c r="D19" i="2" s="1"/>
  <c r="E6" i="2"/>
  <c r="E19" i="2" s="1"/>
  <c r="F6" i="2"/>
  <c r="F19" i="2" s="1"/>
  <c r="G6" i="2"/>
  <c r="H6" i="2"/>
  <c r="H19" i="2" s="1"/>
  <c r="I6" i="2"/>
  <c r="I19" i="2" s="1"/>
  <c r="J6" i="2"/>
  <c r="J19" i="2" s="1"/>
  <c r="K6" i="2"/>
  <c r="L6" i="2"/>
  <c r="L19" i="2" s="1"/>
  <c r="M6" i="2"/>
  <c r="M19" i="2" s="1"/>
  <c r="N6" i="2"/>
  <c r="N19" i="2" s="1"/>
  <c r="C17" i="2"/>
  <c r="D17" i="2"/>
  <c r="E17" i="2"/>
  <c r="F17" i="2"/>
  <c r="G17" i="2"/>
  <c r="H17" i="2"/>
  <c r="I17" i="2"/>
  <c r="J17" i="2"/>
  <c r="K17" i="2"/>
  <c r="L17" i="2"/>
  <c r="M17" i="2"/>
  <c r="N17" i="2"/>
  <c r="C19" i="2"/>
  <c r="G19" i="2"/>
  <c r="K19" i="2"/>
  <c r="B23" i="2"/>
</calcChain>
</file>

<file path=xl/sharedStrings.xml><?xml version="1.0" encoding="utf-8"?>
<sst xmlns="http://schemas.openxmlformats.org/spreadsheetml/2006/main" count="175" uniqueCount="131">
  <si>
    <t>Maximum Return on investments</t>
  </si>
  <si>
    <t>Objective Function</t>
  </si>
  <si>
    <t>=</t>
  </si>
  <si>
    <t>Constriants</t>
  </si>
  <si>
    <t>Investment C</t>
  </si>
  <si>
    <t>Investment B</t>
  </si>
  <si>
    <t>Investment A</t>
  </si>
  <si>
    <t>Return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</si>
  <si>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</si>
  <si>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</si>
  <si>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</si>
  <si>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</si>
  <si>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</si>
  <si>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</si>
  <si>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</si>
  <si>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</si>
  <si>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</si>
  <si>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</si>
  <si>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</si>
  <si>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</si>
  <si>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Decision Variables</t>
  </si>
  <si>
    <t>Invest</t>
  </si>
  <si>
    <t>Expense</t>
  </si>
  <si>
    <t>Income</t>
  </si>
  <si>
    <t>Start of January</t>
  </si>
  <si>
    <t>Input Values</t>
  </si>
  <si>
    <t>Microsoft Excel 15.0 Sensitivity Report</t>
  </si>
  <si>
    <t>Worksheet: [Assignment 3 Decision Analytics.xlsx]Problem 3</t>
  </si>
  <si>
    <t>Report Created: 10/5/2016 4:44:30 PM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</si>
  <si>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</si>
  <si>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</si>
  <si>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</si>
  <si>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</si>
  <si>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</si>
  <si>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</si>
  <si>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</si>
  <si>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</si>
  <si>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</si>
  <si>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</si>
  <si>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</si>
  <si>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</si>
  <si>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</si>
  <si>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</si>
  <si>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</si>
  <si>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</si>
  <si>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</si>
  <si>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$C$12</t>
  </si>
  <si>
    <t>Investment A January</t>
  </si>
  <si>
    <t>$D$12</t>
  </si>
  <si>
    <t>Investment A February</t>
  </si>
  <si>
    <t>$E$12</t>
  </si>
  <si>
    <t>Investment A March</t>
  </si>
  <si>
    <t>$F$12</t>
  </si>
  <si>
    <t>Investment A April</t>
  </si>
  <si>
    <t>$G$12</t>
  </si>
  <si>
    <t>Investment A May</t>
  </si>
  <si>
    <t>$H$12</t>
  </si>
  <si>
    <t>Investment A June</t>
  </si>
  <si>
    <t>$I$12</t>
  </si>
  <si>
    <t>Investment A July</t>
  </si>
  <si>
    <t>$J$12</t>
  </si>
  <si>
    <t>Investment A August</t>
  </si>
  <si>
    <t>$K$12</t>
  </si>
  <si>
    <t>Investment A September</t>
  </si>
  <si>
    <t>$L$12</t>
  </si>
  <si>
    <t>Investment A October</t>
  </si>
  <si>
    <t>$M$12</t>
  </si>
  <si>
    <t>Investment A November</t>
  </si>
  <si>
    <t>$N$12</t>
  </si>
  <si>
    <t>Investment A December</t>
  </si>
  <si>
    <t>$C$13</t>
  </si>
  <si>
    <t>Investment B January</t>
  </si>
  <si>
    <t>$D$13</t>
  </si>
  <si>
    <t>Investment B February</t>
  </si>
  <si>
    <t>$E$13</t>
  </si>
  <si>
    <t>Investment B March</t>
  </si>
  <si>
    <t>$F$13</t>
  </si>
  <si>
    <t>Investment B April</t>
  </si>
  <si>
    <t>$G$13</t>
  </si>
  <si>
    <t>Investment B May</t>
  </si>
  <si>
    <t>$H$13</t>
  </si>
  <si>
    <t>Investment B June</t>
  </si>
  <si>
    <t>$I$13</t>
  </si>
  <si>
    <t>Investment B July</t>
  </si>
  <si>
    <t>$J$13</t>
  </si>
  <si>
    <t>Investment B August</t>
  </si>
  <si>
    <t>$K$13</t>
  </si>
  <si>
    <t>Investment B September</t>
  </si>
  <si>
    <t>$L$13</t>
  </si>
  <si>
    <t>Investment B October</t>
  </si>
  <si>
    <t>$M$13</t>
  </si>
  <si>
    <t>Investment B November</t>
  </si>
  <si>
    <t>$N$13</t>
  </si>
  <si>
    <t>Investment B December</t>
  </si>
  <si>
    <t>$C$14</t>
  </si>
  <si>
    <t>Investment C January</t>
  </si>
  <si>
    <t>$D$14</t>
  </si>
  <si>
    <t>Investment C February</t>
  </si>
  <si>
    <t>$E$14</t>
  </si>
  <si>
    <t>Investment C March</t>
  </si>
  <si>
    <t>$F$14</t>
  </si>
  <si>
    <t>Investment C April</t>
  </si>
  <si>
    <t>$G$14</t>
  </si>
  <si>
    <t>Investment C May</t>
  </si>
  <si>
    <t>$H$14</t>
  </si>
  <si>
    <t>Investment C June</t>
  </si>
  <si>
    <t>$I$14</t>
  </si>
  <si>
    <t>Investment C July</t>
  </si>
  <si>
    <t>$J$14</t>
  </si>
  <si>
    <t>Investment C August</t>
  </si>
  <si>
    <t>$K$14</t>
  </si>
  <si>
    <t>Investment C September</t>
  </si>
  <si>
    <t>$L$14</t>
  </si>
  <si>
    <t>Investment C October</t>
  </si>
  <si>
    <t>$M$14</t>
  </si>
  <si>
    <t>Investment C November</t>
  </si>
  <si>
    <t>$N$14</t>
  </si>
  <si>
    <t>Investment C December</t>
  </si>
  <si>
    <t>$C$17</t>
  </si>
  <si>
    <t>$D$17</t>
  </si>
  <si>
    <t>$E$17</t>
  </si>
  <si>
    <t>$F$17</t>
  </si>
  <si>
    <t>$G$17</t>
  </si>
  <si>
    <t>$H$17</t>
  </si>
  <si>
    <t>$I$17</t>
  </si>
  <si>
    <t>$J$17</t>
  </si>
  <si>
    <t>$K$17</t>
  </si>
  <si>
    <t>$L$17</t>
  </si>
  <si>
    <t>$M$17</t>
  </si>
  <si>
    <t>$N$17</t>
  </si>
  <si>
    <t>input investment should be equal to outgoing money every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</si>
</sst>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0" xfId="0" applyFont="1" applyFill="1"/>
    <xf numFmtId="0" fontId="0" fillId="2" borderId="0" xfId="0" applyFill="1"/>
    <xf numFmtId="0" fontId="0" fillId="0" borderId="4" xfId="0" applyFill="1" applyBorder="1" applyAlignment="1"/>
    <xf numFmtId="0" fontId="0" fillId="0" borderId="5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3"/>
  <sheetViews>
    <sheetView tabSelected="1" topLeftCell="A2" workbookViewId="0">
      <selection activeCell="A15" sqref="A15"/>
    </sheetView>
  </sheetViews>
  <sheetFormatPr defaultRowHeight="14.5" x14ac:dyDescent="0.35"/>
  <cols>
    <col min="1" max="1" width="56.7265625" bestFit="1" customWidth="1"/>
    <col min="2" max="2" width="29.26953125" bestFit="1" customWidth="1"/>
    <col min="3" max="3" width="12.81640625" bestFit="1" customWidth="1"/>
    <col min="4" max="4" width="13.90625" bestFit="1" customWidth="1"/>
    <col min="11" max="11" width="9.90625" bestFit="1" customWidth="1"/>
    <col min="12" max="13" width="9.54296875" bestFit="1" customWidth="1"/>
    <col min="14" max="14" width="9.36328125" bestFit="1" customWidth="1"/>
    <col min="16" max="16" width="10.1796875" bestFit="1" customWidth="1"/>
    <col min="17" max="17" width="16.1796875" bestFit="1" customWidth="1"/>
  </cols>
  <sheetData>
    <row r="2" spans="1:15" x14ac:dyDescent="0.35">
      <c r="A2" s="1" t="s">
        <v>25</v>
      </c>
    </row>
    <row r="3" spans="1:15" x14ac:dyDescent="0.35">
      <c r="A3" s="2"/>
      <c r="B3" s="2" t="s">
        <v>24</v>
      </c>
      <c r="C3" s="2" t="s">
        <v>19</v>
      </c>
      <c r="D3" s="2" t="s">
        <v>18</v>
      </c>
      <c r="E3" s="2" t="s">
        <v>17</v>
      </c>
      <c r="F3" s="2" t="s">
        <v>16</v>
      </c>
      <c r="G3" s="2" t="s">
        <v>15</v>
      </c>
      <c r="H3" s="2" t="s">
        <v>14</v>
      </c>
      <c r="I3" s="2" t="s">
        <v>13</v>
      </c>
      <c r="J3" s="2" t="s">
        <v>12</v>
      </c>
      <c r="K3" s="2" t="s">
        <v>11</v>
      </c>
      <c r="L3" s="2" t="s">
        <v>10</v>
      </c>
      <c r="M3" s="2" t="s">
        <v>9</v>
      </c>
      <c r="N3" s="2" t="s">
        <v>8</v>
      </c>
    </row>
    <row r="4" spans="1:15" x14ac:dyDescent="0.35">
      <c r="A4" s="2" t="s">
        <v>23</v>
      </c>
      <c r="B4" s="2">
        <v>6250</v>
      </c>
      <c r="C4" s="2">
        <v>2450</v>
      </c>
      <c r="D4" s="2">
        <v>2450</v>
      </c>
      <c r="E4" s="2">
        <v>2450</v>
      </c>
      <c r="F4" s="2">
        <v>2450</v>
      </c>
      <c r="G4" s="2">
        <v>2450</v>
      </c>
      <c r="H4" s="2">
        <v>2450</v>
      </c>
      <c r="I4" s="2">
        <v>2450</v>
      </c>
      <c r="J4" s="2">
        <v>2450</v>
      </c>
      <c r="K4" s="2">
        <v>2450</v>
      </c>
      <c r="L4" s="2">
        <v>2450</v>
      </c>
      <c r="M4" s="2">
        <v>2450</v>
      </c>
      <c r="N4" s="2">
        <v>2450</v>
      </c>
    </row>
    <row r="5" spans="1:15" x14ac:dyDescent="0.35">
      <c r="A5" s="2" t="s">
        <v>22</v>
      </c>
      <c r="B5" s="2"/>
      <c r="C5" s="2">
        <v>2750</v>
      </c>
      <c r="D5" s="2">
        <v>2860</v>
      </c>
      <c r="E5" s="2">
        <v>2335</v>
      </c>
      <c r="F5" s="2">
        <v>2120</v>
      </c>
      <c r="G5" s="2">
        <v>1205</v>
      </c>
      <c r="H5" s="2">
        <v>1600</v>
      </c>
      <c r="I5" s="2">
        <v>3050</v>
      </c>
      <c r="J5" s="2">
        <v>2300</v>
      </c>
      <c r="K5" s="2">
        <v>1975</v>
      </c>
      <c r="L5" s="2">
        <v>1670</v>
      </c>
      <c r="M5" s="2">
        <v>2710</v>
      </c>
      <c r="N5" s="2">
        <v>2980</v>
      </c>
    </row>
    <row r="6" spans="1:15" x14ac:dyDescent="0.35">
      <c r="A6" s="2" t="s">
        <v>21</v>
      </c>
      <c r="B6" s="2"/>
      <c r="C6" s="2">
        <f t="shared" ref="C6:N6" si="0">B4-C5</f>
        <v>3500</v>
      </c>
      <c r="D6" s="2">
        <f t="shared" si="0"/>
        <v>-410</v>
      </c>
      <c r="E6" s="2">
        <f t="shared" si="0"/>
        <v>115</v>
      </c>
      <c r="F6" s="2">
        <f t="shared" si="0"/>
        <v>330</v>
      </c>
      <c r="G6" s="2">
        <f t="shared" si="0"/>
        <v>1245</v>
      </c>
      <c r="H6" s="2">
        <f t="shared" si="0"/>
        <v>850</v>
      </c>
      <c r="I6" s="2">
        <f t="shared" si="0"/>
        <v>-600</v>
      </c>
      <c r="J6" s="2">
        <f t="shared" si="0"/>
        <v>150</v>
      </c>
      <c r="K6" s="2">
        <f t="shared" si="0"/>
        <v>475</v>
      </c>
      <c r="L6" s="2">
        <f t="shared" si="0"/>
        <v>780</v>
      </c>
      <c r="M6" s="2">
        <f t="shared" si="0"/>
        <v>-260</v>
      </c>
      <c r="N6" s="2">
        <f t="shared" si="0"/>
        <v>-530</v>
      </c>
    </row>
    <row r="9" spans="1:15" x14ac:dyDescent="0.35">
      <c r="A9" s="1" t="s">
        <v>20</v>
      </c>
    </row>
    <row r="11" spans="1:15" x14ac:dyDescent="0.35">
      <c r="B11" s="2"/>
      <c r="C11" s="2" t="s">
        <v>19</v>
      </c>
      <c r="D11" s="2" t="s">
        <v>18</v>
      </c>
      <c r="E11" s="2" t="s">
        <v>17</v>
      </c>
      <c r="F11" s="2" t="s">
        <v>16</v>
      </c>
      <c r="G11" s="2" t="s">
        <v>15</v>
      </c>
      <c r="H11" s="2" t="s">
        <v>14</v>
      </c>
      <c r="I11" s="2" t="s">
        <v>13</v>
      </c>
      <c r="J11" s="2" t="s">
        <v>12</v>
      </c>
      <c r="K11" s="2" t="s">
        <v>11</v>
      </c>
      <c r="L11" s="2" t="s">
        <v>10</v>
      </c>
      <c r="M11" s="2" t="s">
        <v>9</v>
      </c>
      <c r="N11" s="2" t="s">
        <v>8</v>
      </c>
      <c r="O11" s="2" t="s">
        <v>7</v>
      </c>
    </row>
    <row r="12" spans="1:15" x14ac:dyDescent="0.35">
      <c r="B12" s="2" t="s">
        <v>6</v>
      </c>
      <c r="C12" s="2">
        <v>410</v>
      </c>
      <c r="D12" s="2">
        <v>0</v>
      </c>
      <c r="E12" s="2">
        <v>115</v>
      </c>
      <c r="F12" s="2">
        <v>0</v>
      </c>
      <c r="G12" s="2">
        <v>0</v>
      </c>
      <c r="H12" s="2">
        <v>600</v>
      </c>
      <c r="I12" s="2">
        <v>0</v>
      </c>
      <c r="J12" s="2">
        <v>0</v>
      </c>
      <c r="K12" s="2">
        <v>0</v>
      </c>
      <c r="L12" s="2">
        <v>780</v>
      </c>
      <c r="M12" s="2">
        <v>4205</v>
      </c>
      <c r="N12" s="2">
        <v>0</v>
      </c>
      <c r="O12" s="2">
        <f>SUM(C12:N12)*0.005</f>
        <v>30.55</v>
      </c>
    </row>
    <row r="13" spans="1:15" x14ac:dyDescent="0.35">
      <c r="B13" s="2" t="s">
        <v>5</v>
      </c>
      <c r="C13" s="2">
        <v>3090</v>
      </c>
      <c r="D13" s="2">
        <v>0</v>
      </c>
      <c r="E13" s="2">
        <v>0</v>
      </c>
      <c r="F13" s="2">
        <v>0</v>
      </c>
      <c r="G13" s="2">
        <v>0</v>
      </c>
      <c r="H13" s="2">
        <v>250</v>
      </c>
      <c r="I13" s="2">
        <v>0</v>
      </c>
      <c r="J13" s="2">
        <v>150</v>
      </c>
      <c r="K13" s="2">
        <v>725</v>
      </c>
      <c r="L13" s="2">
        <v>0</v>
      </c>
      <c r="M13" s="2">
        <v>0</v>
      </c>
      <c r="N13" s="2">
        <v>0</v>
      </c>
      <c r="O13" s="2">
        <f>SUM(C13:N13)*0.02</f>
        <v>84.3</v>
      </c>
    </row>
    <row r="14" spans="1:15" x14ac:dyDescent="0.35">
      <c r="B14" s="2" t="s">
        <v>4</v>
      </c>
      <c r="C14" s="2">
        <v>0</v>
      </c>
      <c r="D14" s="2">
        <v>0</v>
      </c>
      <c r="E14" s="2">
        <v>0</v>
      </c>
      <c r="F14" s="2">
        <v>3535</v>
      </c>
      <c r="G14" s="2">
        <v>1245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5645</v>
      </c>
      <c r="O14" s="2">
        <f>SUM(C14:N14)*0.07</f>
        <v>729.75000000000011</v>
      </c>
    </row>
    <row r="16" spans="1:15" x14ac:dyDescent="0.35">
      <c r="A16" s="1" t="s">
        <v>3</v>
      </c>
    </row>
    <row r="17" spans="1:14" x14ac:dyDescent="0.35">
      <c r="A17" t="s">
        <v>130</v>
      </c>
      <c r="C17" s="9">
        <f>SUM(C12:C14)</f>
        <v>3500</v>
      </c>
      <c r="D17" s="9">
        <f>SUM(D12:D14)</f>
        <v>0</v>
      </c>
      <c r="E17" s="9">
        <f>SUM(E12:E14)</f>
        <v>115</v>
      </c>
      <c r="F17" s="9">
        <f>SUM(F12:F14)</f>
        <v>3535</v>
      </c>
      <c r="G17" s="9">
        <f>SUM(G12:G14)</f>
        <v>1245</v>
      </c>
      <c r="H17" s="9">
        <f>SUM(H12:H14)</f>
        <v>850</v>
      </c>
      <c r="I17" s="9">
        <f>SUM(I12:I14)</f>
        <v>0</v>
      </c>
      <c r="J17" s="9">
        <f>SUM(J12:J14)</f>
        <v>150</v>
      </c>
      <c r="K17" s="9">
        <f>SUM(K12:K14)</f>
        <v>725</v>
      </c>
      <c r="L17" s="9">
        <f>SUM(L12:L14)</f>
        <v>780</v>
      </c>
      <c r="M17" s="9">
        <f>SUM(M12:M14)</f>
        <v>4205</v>
      </c>
      <c r="N17" s="9">
        <f>SUM(N12:N14)</f>
        <v>5645</v>
      </c>
    </row>
    <row r="18" spans="1:14" x14ac:dyDescent="0.35">
      <c r="C18" s="9" t="s">
        <v>2</v>
      </c>
      <c r="D18" s="9" t="s">
        <v>2</v>
      </c>
      <c r="E18" s="9" t="s">
        <v>2</v>
      </c>
      <c r="F18" s="9" t="s">
        <v>2</v>
      </c>
      <c r="G18" s="9" t="s">
        <v>2</v>
      </c>
      <c r="H18" s="9" t="s">
        <v>2</v>
      </c>
      <c r="I18" s="9" t="s">
        <v>2</v>
      </c>
      <c r="J18" s="9" t="s">
        <v>2</v>
      </c>
      <c r="K18" s="9" t="s">
        <v>2</v>
      </c>
      <c r="L18" s="9" t="s">
        <v>2</v>
      </c>
      <c r="M18" s="9" t="s">
        <v>2</v>
      </c>
      <c r="N18" s="9" t="s">
        <v>2</v>
      </c>
    </row>
    <row r="19" spans="1:14" x14ac:dyDescent="0.35">
      <c r="C19" s="9">
        <f>C6</f>
        <v>3500</v>
      </c>
      <c r="D19" s="9">
        <f>D6+C12</f>
        <v>0</v>
      </c>
      <c r="E19" s="9">
        <f>E6+D12</f>
        <v>115</v>
      </c>
      <c r="F19" s="9">
        <f>F6+E12+C13</f>
        <v>3535</v>
      </c>
      <c r="G19" s="9">
        <f>G6+F12+D13</f>
        <v>1245</v>
      </c>
      <c r="H19" s="9">
        <f>H6+G12+E13</f>
        <v>850</v>
      </c>
      <c r="I19" s="9">
        <f>I6+H12+F13</f>
        <v>0</v>
      </c>
      <c r="J19" s="9">
        <f>J6+I12+G13+C14</f>
        <v>150</v>
      </c>
      <c r="K19" s="9">
        <f>K6+J12+H13+D14</f>
        <v>725</v>
      </c>
      <c r="L19" s="9">
        <f>L6+K12+I13+E14</f>
        <v>780</v>
      </c>
      <c r="M19" s="9">
        <f>M6+L12+J13+F14</f>
        <v>4205</v>
      </c>
      <c r="N19" s="9">
        <f>N6+M12+K13+G14</f>
        <v>5645</v>
      </c>
    </row>
    <row r="22" spans="1:14" x14ac:dyDescent="0.35">
      <c r="A22" s="1" t="s">
        <v>1</v>
      </c>
    </row>
    <row r="23" spans="1:14" x14ac:dyDescent="0.35">
      <c r="A23" s="3" t="s">
        <v>0</v>
      </c>
      <c r="B23" s="4">
        <f>SUM(O12:O14)</f>
        <v>844.60000000000014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showGridLines="0" topLeftCell="A29" workbookViewId="0">
      <selection activeCell="H61" sqref="H61"/>
    </sheetView>
  </sheetViews>
  <sheetFormatPr defaultRowHeight="14.5" x14ac:dyDescent="0.35"/>
  <cols>
    <col min="1" max="1" width="2.1796875" customWidth="1"/>
    <col min="2" max="2" width="6.54296875" bestFit="1" customWidth="1"/>
    <col min="3" max="3" width="21.6328125" bestFit="1" customWidth="1"/>
    <col min="4" max="4" width="5.54296875" customWidth="1"/>
    <col min="5" max="5" width="12.453125" bestFit="1" customWidth="1"/>
    <col min="6" max="6" width="9.81640625" bestFit="1" customWidth="1"/>
    <col min="7" max="8" width="11.81640625" bestFit="1" customWidth="1"/>
  </cols>
  <sheetData>
    <row r="1" spans="1:8" x14ac:dyDescent="0.35">
      <c r="A1" s="1" t="s">
        <v>26</v>
      </c>
    </row>
    <row r="2" spans="1:8" x14ac:dyDescent="0.35">
      <c r="A2" s="1" t="s">
        <v>27</v>
      </c>
    </row>
    <row r="3" spans="1:8" x14ac:dyDescent="0.35">
      <c r="A3" s="1" t="s">
        <v>28</v>
      </c>
    </row>
    <row r="6" spans="1:8" ht="15" thickBot="1" x14ac:dyDescent="0.4">
      <c r="A6" t="s">
        <v>29</v>
      </c>
    </row>
    <row r="7" spans="1:8" x14ac:dyDescent="0.35">
      <c r="B7" s="7"/>
      <c r="C7" s="7"/>
      <c r="D7" s="7" t="s">
        <v>32</v>
      </c>
      <c r="E7" s="7" t="s">
        <v>34</v>
      </c>
      <c r="F7" s="7" t="s">
        <v>36</v>
      </c>
      <c r="G7" s="7" t="s">
        <v>38</v>
      </c>
      <c r="H7" s="7" t="s">
        <v>38</v>
      </c>
    </row>
    <row r="8" spans="1:8" ht="15" thickBot="1" x14ac:dyDescent="0.4">
      <c r="B8" s="8" t="s">
        <v>30</v>
      </c>
      <c r="C8" s="8" t="s">
        <v>31</v>
      </c>
      <c r="D8" s="8" t="s">
        <v>33</v>
      </c>
      <c r="E8" s="8" t="s">
        <v>35</v>
      </c>
      <c r="F8" s="8" t="s">
        <v>37</v>
      </c>
      <c r="G8" s="8" t="s">
        <v>39</v>
      </c>
      <c r="H8" s="8" t="s">
        <v>40</v>
      </c>
    </row>
    <row r="9" spans="1:8" x14ac:dyDescent="0.35">
      <c r="B9" s="5" t="s">
        <v>46</v>
      </c>
      <c r="C9" s="5" t="s">
        <v>47</v>
      </c>
      <c r="D9" s="5">
        <v>410</v>
      </c>
      <c r="E9" s="5">
        <v>0</v>
      </c>
      <c r="F9" s="5">
        <v>5.0000000000000001E-3</v>
      </c>
      <c r="G9" s="5">
        <v>5.5511151231257827E-17</v>
      </c>
      <c r="H9" s="5">
        <v>1E+30</v>
      </c>
    </row>
    <row r="10" spans="1:8" x14ac:dyDescent="0.35">
      <c r="B10" s="5" t="s">
        <v>48</v>
      </c>
      <c r="C10" s="5" t="s">
        <v>49</v>
      </c>
      <c r="D10" s="5">
        <v>0</v>
      </c>
      <c r="E10" s="5">
        <v>-5.0000000000000044E-3</v>
      </c>
      <c r="F10" s="5">
        <v>5.0000000000000001E-3</v>
      </c>
      <c r="G10" s="5">
        <v>5.0000000000000044E-3</v>
      </c>
      <c r="H10" s="5">
        <v>1E+30</v>
      </c>
    </row>
    <row r="11" spans="1:8" x14ac:dyDescent="0.35">
      <c r="B11" s="5" t="s">
        <v>50</v>
      </c>
      <c r="C11" s="5" t="s">
        <v>51</v>
      </c>
      <c r="D11" s="5">
        <v>115</v>
      </c>
      <c r="E11" s="5">
        <v>0</v>
      </c>
      <c r="F11" s="5">
        <v>4.9999999999999992E-3</v>
      </c>
      <c r="G11" s="5">
        <v>5.0000000000000044E-3</v>
      </c>
      <c r="H11" s="5">
        <v>5.5511151231257827E-17</v>
      </c>
    </row>
    <row r="12" spans="1:8" x14ac:dyDescent="0.35">
      <c r="B12" s="5" t="s">
        <v>52</v>
      </c>
      <c r="C12" s="5" t="s">
        <v>53</v>
      </c>
      <c r="D12" s="5">
        <v>0</v>
      </c>
      <c r="E12" s="5">
        <v>-1.1102230246251565E-16</v>
      </c>
      <c r="F12" s="5">
        <v>5.000000000000001E-3</v>
      </c>
      <c r="G12" s="5">
        <v>1.1102230246251565E-16</v>
      </c>
      <c r="H12" s="5">
        <v>1E+30</v>
      </c>
    </row>
    <row r="13" spans="1:8" x14ac:dyDescent="0.35">
      <c r="B13" s="5" t="s">
        <v>54</v>
      </c>
      <c r="C13" s="5" t="s">
        <v>55</v>
      </c>
      <c r="D13" s="5">
        <v>0</v>
      </c>
      <c r="E13" s="5">
        <v>-2.4999999999999967E-2</v>
      </c>
      <c r="F13" s="5">
        <v>5.000000000000001E-3</v>
      </c>
      <c r="G13" s="5">
        <v>2.4999999999999967E-2</v>
      </c>
      <c r="H13" s="5">
        <v>1E+30</v>
      </c>
    </row>
    <row r="14" spans="1:8" x14ac:dyDescent="0.35">
      <c r="B14" s="5" t="s">
        <v>56</v>
      </c>
      <c r="C14" s="5" t="s">
        <v>57</v>
      </c>
      <c r="D14" s="5">
        <v>600</v>
      </c>
      <c r="E14" s="5">
        <v>0</v>
      </c>
      <c r="F14" s="5">
        <v>4.9999999999999975E-3</v>
      </c>
      <c r="G14" s="5">
        <v>4.9999999999999628E-3</v>
      </c>
      <c r="H14" s="5">
        <v>2.0000000000000073E-2</v>
      </c>
    </row>
    <row r="15" spans="1:8" x14ac:dyDescent="0.35">
      <c r="B15" s="5" t="s">
        <v>58</v>
      </c>
      <c r="C15" s="5" t="s">
        <v>59</v>
      </c>
      <c r="D15" s="5">
        <v>0</v>
      </c>
      <c r="E15" s="5">
        <v>-4.9999999999999767E-3</v>
      </c>
      <c r="F15" s="5">
        <v>5.0000000000000044E-3</v>
      </c>
      <c r="G15" s="5">
        <v>4.9999999999999767E-3</v>
      </c>
      <c r="H15" s="5">
        <v>1E+30</v>
      </c>
    </row>
    <row r="16" spans="1:8" x14ac:dyDescent="0.35">
      <c r="B16" s="5" t="s">
        <v>60</v>
      </c>
      <c r="C16" s="5" t="s">
        <v>61</v>
      </c>
      <c r="D16" s="5">
        <v>0</v>
      </c>
      <c r="E16" s="5">
        <v>-1.3877787807814457E-17</v>
      </c>
      <c r="F16" s="5">
        <v>4.9999999999999975E-3</v>
      </c>
      <c r="G16" s="5">
        <v>1.3877787807814457E-17</v>
      </c>
      <c r="H16" s="5">
        <v>1E+30</v>
      </c>
    </row>
    <row r="17" spans="2:8" x14ac:dyDescent="0.35">
      <c r="B17" s="5" t="s">
        <v>62</v>
      </c>
      <c r="C17" s="5" t="s">
        <v>63</v>
      </c>
      <c r="D17" s="5">
        <v>0</v>
      </c>
      <c r="E17" s="5">
        <v>-4.9999999999999906E-3</v>
      </c>
      <c r="F17" s="5">
        <v>4.9999999999999975E-3</v>
      </c>
      <c r="G17" s="5">
        <v>4.9999999999999906E-3</v>
      </c>
      <c r="H17" s="5">
        <v>1E+30</v>
      </c>
    </row>
    <row r="18" spans="2:8" x14ac:dyDescent="0.35">
      <c r="B18" s="5" t="s">
        <v>64</v>
      </c>
      <c r="C18" s="5" t="s">
        <v>65</v>
      </c>
      <c r="D18" s="5">
        <v>780</v>
      </c>
      <c r="E18" s="5">
        <v>0</v>
      </c>
      <c r="F18" s="5">
        <v>5.0000000000000044E-3</v>
      </c>
      <c r="G18" s="5">
        <v>5.5511151231257827E-17</v>
      </c>
      <c r="H18" s="5">
        <v>1.0000000000000217E-2</v>
      </c>
    </row>
    <row r="19" spans="2:8" x14ac:dyDescent="0.35">
      <c r="B19" s="5" t="s">
        <v>66</v>
      </c>
      <c r="C19" s="5" t="s">
        <v>67</v>
      </c>
      <c r="D19" s="5">
        <v>4205</v>
      </c>
      <c r="E19" s="5">
        <v>0</v>
      </c>
      <c r="F19" s="5">
        <v>4.9999999999999975E-3</v>
      </c>
      <c r="G19" s="5">
        <v>4.9999999999999628E-3</v>
      </c>
      <c r="H19" s="5">
        <v>1.3877787807814457E-17</v>
      </c>
    </row>
    <row r="20" spans="2:8" x14ac:dyDescent="0.35">
      <c r="B20" s="5" t="s">
        <v>68</v>
      </c>
      <c r="C20" s="5" t="s">
        <v>69</v>
      </c>
      <c r="D20" s="5">
        <v>0</v>
      </c>
      <c r="E20" s="5">
        <v>-6.5000000000000058E-2</v>
      </c>
      <c r="F20" s="5">
        <v>4.9999999999999975E-3</v>
      </c>
      <c r="G20" s="5">
        <v>6.5000000000000058E-2</v>
      </c>
      <c r="H20" s="5">
        <v>1E+30</v>
      </c>
    </row>
    <row r="21" spans="2:8" x14ac:dyDescent="0.35">
      <c r="B21" s="5" t="s">
        <v>70</v>
      </c>
      <c r="C21" s="5" t="s">
        <v>71</v>
      </c>
      <c r="D21" s="5">
        <v>3090</v>
      </c>
      <c r="E21" s="5">
        <v>0</v>
      </c>
      <c r="F21" s="5">
        <v>2.0000000000000004E-2</v>
      </c>
      <c r="G21" s="5">
        <v>1E+30</v>
      </c>
      <c r="H21" s="5">
        <v>5.5511151231257827E-17</v>
      </c>
    </row>
    <row r="22" spans="2:8" x14ac:dyDescent="0.35">
      <c r="B22" s="5" t="s">
        <v>72</v>
      </c>
      <c r="C22" s="5" t="s">
        <v>73</v>
      </c>
      <c r="D22" s="5">
        <v>0</v>
      </c>
      <c r="E22" s="5">
        <v>-1.1102230246251565E-16</v>
      </c>
      <c r="F22" s="5">
        <v>2.0000000000000004E-2</v>
      </c>
      <c r="G22" s="5">
        <v>1.1102230246251565E-16</v>
      </c>
      <c r="H22" s="5">
        <v>1E+30</v>
      </c>
    </row>
    <row r="23" spans="2:8" x14ac:dyDescent="0.35">
      <c r="B23" s="5" t="s">
        <v>74</v>
      </c>
      <c r="C23" s="5" t="s">
        <v>75</v>
      </c>
      <c r="D23" s="5">
        <v>0</v>
      </c>
      <c r="E23" s="5">
        <v>-2.0000000000000101E-2</v>
      </c>
      <c r="F23" s="5">
        <v>1.999999999999999E-2</v>
      </c>
      <c r="G23" s="5">
        <v>2.0000000000000101E-2</v>
      </c>
      <c r="H23" s="5">
        <v>1E+30</v>
      </c>
    </row>
    <row r="24" spans="2:8" x14ac:dyDescent="0.35">
      <c r="B24" s="5" t="s">
        <v>76</v>
      </c>
      <c r="C24" s="5" t="s">
        <v>77</v>
      </c>
      <c r="D24" s="5">
        <v>0</v>
      </c>
      <c r="E24" s="5">
        <v>-2.0000000000000073E-2</v>
      </c>
      <c r="F24" s="5">
        <v>2.0000000000000018E-2</v>
      </c>
      <c r="G24" s="5">
        <v>2.0000000000000073E-2</v>
      </c>
      <c r="H24" s="5">
        <v>1E+30</v>
      </c>
    </row>
    <row r="25" spans="2:8" x14ac:dyDescent="0.35">
      <c r="B25" s="5" t="s">
        <v>78</v>
      </c>
      <c r="C25" s="5" t="s">
        <v>79</v>
      </c>
      <c r="D25" s="5">
        <v>0</v>
      </c>
      <c r="E25" s="5">
        <v>-2.4999999999999967E-2</v>
      </c>
      <c r="F25" s="5">
        <v>1.999999999999999E-2</v>
      </c>
      <c r="G25" s="5">
        <v>2.4999999999999967E-2</v>
      </c>
      <c r="H25" s="5">
        <v>1E+30</v>
      </c>
    </row>
    <row r="26" spans="2:8" x14ac:dyDescent="0.35">
      <c r="B26" s="5" t="s">
        <v>80</v>
      </c>
      <c r="C26" s="5" t="s">
        <v>81</v>
      </c>
      <c r="D26" s="5">
        <v>250</v>
      </c>
      <c r="E26" s="5">
        <v>0</v>
      </c>
      <c r="F26" s="5">
        <v>1.999999999999999E-2</v>
      </c>
      <c r="G26" s="5">
        <v>2.0000000000000073E-2</v>
      </c>
      <c r="H26" s="5">
        <v>4.9999999999999628E-3</v>
      </c>
    </row>
    <row r="27" spans="2:8" x14ac:dyDescent="0.35">
      <c r="B27" s="5" t="s">
        <v>82</v>
      </c>
      <c r="C27" s="5" t="s">
        <v>83</v>
      </c>
      <c r="D27" s="5">
        <v>0</v>
      </c>
      <c r="E27" s="5">
        <v>-4.9999999999999628E-3</v>
      </c>
      <c r="F27" s="5">
        <v>2.0000000000000018E-2</v>
      </c>
      <c r="G27" s="5">
        <v>4.9999999999999628E-3</v>
      </c>
      <c r="H27" s="5">
        <v>1E+30</v>
      </c>
    </row>
    <row r="28" spans="2:8" x14ac:dyDescent="0.35">
      <c r="B28" s="5" t="s">
        <v>84</v>
      </c>
      <c r="C28" s="5" t="s">
        <v>85</v>
      </c>
      <c r="D28" s="5">
        <v>150</v>
      </c>
      <c r="E28" s="5">
        <v>0</v>
      </c>
      <c r="F28" s="5">
        <v>1.999999999999999E-2</v>
      </c>
      <c r="G28" s="5">
        <v>6.9388939039072284E-17</v>
      </c>
      <c r="H28" s="5">
        <v>1.3877787807814457E-17</v>
      </c>
    </row>
    <row r="29" spans="2:8" x14ac:dyDescent="0.35">
      <c r="B29" s="5" t="s">
        <v>86</v>
      </c>
      <c r="C29" s="5" t="s">
        <v>87</v>
      </c>
      <c r="D29" s="5">
        <v>725</v>
      </c>
      <c r="E29" s="5">
        <v>0</v>
      </c>
      <c r="F29" s="5">
        <v>1.999999999999999E-2</v>
      </c>
      <c r="G29" s="5">
        <v>1.3877787807814457E-17</v>
      </c>
      <c r="H29" s="5">
        <v>4.9999999999999628E-3</v>
      </c>
    </row>
    <row r="30" spans="2:8" x14ac:dyDescent="0.35">
      <c r="B30" s="5" t="s">
        <v>88</v>
      </c>
      <c r="C30" s="5" t="s">
        <v>89</v>
      </c>
      <c r="D30" s="5">
        <v>0</v>
      </c>
      <c r="E30" s="5">
        <v>-6.0000000000000046E-2</v>
      </c>
      <c r="F30" s="5">
        <v>2.0000000000000018E-2</v>
      </c>
      <c r="G30" s="5">
        <v>6.0000000000000046E-2</v>
      </c>
      <c r="H30" s="5">
        <v>1E+30</v>
      </c>
    </row>
    <row r="31" spans="2:8" x14ac:dyDescent="0.35">
      <c r="B31" s="5" t="s">
        <v>90</v>
      </c>
      <c r="C31" s="5" t="s">
        <v>91</v>
      </c>
      <c r="D31" s="5">
        <v>0</v>
      </c>
      <c r="E31" s="5">
        <v>-5.5000000000000042E-2</v>
      </c>
      <c r="F31" s="5">
        <v>2.0000000000000018E-2</v>
      </c>
      <c r="G31" s="5">
        <v>5.5000000000000042E-2</v>
      </c>
      <c r="H31" s="5">
        <v>1E+30</v>
      </c>
    </row>
    <row r="32" spans="2:8" x14ac:dyDescent="0.35">
      <c r="B32" s="5" t="s">
        <v>92</v>
      </c>
      <c r="C32" s="5" t="s">
        <v>93</v>
      </c>
      <c r="D32" s="5">
        <v>0</v>
      </c>
      <c r="E32" s="5">
        <v>-5.00000000000001E-2</v>
      </c>
      <c r="F32" s="5">
        <v>1.9999999999999962E-2</v>
      </c>
      <c r="G32" s="5">
        <v>5.00000000000001E-2</v>
      </c>
      <c r="H32" s="5">
        <v>1E+30</v>
      </c>
    </row>
    <row r="33" spans="1:8" x14ac:dyDescent="0.35">
      <c r="B33" s="5" t="s">
        <v>94</v>
      </c>
      <c r="C33" s="5" t="s">
        <v>95</v>
      </c>
      <c r="D33" s="5">
        <v>0</v>
      </c>
      <c r="E33" s="5">
        <v>-6.9388939039072284E-17</v>
      </c>
      <c r="F33" s="5">
        <v>7.0000000000000007E-2</v>
      </c>
      <c r="G33" s="5">
        <v>6.9388939039072284E-17</v>
      </c>
      <c r="H33" s="5">
        <v>1E+30</v>
      </c>
    </row>
    <row r="34" spans="1:8" x14ac:dyDescent="0.35">
      <c r="B34" s="5" t="s">
        <v>96</v>
      </c>
      <c r="C34" s="5" t="s">
        <v>97</v>
      </c>
      <c r="D34" s="5">
        <v>0</v>
      </c>
      <c r="E34" s="5">
        <v>-5.5511151231257827E-17</v>
      </c>
      <c r="F34" s="5">
        <v>7.0000000000000007E-2</v>
      </c>
      <c r="G34" s="5">
        <v>5.5511151231257827E-17</v>
      </c>
      <c r="H34" s="5">
        <v>1E+30</v>
      </c>
    </row>
    <row r="35" spans="1:8" x14ac:dyDescent="0.35">
      <c r="B35" s="5" t="s">
        <v>98</v>
      </c>
      <c r="C35" s="5" t="s">
        <v>99</v>
      </c>
      <c r="D35" s="5">
        <v>0</v>
      </c>
      <c r="E35" s="5">
        <v>-5.5511151231257827E-17</v>
      </c>
      <c r="F35" s="5">
        <v>7.0000000000000007E-2</v>
      </c>
      <c r="G35" s="5">
        <v>5.5511151231257827E-17</v>
      </c>
      <c r="H35" s="5">
        <v>1E+30</v>
      </c>
    </row>
    <row r="36" spans="1:8" x14ac:dyDescent="0.35">
      <c r="B36" s="5" t="s">
        <v>100</v>
      </c>
      <c r="C36" s="5" t="s">
        <v>101</v>
      </c>
      <c r="D36" s="5">
        <v>3535</v>
      </c>
      <c r="E36" s="5">
        <v>0</v>
      </c>
      <c r="F36" s="5">
        <v>7.0000000000000062E-2</v>
      </c>
      <c r="G36" s="5">
        <v>1E+30</v>
      </c>
      <c r="H36" s="5">
        <v>5.5511151231257827E-17</v>
      </c>
    </row>
    <row r="37" spans="1:8" x14ac:dyDescent="0.35">
      <c r="B37" s="5" t="s">
        <v>102</v>
      </c>
      <c r="C37" s="5" t="s">
        <v>103</v>
      </c>
      <c r="D37" s="5">
        <v>1245</v>
      </c>
      <c r="E37" s="5">
        <v>0</v>
      </c>
      <c r="F37" s="5">
        <v>6.9999999999999951E-2</v>
      </c>
      <c r="G37" s="5">
        <v>1.1102230246251565E-16</v>
      </c>
      <c r="H37" s="5">
        <v>2.4999999999999967E-2</v>
      </c>
    </row>
    <row r="38" spans="1:8" x14ac:dyDescent="0.35">
      <c r="B38" s="5" t="s">
        <v>104</v>
      </c>
      <c r="C38" s="5" t="s">
        <v>105</v>
      </c>
      <c r="D38" s="5">
        <v>0</v>
      </c>
      <c r="E38" s="5">
        <v>-4.0000000000000091E-2</v>
      </c>
      <c r="F38" s="5">
        <v>6.9999999999999951E-2</v>
      </c>
      <c r="G38" s="5">
        <v>4.0000000000000091E-2</v>
      </c>
      <c r="H38" s="5">
        <v>1E+30</v>
      </c>
    </row>
    <row r="39" spans="1:8" x14ac:dyDescent="0.35">
      <c r="B39" s="5" t="s">
        <v>106</v>
      </c>
      <c r="C39" s="5" t="s">
        <v>107</v>
      </c>
      <c r="D39" s="5">
        <v>0</v>
      </c>
      <c r="E39" s="5">
        <v>-3.4999999999999976E-2</v>
      </c>
      <c r="F39" s="5">
        <v>7.0000000000000062E-2</v>
      </c>
      <c r="G39" s="5">
        <v>3.4999999999999976E-2</v>
      </c>
      <c r="H39" s="5">
        <v>1E+30</v>
      </c>
    </row>
    <row r="40" spans="1:8" x14ac:dyDescent="0.35">
      <c r="B40" s="5" t="s">
        <v>108</v>
      </c>
      <c r="C40" s="5" t="s">
        <v>109</v>
      </c>
      <c r="D40" s="5">
        <v>0</v>
      </c>
      <c r="E40" s="5">
        <v>-2.4999999999999994E-2</v>
      </c>
      <c r="F40" s="5">
        <v>7.0000000000000062E-2</v>
      </c>
      <c r="G40" s="5">
        <v>2.4999999999999994E-2</v>
      </c>
      <c r="H40" s="5">
        <v>1E+30</v>
      </c>
    </row>
    <row r="41" spans="1:8" x14ac:dyDescent="0.35">
      <c r="B41" s="5" t="s">
        <v>110</v>
      </c>
      <c r="C41" s="5" t="s">
        <v>111</v>
      </c>
      <c r="D41" s="5">
        <v>0</v>
      </c>
      <c r="E41" s="5">
        <v>-1.999999999999999E-2</v>
      </c>
      <c r="F41" s="5">
        <v>7.0000000000000062E-2</v>
      </c>
      <c r="G41" s="5">
        <v>1.999999999999999E-2</v>
      </c>
      <c r="H41" s="5">
        <v>1E+30</v>
      </c>
    </row>
    <row r="42" spans="1:8" x14ac:dyDescent="0.35">
      <c r="B42" s="5" t="s">
        <v>112</v>
      </c>
      <c r="C42" s="5" t="s">
        <v>113</v>
      </c>
      <c r="D42" s="5">
        <v>0</v>
      </c>
      <c r="E42" s="5">
        <v>-1.0000000000000217E-2</v>
      </c>
      <c r="F42" s="5">
        <v>6.999999999999984E-2</v>
      </c>
      <c r="G42" s="5">
        <v>1.0000000000000217E-2</v>
      </c>
      <c r="H42" s="5">
        <v>1E+30</v>
      </c>
    </row>
    <row r="43" spans="1:8" x14ac:dyDescent="0.35">
      <c r="B43" s="5" t="s">
        <v>114</v>
      </c>
      <c r="C43" s="5" t="s">
        <v>115</v>
      </c>
      <c r="D43" s="5">
        <v>0</v>
      </c>
      <c r="E43" s="5">
        <v>-5.0000000000000044E-3</v>
      </c>
      <c r="F43" s="5">
        <v>7.0000000000000062E-2</v>
      </c>
      <c r="G43" s="5">
        <v>5.0000000000000044E-3</v>
      </c>
      <c r="H43" s="5">
        <v>1E+30</v>
      </c>
    </row>
    <row r="44" spans="1:8" ht="15" thickBot="1" x14ac:dyDescent="0.4">
      <c r="B44" s="6" t="s">
        <v>116</v>
      </c>
      <c r="C44" s="6" t="s">
        <v>117</v>
      </c>
      <c r="D44" s="6">
        <v>5645</v>
      </c>
      <c r="E44" s="6">
        <v>0</v>
      </c>
      <c r="F44" s="6">
        <v>7.0000000000000062E-2</v>
      </c>
      <c r="G44" s="6">
        <v>1E+30</v>
      </c>
      <c r="H44" s="6">
        <v>5.0000000000000044E-3</v>
      </c>
    </row>
    <row r="46" spans="1:8" ht="15" thickBot="1" x14ac:dyDescent="0.4">
      <c r="A46" t="s">
        <v>41</v>
      </c>
    </row>
    <row r="47" spans="1:8" x14ac:dyDescent="0.35">
      <c r="B47" s="7"/>
      <c r="C47" s="7"/>
      <c r="D47" s="7" t="s">
        <v>32</v>
      </c>
      <c r="E47" s="7" t="s">
        <v>42</v>
      </c>
      <c r="F47" s="7" t="s">
        <v>44</v>
      </c>
      <c r="G47" s="7" t="s">
        <v>38</v>
      </c>
      <c r="H47" s="7" t="s">
        <v>38</v>
      </c>
    </row>
    <row r="48" spans="1:8" ht="15" thickBot="1" x14ac:dyDescent="0.4">
      <c r="B48" s="8" t="s">
        <v>30</v>
      </c>
      <c r="C48" s="8" t="s">
        <v>31</v>
      </c>
      <c r="D48" s="8" t="s">
        <v>33</v>
      </c>
      <c r="E48" s="8" t="s">
        <v>43</v>
      </c>
      <c r="F48" s="8" t="s">
        <v>45</v>
      </c>
      <c r="G48" s="8" t="s">
        <v>39</v>
      </c>
      <c r="H48" s="8" t="s">
        <v>40</v>
      </c>
    </row>
    <row r="49" spans="2:8" x14ac:dyDescent="0.35">
      <c r="B49" s="5" t="s">
        <v>118</v>
      </c>
      <c r="C49" s="5" t="s">
        <v>19</v>
      </c>
      <c r="D49" s="5">
        <v>3500</v>
      </c>
      <c r="E49" s="5">
        <v>0.16500000000000015</v>
      </c>
      <c r="F49" s="5">
        <v>0</v>
      </c>
      <c r="G49" s="5">
        <v>1E+30</v>
      </c>
      <c r="H49" s="5">
        <v>3090</v>
      </c>
    </row>
    <row r="50" spans="2:8" x14ac:dyDescent="0.35">
      <c r="B50" s="5" t="s">
        <v>119</v>
      </c>
      <c r="C50" s="5" t="s">
        <v>18</v>
      </c>
      <c r="D50" s="5">
        <v>0</v>
      </c>
      <c r="E50" s="5">
        <v>0.16000000000000014</v>
      </c>
      <c r="F50" s="5">
        <v>0</v>
      </c>
      <c r="G50" s="5">
        <v>410</v>
      </c>
      <c r="H50" s="5">
        <v>3090</v>
      </c>
    </row>
    <row r="51" spans="2:8" x14ac:dyDescent="0.35">
      <c r="B51" s="5" t="s">
        <v>120</v>
      </c>
      <c r="C51" s="5" t="s">
        <v>17</v>
      </c>
      <c r="D51" s="5">
        <v>115</v>
      </c>
      <c r="E51" s="5">
        <v>0.15000000000000013</v>
      </c>
      <c r="F51" s="5">
        <v>0</v>
      </c>
      <c r="G51" s="5">
        <v>1E+30</v>
      </c>
      <c r="H51" s="5">
        <v>115</v>
      </c>
    </row>
    <row r="52" spans="2:8" x14ac:dyDescent="0.35">
      <c r="B52" s="5" t="s">
        <v>121</v>
      </c>
      <c r="C52" s="5" t="s">
        <v>16</v>
      </c>
      <c r="D52" s="5">
        <v>3535</v>
      </c>
      <c r="E52" s="5">
        <v>0.14500000000000013</v>
      </c>
      <c r="F52" s="5">
        <v>0</v>
      </c>
      <c r="G52" s="5">
        <v>1E+30</v>
      </c>
      <c r="H52" s="5">
        <v>3535</v>
      </c>
    </row>
    <row r="53" spans="2:8" x14ac:dyDescent="0.35">
      <c r="B53" s="5" t="s">
        <v>122</v>
      </c>
      <c r="C53" s="5" t="s">
        <v>15</v>
      </c>
      <c r="D53" s="5">
        <v>1245</v>
      </c>
      <c r="E53" s="5">
        <v>0.14000000000000001</v>
      </c>
      <c r="F53" s="5">
        <v>0</v>
      </c>
      <c r="G53" s="5">
        <v>1E+30</v>
      </c>
      <c r="H53" s="5">
        <v>1245</v>
      </c>
    </row>
    <row r="54" spans="2:8" x14ac:dyDescent="0.35">
      <c r="B54" s="5" t="s">
        <v>123</v>
      </c>
      <c r="C54" s="5" t="s">
        <v>14</v>
      </c>
      <c r="D54" s="5">
        <v>850</v>
      </c>
      <c r="E54" s="5">
        <v>0.11000000000000004</v>
      </c>
      <c r="F54" s="5">
        <v>0</v>
      </c>
      <c r="G54" s="5">
        <v>1E+30</v>
      </c>
      <c r="H54" s="5">
        <v>250</v>
      </c>
    </row>
    <row r="55" spans="2:8" x14ac:dyDescent="0.35">
      <c r="B55" s="5" t="s">
        <v>124</v>
      </c>
      <c r="C55" s="5" t="s">
        <v>13</v>
      </c>
      <c r="D55" s="5">
        <v>0</v>
      </c>
      <c r="E55" s="5">
        <v>0.10500000000000004</v>
      </c>
      <c r="F55" s="5">
        <v>0</v>
      </c>
      <c r="G55" s="5">
        <v>600</v>
      </c>
      <c r="H55" s="5">
        <v>250</v>
      </c>
    </row>
    <row r="56" spans="2:8" x14ac:dyDescent="0.35">
      <c r="B56" s="5" t="s">
        <v>125</v>
      </c>
      <c r="C56" s="5" t="s">
        <v>12</v>
      </c>
      <c r="D56" s="5">
        <v>150</v>
      </c>
      <c r="E56" s="5">
        <v>9.5000000000000057E-2</v>
      </c>
      <c r="F56" s="5">
        <v>0</v>
      </c>
      <c r="G56" s="5">
        <v>1E+30</v>
      </c>
      <c r="H56" s="5">
        <v>150</v>
      </c>
    </row>
    <row r="57" spans="2:8" x14ac:dyDescent="0.35">
      <c r="B57" s="5" t="s">
        <v>126</v>
      </c>
      <c r="C57" s="5" t="s">
        <v>11</v>
      </c>
      <c r="D57" s="5">
        <v>725</v>
      </c>
      <c r="E57" s="5">
        <v>9.0000000000000052E-2</v>
      </c>
      <c r="F57" s="5">
        <v>0</v>
      </c>
      <c r="G57" s="5">
        <v>1E+30</v>
      </c>
      <c r="H57" s="5">
        <v>725</v>
      </c>
    </row>
    <row r="58" spans="2:8" x14ac:dyDescent="0.35">
      <c r="B58" s="5" t="s">
        <v>127</v>
      </c>
      <c r="C58" s="5" t="s">
        <v>10</v>
      </c>
      <c r="D58" s="5">
        <v>780</v>
      </c>
      <c r="E58" s="5">
        <v>8.0000000000000071E-2</v>
      </c>
      <c r="F58" s="5">
        <v>0</v>
      </c>
      <c r="G58" s="5">
        <v>1E+30</v>
      </c>
      <c r="H58" s="5">
        <v>780</v>
      </c>
    </row>
    <row r="59" spans="2:8" x14ac:dyDescent="0.35">
      <c r="B59" s="5" t="s">
        <v>128</v>
      </c>
      <c r="C59" s="5" t="s">
        <v>9</v>
      </c>
      <c r="D59" s="5">
        <v>4205</v>
      </c>
      <c r="E59" s="5">
        <v>7.5000000000000067E-2</v>
      </c>
      <c r="F59" s="5">
        <v>0</v>
      </c>
      <c r="G59" s="5">
        <v>1E+30</v>
      </c>
      <c r="H59" s="5">
        <v>4205</v>
      </c>
    </row>
    <row r="60" spans="2:8" ht="15" thickBot="1" x14ac:dyDescent="0.4">
      <c r="B60" s="6" t="s">
        <v>129</v>
      </c>
      <c r="C60" s="6" t="s">
        <v>8</v>
      </c>
      <c r="D60" s="6">
        <v>5645</v>
      </c>
      <c r="E60" s="6">
        <v>7.0000000000000062E-2</v>
      </c>
      <c r="F60" s="6">
        <v>0</v>
      </c>
      <c r="G60" s="6">
        <v>1E+30</v>
      </c>
      <c r="H60" s="6">
        <v>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HW3) 3)A</vt:lpstr>
      <vt:lpstr>Sensitivity Report 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potnis</dc:creator>
  <cp:lastModifiedBy>sarthak potnis</cp:lastModifiedBy>
  <dcterms:created xsi:type="dcterms:W3CDTF">2016-10-05T20:21:41Z</dcterms:created>
  <dcterms:modified xsi:type="dcterms:W3CDTF">2016-10-06T02:16:58Z</dcterms:modified>
</cp:coreProperties>
</file>