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840" yWindow="2980" windowWidth="24740" windowHeight="16660" tabRatio="500"/>
  </bookViews>
  <sheets>
    <sheet name="Table S1" sheetId="1" r:id="rId1"/>
    <sheet name="Table S2" sheetId="2" r:id="rId2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" i="1" l="1"/>
  <c r="K64" i="1"/>
  <c r="K101" i="1"/>
  <c r="J67" i="1"/>
  <c r="K67" i="1"/>
  <c r="K5" i="1"/>
  <c r="J6" i="1"/>
  <c r="K6" i="1"/>
  <c r="J7" i="1"/>
  <c r="K7" i="1"/>
  <c r="J8" i="1"/>
  <c r="K8" i="1"/>
  <c r="J9" i="1"/>
  <c r="K9" i="1"/>
  <c r="J32" i="1"/>
  <c r="K32" i="1"/>
  <c r="K4" i="1"/>
  <c r="F56" i="1"/>
  <c r="F99" i="1"/>
  <c r="F100" i="1"/>
  <c r="F101" i="1"/>
  <c r="F98" i="1"/>
  <c r="F91" i="1"/>
  <c r="F92" i="1"/>
  <c r="F93" i="1"/>
  <c r="F94" i="1"/>
  <c r="F95" i="1"/>
  <c r="F90" i="1"/>
  <c r="F82" i="1"/>
  <c r="F83" i="1"/>
  <c r="F84" i="1"/>
  <c r="F85" i="1"/>
  <c r="F80" i="1"/>
  <c r="F68" i="1"/>
  <c r="F69" i="1"/>
  <c r="F70" i="1"/>
  <c r="F71" i="1"/>
  <c r="F72" i="1"/>
  <c r="F73" i="1"/>
  <c r="F74" i="1"/>
  <c r="F75" i="1"/>
  <c r="F76" i="1"/>
  <c r="F77" i="1"/>
  <c r="F67" i="1"/>
  <c r="F63" i="1"/>
  <c r="F64" i="1"/>
  <c r="F60" i="1"/>
  <c r="F52" i="1"/>
  <c r="F53" i="1"/>
  <c r="F54" i="1"/>
  <c r="F55" i="1"/>
  <c r="F51" i="1"/>
  <c r="F44" i="1"/>
  <c r="F45" i="1"/>
  <c r="F46" i="1"/>
  <c r="F47" i="1"/>
  <c r="F48" i="1"/>
  <c r="F34" i="1"/>
  <c r="F35" i="1"/>
  <c r="F36" i="1"/>
  <c r="F37" i="1"/>
  <c r="F38" i="1"/>
  <c r="F39" i="1"/>
  <c r="F40" i="1"/>
  <c r="F41" i="1"/>
  <c r="F33" i="1"/>
  <c r="F24" i="1"/>
  <c r="F25" i="1"/>
  <c r="F26" i="1"/>
  <c r="F27" i="1"/>
  <c r="F28" i="1"/>
  <c r="F29" i="1"/>
  <c r="F23" i="1"/>
  <c r="F13" i="1"/>
  <c r="F14" i="1"/>
  <c r="F15" i="1"/>
  <c r="F16" i="1"/>
  <c r="F17" i="1"/>
  <c r="F18" i="1"/>
  <c r="F19" i="1"/>
  <c r="F20" i="1"/>
  <c r="F12" i="1"/>
  <c r="F5" i="1"/>
  <c r="F6" i="1"/>
  <c r="F7" i="1"/>
  <c r="F8" i="1"/>
  <c r="F9" i="1"/>
  <c r="F32" i="1"/>
  <c r="F4" i="1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</calcChain>
</file>

<file path=xl/sharedStrings.xml><?xml version="1.0" encoding="utf-8"?>
<sst xmlns="http://schemas.openxmlformats.org/spreadsheetml/2006/main" count="580" uniqueCount="352">
  <si>
    <t>Type</t>
    <phoneticPr fontId="1" type="noConversion"/>
  </si>
  <si>
    <t>max length [km]</t>
    <phoneticPr fontId="1" type="noConversion"/>
  </si>
  <si>
    <t>min length [km]</t>
    <phoneticPr fontId="1" type="noConversion"/>
  </si>
  <si>
    <t>Duration [Myr]</t>
    <phoneticPr fontId="1" type="noConversion"/>
  </si>
  <si>
    <t>Termination time [Ma]</t>
    <phoneticPr fontId="1" type="noConversion"/>
  </si>
  <si>
    <t>Onset time [Ma]</t>
    <phoneticPr fontId="1" type="noConversion"/>
  </si>
  <si>
    <t>accretionary</t>
    <phoneticPr fontId="1" type="noConversion"/>
  </si>
  <si>
    <t>Africa</t>
    <phoneticPr fontId="1" type="noConversion"/>
  </si>
  <si>
    <t>References</t>
  </si>
  <si>
    <t>Note</t>
    <phoneticPr fontId="1" type="noConversion"/>
  </si>
  <si>
    <t>Upper plate</t>
    <phoneticPr fontId="1" type="noConversion"/>
  </si>
  <si>
    <t>transpressive margin</t>
    <phoneticPr fontId="1" type="noConversion"/>
  </si>
  <si>
    <t>Rozendaal et al. (1999); Cawood and Buchan (2007)</t>
    <phoneticPr fontId="1" type="noConversion"/>
  </si>
  <si>
    <t>Antarctica</t>
    <phoneticPr fontId="1" type="noConversion"/>
  </si>
  <si>
    <t>Ross</t>
    <phoneticPr fontId="1" type="noConversion"/>
  </si>
  <si>
    <t xml:space="preserve">accretionary </t>
    <phoneticPr fontId="1" type="noConversion"/>
  </si>
  <si>
    <t>Antarctica</t>
    <phoneticPr fontId="1" type="noConversion"/>
  </si>
  <si>
    <t>paleo-Pacific</t>
    <phoneticPr fontId="1" type="noConversion"/>
  </si>
  <si>
    <t>Group</t>
    <phoneticPr fontId="1" type="noConversion"/>
  </si>
  <si>
    <t>Africa</t>
    <phoneticPr fontId="1" type="noConversion"/>
  </si>
  <si>
    <t>S. America</t>
    <phoneticPr fontId="1" type="noConversion"/>
  </si>
  <si>
    <t>Pampeanas</t>
    <phoneticPr fontId="1" type="noConversion"/>
  </si>
  <si>
    <t>Famatinian</t>
    <phoneticPr fontId="1" type="noConversion"/>
  </si>
  <si>
    <t>Retreating margin, new arcs developed to the east of the previous ones</t>
    <phoneticPr fontId="1" type="noConversion"/>
  </si>
  <si>
    <t>Australia</t>
    <phoneticPr fontId="1" type="noConversion"/>
  </si>
  <si>
    <t xml:space="preserve">accretionary </t>
    <phoneticPr fontId="1" type="noConversion"/>
  </si>
  <si>
    <t>Circum-Pacific</t>
    <phoneticPr fontId="1" type="noConversion"/>
  </si>
  <si>
    <t>Pacific</t>
    <phoneticPr fontId="1" type="noConversion"/>
  </si>
  <si>
    <t>rhyolitic tuff in seds layer in Carboniferous-Permian Dwyka Group in southern Namibia and South Africa</t>
    <phoneticPr fontId="1" type="noConversion"/>
  </si>
  <si>
    <t xml:space="preserve">closure of Puncovisacn Ocean (accretion of the Pampean terrane previously rifted from Gondwana margin) </t>
    <phoneticPr fontId="1" type="noConversion"/>
  </si>
  <si>
    <t>Rapela et al. (1998); Cawood and Buchan (2007)</t>
    <phoneticPr fontId="1" type="noConversion"/>
  </si>
  <si>
    <t>in Marie Byrd Land, Antarctica</t>
    <phoneticPr fontId="1" type="noConversion"/>
  </si>
  <si>
    <t>Subduted plate(ocean)</t>
    <phoneticPr fontId="1" type="noConversion"/>
  </si>
  <si>
    <t>E. N. America</t>
    <phoneticPr fontId="1" type="noConversion"/>
  </si>
  <si>
    <t>Europe</t>
    <phoneticPr fontId="1" type="noConversion"/>
  </si>
  <si>
    <t>linked to Pre-Cam-Early Paleozoic magmatism along the margins of Arabia, central Iran and SW Turkey, north India (Zhu D.-C. et al. 2012)</t>
    <phoneticPr fontId="1" type="noConversion"/>
  </si>
  <si>
    <t>N. Gondwana</t>
    <phoneticPr fontId="1" type="noConversion"/>
  </si>
  <si>
    <t>proto-Tethyan</t>
    <phoneticPr fontId="1" type="noConversion"/>
  </si>
  <si>
    <t>North China</t>
    <phoneticPr fontId="1" type="noConversion"/>
  </si>
  <si>
    <t>central Asia</t>
    <phoneticPr fontId="1" type="noConversion"/>
  </si>
  <si>
    <t>Variscan</t>
    <phoneticPr fontId="1" type="noConversion"/>
  </si>
  <si>
    <t>Neo-Tethyan</t>
    <phoneticPr fontId="1" type="noConversion"/>
  </si>
  <si>
    <t>Neo-Tethyan</t>
    <phoneticPr fontId="1" type="noConversion"/>
  </si>
  <si>
    <t>in northern Lhasa terrane, southward subduction of ocean between Lhasa and Qiangtang terranes</t>
    <phoneticPr fontId="1" type="noConversion"/>
  </si>
  <si>
    <t>Lhasa terrane</t>
    <phoneticPr fontId="1" type="noConversion"/>
  </si>
  <si>
    <t>ocean between Lhasa and Qiangtang terranes</t>
    <phoneticPr fontId="1" type="noConversion"/>
  </si>
  <si>
    <t>Paleo-Tethyan</t>
    <phoneticPr fontId="1" type="noConversion"/>
  </si>
  <si>
    <t>Shangdan ocean</t>
    <phoneticPr fontId="1" type="noConversion"/>
  </si>
  <si>
    <t>Mianlue ocean</t>
    <phoneticPr fontId="1" type="noConversion"/>
  </si>
  <si>
    <t>South China</t>
    <phoneticPr fontId="1" type="noConversion"/>
  </si>
  <si>
    <t>Qiangtang terrane</t>
    <phoneticPr fontId="1" type="noConversion"/>
  </si>
  <si>
    <t>Jinsha ocean</t>
    <phoneticPr fontId="1" type="noConversion"/>
  </si>
  <si>
    <t>final phase of Neo-Tethyan subduction</t>
    <phoneticPr fontId="1" type="noConversion"/>
  </si>
  <si>
    <t>Paleo-Asian Oceans</t>
    <phoneticPr fontId="1" type="noConversion"/>
  </si>
  <si>
    <t>Solonker Ocean</t>
    <phoneticPr fontId="1" type="noConversion"/>
  </si>
  <si>
    <t>Baltica</t>
    <phoneticPr fontId="1" type="noConversion"/>
  </si>
  <si>
    <t>Uralian</t>
    <phoneticPr fontId="1" type="noConversion"/>
  </si>
  <si>
    <t>Kazakhstan</t>
    <phoneticPr fontId="1" type="noConversion"/>
  </si>
  <si>
    <t>Paleo-Asian Oceans</t>
    <phoneticPr fontId="1" type="noConversion"/>
  </si>
  <si>
    <t>the bending of Kazakhstan arcs in Permian, reflecting the opposing motion of the Siberia and Tarim squeezing Kazakhstan (Xiao et al. 2015)</t>
    <phoneticPr fontId="1" type="noConversion"/>
  </si>
  <si>
    <t>Xiao et al. (2015); Windley et al. (2007)</t>
    <phoneticPr fontId="1" type="noConversion"/>
  </si>
  <si>
    <t>Uralian ocean</t>
    <phoneticPr fontId="1" type="noConversion"/>
  </si>
  <si>
    <t>Paleo-Asian Oceans</t>
    <phoneticPr fontId="1" type="noConversion"/>
  </si>
  <si>
    <t>accretionary</t>
    <phoneticPr fontId="1" type="noConversion"/>
  </si>
  <si>
    <t>N. America</t>
    <phoneticPr fontId="1" type="noConversion"/>
  </si>
  <si>
    <t>Iapetus-Rheic Oceans</t>
    <phoneticPr fontId="1" type="noConversion"/>
  </si>
  <si>
    <t>Okhostsk ocean</t>
  </si>
  <si>
    <t>closure of Shangdan ocean between Qiangtang Block and N China, Dong et al (2011) suggested it might be an island arc</t>
    <phoneticPr fontId="1" type="noConversion"/>
  </si>
  <si>
    <t xml:space="preserve">closure of Jinsha ocean between Qiangtang and north China, north margin of Qiangtang </t>
    <phoneticPr fontId="1" type="noConversion"/>
  </si>
  <si>
    <t xml:space="preserve">closure of Jinsha ocean: younging westward, north edge of Karakorum terrane. As western continuation of the Jiangda-Hoh Xil Shan arc </t>
    <phoneticPr fontId="1" type="noConversion"/>
  </si>
  <si>
    <t>closure of Neo-Tethyan ocean between India and Euroasia</t>
    <phoneticPr fontId="1" type="noConversion"/>
  </si>
  <si>
    <t>closure of Solonker ocean between N. China-Tarim and Mongolia, final phase of Central-Asian-Orogenic-Belts; double-sided subduction (Xiao et al., 2015)</t>
    <phoneticPr fontId="1" type="noConversion"/>
  </si>
  <si>
    <t>closure of Okhostsk ocean between Siberia and Mongoia, two sided subduction (Van der Voo et al. 2015), major arc on Siberia side, minor one on Mongolia (Amurian) side, scissor-like closure, from east to west</t>
  </si>
  <si>
    <t>Ocean between Siberia and Omulevka microcontient</t>
    <phoneticPr fontId="1" type="noConversion"/>
  </si>
  <si>
    <t>closure of ocean between Siberia and Omulevka microcontient</t>
    <phoneticPr fontId="1" type="noConversion"/>
  </si>
  <si>
    <t>Omulevka microcontinent (Kolyma-Omolon block)</t>
    <phoneticPr fontId="1" type="noConversion"/>
  </si>
  <si>
    <t>Paleo-Asian Oceans</t>
    <phoneticPr fontId="1" type="noConversion"/>
  </si>
  <si>
    <t>Rheic ocean</t>
    <phoneticPr fontId="1" type="noConversion"/>
  </si>
  <si>
    <t>Pacific</t>
    <phoneticPr fontId="1" type="noConversion"/>
  </si>
  <si>
    <t>Rheic ocean</t>
    <phoneticPr fontId="1" type="noConversion"/>
  </si>
  <si>
    <t>central-west Europe (Cadomia block)</t>
    <phoneticPr fontId="1" type="noConversion"/>
  </si>
  <si>
    <t>closure of Rheic ocean between Laurantia+Avalonia+Baltica and Gondwana, continental arc magmatism in central and western Europe (Korner and Romer, 2013) e.g. Mid German Crystalline zone (418-400 Ma) and Bohemian Massif (335-320 Ma)</t>
    <phoneticPr fontId="1" type="noConversion"/>
  </si>
  <si>
    <t>Australia-New Zealand</t>
    <phoneticPr fontId="1" type="noConversion"/>
  </si>
  <si>
    <t>Pan-Africa</t>
    <phoneticPr fontId="1" type="noConversion"/>
  </si>
  <si>
    <t>Mozambique ocean</t>
    <phoneticPr fontId="1" type="noConversion"/>
  </si>
  <si>
    <t>Adamastor ocean</t>
    <phoneticPr fontId="1" type="noConversion"/>
  </si>
  <si>
    <t>Congo</t>
    <phoneticPr fontId="1" type="noConversion"/>
  </si>
  <si>
    <t>close of Trans-Sahara ocean between West Africa and Sahara metacraton</t>
    <phoneticPr fontId="1" type="noConversion"/>
  </si>
  <si>
    <t>Cratonized early arc</t>
    <phoneticPr fontId="1" type="noConversion"/>
  </si>
  <si>
    <t>Pharusian ocean</t>
    <phoneticPr fontId="1" type="noConversion"/>
  </si>
  <si>
    <t>Brazilides ocean</t>
    <phoneticPr fontId="1" type="noConversion"/>
  </si>
  <si>
    <t>west Gondwana</t>
    <phoneticPr fontId="1" type="noConversion"/>
  </si>
  <si>
    <t>accretionary</t>
    <phoneticPr fontId="1" type="noConversion"/>
  </si>
  <si>
    <t>Zealandia</t>
    <phoneticPr fontId="1" type="noConversion"/>
  </si>
  <si>
    <t>paleo-Pacific</t>
    <phoneticPr fontId="1" type="noConversion"/>
  </si>
  <si>
    <t>related to Ross/Delamerian arcs</t>
    <phoneticPr fontId="1" type="noConversion"/>
  </si>
  <si>
    <t>New Zealand (Mesozoic)</t>
    <phoneticPr fontId="1" type="noConversion"/>
  </si>
  <si>
    <t>accretionary</t>
    <phoneticPr fontId="1" type="noConversion"/>
  </si>
  <si>
    <t>Allibone et al. (2009); Scott et al. (2009)</t>
    <phoneticPr fontId="1" type="noConversion"/>
  </si>
  <si>
    <t>New Zealand (early Paleozoic)</t>
    <phoneticPr fontId="1" type="noConversion"/>
  </si>
  <si>
    <t>New Zealand (late Paleozoic)</t>
    <phoneticPr fontId="1" type="noConversion"/>
  </si>
  <si>
    <t>Index</t>
    <phoneticPr fontId="1" type="noConversion"/>
  </si>
  <si>
    <t>length note</t>
    <phoneticPr fontId="1" type="noConversion"/>
  </si>
  <si>
    <t>-</t>
    <phoneticPr fontId="1" type="noConversion"/>
  </si>
  <si>
    <t>ave/pref. length [km]</t>
    <phoneticPr fontId="1" type="noConversion"/>
  </si>
  <si>
    <t>New England (Permian)</t>
    <phoneticPr fontId="1" type="noConversion"/>
  </si>
  <si>
    <t>New England (Triassic)</t>
    <phoneticPr fontId="1" type="noConversion"/>
  </si>
  <si>
    <t>closure of Mianlue ocean between north and south China, include arcs on S. China (600 km )</t>
    <phoneticPr fontId="1" type="noConversion"/>
  </si>
  <si>
    <t>Chilenia Frontal Cordilleran arc (Carboniferous)</t>
    <phoneticPr fontId="1" type="noConversion"/>
  </si>
  <si>
    <t>include Premian Peru (1000km ) and Chilenia (500km)</t>
    <phoneticPr fontId="1" type="noConversion"/>
  </si>
  <si>
    <t>Circum-Pacific</t>
    <phoneticPr fontId="1" type="noConversion"/>
  </si>
  <si>
    <t>Peru (Permian)+Chilenia (Permian)</t>
    <phoneticPr fontId="1" type="noConversion"/>
  </si>
  <si>
    <t>Kazakhstan Balkhash-Yili (Caboniferous)</t>
    <phoneticPr fontId="1" type="noConversion"/>
  </si>
  <si>
    <t>400 km length see Ji et al. (2009)</t>
    <phoneticPr fontId="1" type="noConversion"/>
  </si>
  <si>
    <t>Wang et al. (2013); Dong et al. (2011)</t>
    <phoneticPr fontId="1" type="noConversion"/>
  </si>
  <si>
    <t>Table S1: Compiled history of continental arcs</t>
    <phoneticPr fontId="1" type="noConversion"/>
  </si>
  <si>
    <t>W. North-central America</t>
    <phoneticPr fontId="1" type="noConversion"/>
  </si>
  <si>
    <t>accretionary</t>
    <phoneticPr fontId="1" type="noConversion"/>
  </si>
  <si>
    <t>Continents</t>
    <phoneticPr fontId="1" type="noConversion"/>
  </si>
  <si>
    <t xml:space="preserve">Neoproterozoic average </t>
    <phoneticPr fontId="1" type="noConversion"/>
  </si>
  <si>
    <t>Paleozoic</t>
    <phoneticPr fontId="1" type="noConversion"/>
  </si>
  <si>
    <t>Mesozoic</t>
    <phoneticPr fontId="1" type="noConversion"/>
  </si>
  <si>
    <t>Cenozoic</t>
    <phoneticPr fontId="1" type="noConversion"/>
  </si>
  <si>
    <t>Cambrian</t>
    <phoneticPr fontId="1" type="noConversion"/>
  </si>
  <si>
    <t>Ordivician</t>
    <phoneticPr fontId="1" type="noConversion"/>
  </si>
  <si>
    <t>Silurian</t>
    <phoneticPr fontId="1" type="noConversion"/>
  </si>
  <si>
    <t>Devonian</t>
    <phoneticPr fontId="1" type="noConversion"/>
  </si>
  <si>
    <t>Carboniferous</t>
    <phoneticPr fontId="1" type="noConversion"/>
  </si>
  <si>
    <t>Permian</t>
    <phoneticPr fontId="1" type="noConversion"/>
  </si>
  <si>
    <t>Early Triassic</t>
    <phoneticPr fontId="1" type="noConversion"/>
  </si>
  <si>
    <t>Middle Triassic</t>
    <phoneticPr fontId="1" type="noConversion"/>
  </si>
  <si>
    <t>Late Triassic</t>
    <phoneticPr fontId="1" type="noConversion"/>
  </si>
  <si>
    <t>Early Jurassic</t>
    <phoneticPr fontId="1" type="noConversion"/>
  </si>
  <si>
    <t>Middle Jurassic</t>
    <phoneticPr fontId="1" type="noConversion"/>
  </si>
  <si>
    <t>Late Jurassic</t>
    <phoneticPr fontId="1" type="noConversion"/>
  </si>
  <si>
    <t>Early Cretaceous</t>
    <phoneticPr fontId="1" type="noConversion"/>
  </si>
  <si>
    <t>Late Cretaceous</t>
    <phoneticPr fontId="1" type="noConversion"/>
  </si>
  <si>
    <t>Paleocene</t>
    <phoneticPr fontId="1" type="noConversion"/>
  </si>
  <si>
    <t>Eocene</t>
    <phoneticPr fontId="1" type="noConversion"/>
  </si>
  <si>
    <t>Oligocene</t>
    <phoneticPr fontId="1" type="noConversion"/>
  </si>
  <si>
    <t>Miocene</t>
    <phoneticPr fontId="1" type="noConversion"/>
  </si>
  <si>
    <t>Pliocene</t>
    <phoneticPr fontId="1" type="noConversion"/>
  </si>
  <si>
    <t>Eurasia</t>
    <phoneticPr fontId="1" type="noConversion"/>
  </si>
  <si>
    <t>North and central America</t>
    <phoneticPr fontId="1" type="noConversion"/>
  </si>
  <si>
    <t>South America</t>
    <phoneticPr fontId="1" type="noConversion"/>
  </si>
  <si>
    <t>Global(all continents)</t>
    <phoneticPr fontId="1" type="noConversion"/>
  </si>
  <si>
    <t>Tethyan</t>
    <phoneticPr fontId="1" type="noConversion"/>
  </si>
  <si>
    <t>Eurasia</t>
    <phoneticPr fontId="1" type="noConversion"/>
  </si>
  <si>
    <t>Paleo-Tethyan</t>
    <phoneticPr fontId="1" type="noConversion"/>
  </si>
  <si>
    <t xml:space="preserve">closure of ocean between terranes in Paleo-Tethyan ocean </t>
    <phoneticPr fontId="1" type="noConversion"/>
  </si>
  <si>
    <t>Tarim+western Kunlun</t>
    <phoneticPr fontId="1" type="noConversion"/>
  </si>
  <si>
    <t>Paleo-Tethyan (Songpan-Ganzi-Hoh Xil ocean)</t>
    <phoneticPr fontId="1" type="noConversion"/>
  </si>
  <si>
    <t>Kunlun-Qaidam terrane</t>
    <phoneticPr fontId="1" type="noConversion"/>
  </si>
  <si>
    <t xml:space="preserve">oceans between North China+Qilian and Kunlun-Qaidam </t>
    <phoneticPr fontId="1" type="noConversion"/>
  </si>
  <si>
    <t>closure of oceans between North China-Qilian and Kunlun-Qaidam (accretions of south, central, Qilian terranes)</t>
    <phoneticPr fontId="1" type="noConversion"/>
  </si>
  <si>
    <t>Metcalfe (1996); Metcalfe (2011)</t>
    <phoneticPr fontId="1" type="noConversion"/>
  </si>
  <si>
    <t>accretionary</t>
    <phoneticPr fontId="1" type="noConversion"/>
  </si>
  <si>
    <t xml:space="preserve">Tethyan </t>
    <phoneticPr fontId="1" type="noConversion"/>
  </si>
  <si>
    <t>same timing as Ross arc</t>
    <phoneticPr fontId="1" type="noConversion"/>
  </si>
  <si>
    <t>Retreating margin, new arcs developed to the east of the previous ones, both I and S type granite</t>
    <phoneticPr fontId="1" type="noConversion"/>
  </si>
  <si>
    <t>Gondwana (northern margin)</t>
    <phoneticPr fontId="1" type="noConversion"/>
  </si>
  <si>
    <t>Korner and Romer (2013); Nance and Linnemann (2008)</t>
    <phoneticPr fontId="1" type="noConversion"/>
  </si>
  <si>
    <t>accretion of Gondwana-origin terranes (e.g. Chilenia terrane, 28 S to 31 S), continental arc magmatism started in different time in differen sections of S. America see Lopez-Gamudi and Beritkreuz, 1997)</t>
    <phoneticPr fontId="1" type="noConversion"/>
  </si>
  <si>
    <t>Marie Byrd land (Devonian-Carboniferous)</t>
    <phoneticPr fontId="1" type="noConversion"/>
  </si>
  <si>
    <t>preseved at Transantarctic Mountains; start as early as 560-580 Ma</t>
    <phoneticPr fontId="1" type="noConversion"/>
  </si>
  <si>
    <t>Adamastor ocean</t>
    <phoneticPr fontId="1" type="noConversion"/>
  </si>
  <si>
    <t>trenchward migration in Cenozoic</t>
    <phoneticPr fontId="1" type="noConversion"/>
  </si>
  <si>
    <t>Indochina</t>
    <phoneticPr fontId="1" type="noConversion"/>
  </si>
  <si>
    <t>Allibone et al. (2009); Scott et al. (2009)</t>
    <phoneticPr fontId="1" type="noConversion"/>
  </si>
  <si>
    <t>Allibone et al. (2009); Scott et al. (2009)</t>
    <phoneticPr fontId="1" type="noConversion"/>
  </si>
  <si>
    <t>Nance and Linnemann (2008); Murphy et al., (2011)</t>
    <phoneticPr fontId="1" type="noConversion"/>
  </si>
  <si>
    <t>Gangdese (Late Jurassic)</t>
    <phoneticPr fontId="1" type="noConversion"/>
  </si>
  <si>
    <t>Gangdese (Cretaceous-Paleocene)</t>
    <phoneticPr fontId="1" type="noConversion"/>
  </si>
  <si>
    <t>closure of Uralian ocean between Baltica and Kazakhstan, the early clousre of the ocean is accommodated by intra-oceanic arcs</t>
    <phoneticPr fontId="1" type="noConversion"/>
  </si>
  <si>
    <t>Puchkov (2009); Bea et al. (1997)</t>
    <phoneticPr fontId="1" type="noConversion"/>
  </si>
  <si>
    <t>N. China &amp; S. Mongoloa</t>
    <phoneticPr fontId="1" type="noConversion"/>
  </si>
  <si>
    <t>Siberia &amp; Amuria (Mongolia)</t>
    <phoneticPr fontId="1" type="noConversion"/>
  </si>
  <si>
    <t>Burchfiel and Davis (1975); Anderson (1990); Armstrong and Ward (1993); Dickinson (2004); Paterson and Ducea (2015); Yonkee and Weil (2015)</t>
    <phoneticPr fontId="1" type="noConversion"/>
  </si>
  <si>
    <t>accretionary</t>
    <phoneticPr fontId="1" type="noConversion"/>
  </si>
  <si>
    <t>terranes in the Arcti &amp; Siberia</t>
    <phoneticPr fontId="1" type="noConversion"/>
  </si>
  <si>
    <t>Pacific and oceans between terranes</t>
    <phoneticPr fontId="1" type="noConversion"/>
  </si>
  <si>
    <t>accretionary</t>
    <phoneticPr fontId="1" type="noConversion"/>
  </si>
  <si>
    <t>Taira (2001); Sagone and Kwon (2005); Zhou et al. (2006); Yin (2010); Wu et al. (2011); Tikhomirov et al. (2012)</t>
    <phoneticPr fontId="1" type="noConversion"/>
  </si>
  <si>
    <t>Taira (2001); Sagone and Kwon (2005); Zhou et al. (2006); Yin (2010); Wu et al. (2011); Tikhomirov et al. (2012)</t>
    <phoneticPr fontId="1" type="noConversion"/>
  </si>
  <si>
    <t>Jiangda-Hoh Xil Shan (Jurassic)</t>
    <phoneticPr fontId="1" type="noConversion"/>
  </si>
  <si>
    <t>accretionary</t>
    <phoneticPr fontId="1" type="noConversion"/>
  </si>
  <si>
    <t>Gee and Pease (2004); Roberts and Siedlecka (2002); Roberts and Olovyanishnikov (2004)</t>
    <phoneticPr fontId="1" type="noConversion"/>
  </si>
  <si>
    <t>Ocean between Baltica and Gondwana</t>
    <phoneticPr fontId="1" type="noConversion"/>
  </si>
  <si>
    <t>East Baltica</t>
    <phoneticPr fontId="1" type="noConversion"/>
  </si>
  <si>
    <t>accretionary</t>
    <phoneticPr fontId="1" type="noConversion"/>
  </si>
  <si>
    <t>Timanian</t>
    <phoneticPr fontId="1" type="noConversion"/>
  </si>
  <si>
    <t>developed on proto-Pacific (southern) margin of Gondwana</t>
    <phoneticPr fontId="1" type="noConversion"/>
  </si>
  <si>
    <t>Mongol-Okhotsk (bivergent)</t>
    <phoneticPr fontId="1" type="noConversion"/>
  </si>
  <si>
    <t>Gondwana proto-Tethyan margin (Indian-Australian margin)</t>
    <phoneticPr fontId="1" type="noConversion"/>
  </si>
  <si>
    <t>Okhotsk-Chukotka volcanic belt was active from 106-79 Ma</t>
    <phoneticPr fontId="1" type="noConversion"/>
  </si>
  <si>
    <t>Meert (2003); Collins and Pisarevsky (2005)</t>
    <phoneticPr fontId="1" type="noConversion"/>
  </si>
  <si>
    <t>closure of ocean between Australia-E. Antarctica and rest of Gondwana</t>
    <phoneticPr fontId="1" type="noConversion"/>
  </si>
  <si>
    <t>closure of Mozambique ocean between eastern africa and a collage of continental blocks (Madagascar, Sri Lanka, Seychelles, Indai, East Antarctica)</t>
    <phoneticPr fontId="1" type="noConversion"/>
  </si>
  <si>
    <t>Trans-Sahara (western subduction)</t>
    <phoneticPr fontId="1" type="noConversion"/>
  </si>
  <si>
    <t>Trans-Sahara (Pharusian subduction)</t>
    <phoneticPr fontId="1" type="noConversion"/>
  </si>
  <si>
    <t>Kröner and Stern (2004); Caby (2003)</t>
    <phoneticPr fontId="1" type="noConversion"/>
  </si>
  <si>
    <t>closure of Brazilides ocean between west Gondwana and Brazil cratons</t>
    <phoneticPr fontId="1" type="noConversion"/>
  </si>
  <si>
    <t>peri-Gondwana</t>
  </si>
  <si>
    <t>peri-Gondwana</t>
    <phoneticPr fontId="1" type="noConversion"/>
  </si>
  <si>
    <t>peri-Gondwana</t>
    <phoneticPr fontId="1" type="noConversion"/>
  </si>
  <si>
    <t>peri-Gondwana-related</t>
    <phoneticPr fontId="1" type="noConversion"/>
  </si>
  <si>
    <t>Lachlan (Ordivician-Silurian)</t>
    <phoneticPr fontId="1" type="noConversion"/>
  </si>
  <si>
    <t>Lachlan (Devonian)</t>
    <phoneticPr fontId="1" type="noConversion"/>
  </si>
  <si>
    <t>Lachlan (Carboniferous)</t>
    <phoneticPr fontId="1" type="noConversion"/>
  </si>
  <si>
    <t>Marie Byrd land (Permian)</t>
    <phoneticPr fontId="1" type="noConversion"/>
  </si>
  <si>
    <t>Marie Byrd land (Ordivician-Silurian-Devonian)</t>
    <phoneticPr fontId="1" type="noConversion"/>
  </si>
  <si>
    <t>S.A. Cordilleran (Neogene-presentday)</t>
    <phoneticPr fontId="1" type="noConversion"/>
  </si>
  <si>
    <t>S.A. Cordilleran (Palegene)</t>
    <phoneticPr fontId="1" type="noConversion"/>
  </si>
  <si>
    <t>S.A. Cordilleran (Cretaceous)</t>
    <phoneticPr fontId="1" type="noConversion"/>
  </si>
  <si>
    <t>S.A. Cordilleran (Jurassic)</t>
    <phoneticPr fontId="1" type="noConversion"/>
  </si>
  <si>
    <t>S.A. Cordilleran (Triassic)</t>
    <phoneticPr fontId="1" type="noConversion"/>
  </si>
  <si>
    <t>N.A. Cordilleran (Palegene)</t>
    <phoneticPr fontId="1" type="noConversion"/>
  </si>
  <si>
    <t>N.A. Cordilleran (Cretaceous)</t>
    <phoneticPr fontId="1" type="noConversion"/>
  </si>
  <si>
    <t>N.A. Cordilleran (Jurassic)</t>
    <phoneticPr fontId="1" type="noConversion"/>
  </si>
  <si>
    <t>N.A. Cordilleran (Triassic)</t>
    <phoneticPr fontId="1" type="noConversion"/>
  </si>
  <si>
    <t xml:space="preserve">W. Pacific (Jurassic) </t>
    <phoneticPr fontId="1" type="noConversion"/>
  </si>
  <si>
    <t>W. Pacific (Cretaceous)</t>
    <phoneticPr fontId="1" type="noConversion"/>
  </si>
  <si>
    <t>W. Pacific (Palegene)</t>
    <phoneticPr fontId="1" type="noConversion"/>
  </si>
  <si>
    <t>W. Pacific (Neogene-presetday)</t>
    <phoneticPr fontId="1" type="noConversion"/>
  </si>
  <si>
    <t>Qinling (Paleozoic)</t>
    <phoneticPr fontId="1" type="noConversion"/>
  </si>
  <si>
    <t>Jiangda-Hoh Xil Shan (Triassic)</t>
    <phoneticPr fontId="1" type="noConversion"/>
  </si>
  <si>
    <t>Qinling (Permian)</t>
    <phoneticPr fontId="1" type="noConversion"/>
  </si>
  <si>
    <t>Kunlun (Carboniferous-Permian)</t>
    <phoneticPr fontId="1" type="noConversion"/>
  </si>
  <si>
    <t>Tethyan</t>
    <phoneticPr fontId="1" type="noConversion"/>
  </si>
  <si>
    <t>Arcs in the Arctic region (Koni-Taigonos arc, Uda-Murgal arc, Oloy arc)</t>
    <phoneticPr fontId="1" type="noConversion"/>
  </si>
  <si>
    <t>South Africa-Namibia</t>
    <phoneticPr fontId="1" type="noConversion"/>
  </si>
  <si>
    <t>-</t>
  </si>
  <si>
    <t>-</t>
    <phoneticPr fontId="1" type="noConversion"/>
  </si>
  <si>
    <t>-</t>
    <phoneticPr fontId="1" type="noConversion"/>
  </si>
  <si>
    <t>The exposure of Rheic ocean closure is rarely preserved in the North America (Nance and Linnemann, 2008). Arc-related igneous rocks of Devonian-Mississippian is absent in Appalachian orogen (Hermes and Murray, 1988)</t>
    <phoneticPr fontId="1" type="noConversion"/>
  </si>
  <si>
    <t>-</t>
    <phoneticPr fontId="1" type="noConversion"/>
  </si>
  <si>
    <t>Karakorum (Cretaceous)</t>
    <phoneticPr fontId="1" type="noConversion"/>
  </si>
  <si>
    <t>-</t>
    <phoneticPr fontId="1" type="noConversion"/>
  </si>
  <si>
    <t>Circum-Pacific</t>
    <phoneticPr fontId="1" type="noConversion"/>
  </si>
  <si>
    <t>accretionary</t>
    <phoneticPr fontId="1" type="noConversion"/>
  </si>
  <si>
    <t>Tikhomirov et al. (2012)</t>
    <phoneticPr fontId="1" type="noConversion"/>
  </si>
  <si>
    <t>-</t>
    <phoneticPr fontId="1" type="noConversion"/>
  </si>
  <si>
    <t>collisional</t>
    <phoneticPr fontId="1" type="noConversion"/>
  </si>
  <si>
    <t>collisonal</t>
    <phoneticPr fontId="1" type="noConversion"/>
  </si>
  <si>
    <t>collisonal</t>
    <phoneticPr fontId="1" type="noConversion"/>
  </si>
  <si>
    <t>collisional</t>
    <phoneticPr fontId="1" type="noConversion"/>
  </si>
  <si>
    <t>Pacific</t>
    <phoneticPr fontId="1" type="noConversion"/>
  </si>
  <si>
    <t>Eurasia</t>
    <phoneticPr fontId="1" type="noConversion"/>
  </si>
  <si>
    <t>Australian/Indian plate</t>
    <phoneticPr fontId="1" type="noConversion"/>
  </si>
  <si>
    <t>Gondwana</t>
    <phoneticPr fontId="1" type="noConversion"/>
  </si>
  <si>
    <t>proto-Tethyan</t>
    <phoneticPr fontId="1" type="noConversion"/>
  </si>
  <si>
    <t>Avalonia-Cadomia (Gondwana S. American-African margin)</t>
    <phoneticPr fontId="1" type="noConversion"/>
  </si>
  <si>
    <t>various cratons in S. America</t>
    <phoneticPr fontId="1" type="noConversion"/>
  </si>
  <si>
    <t>peri-Gondwana/Circum-Pacific</t>
    <phoneticPr fontId="1" type="noConversion"/>
  </si>
  <si>
    <t>peri-Gondwana/Circum-Pacific</t>
    <phoneticPr fontId="1" type="noConversion"/>
  </si>
  <si>
    <t>peri-Gondwana/Circum-Pacific</t>
    <phoneticPr fontId="1" type="noConversion"/>
  </si>
  <si>
    <t>Name of continetal arc</t>
    <phoneticPr fontId="1" type="noConversion"/>
  </si>
  <si>
    <t>Appalachian (Gondwana northern margin)</t>
    <phoneticPr fontId="1" type="noConversion"/>
  </si>
  <si>
    <t>Bangert et al. (1999); Cawood and Buchan (2007)</t>
    <phoneticPr fontId="1" type="noConversion"/>
  </si>
  <si>
    <t>Leat et al. (1995); Hervé et al. (2006)</t>
    <phoneticPr fontId="1" type="noConversion"/>
  </si>
  <si>
    <t>Goodge (2007); Cawood and Buchan (2007); Goodge et al. (2012)</t>
    <phoneticPr fontId="1" type="noConversion"/>
  </si>
  <si>
    <t>Mpodozie and Kay (1992); Vaughan and Pankhurst (1998); Cawood and Buchan (2007)</t>
    <phoneticPr fontId="1" type="noConversion"/>
  </si>
  <si>
    <t>Lancelot et al. (1978); Mpodozie and Kay (1992); Vanghan and Pankhurst (1998); Cawood and Buchan (2007)</t>
    <phoneticPr fontId="1" type="noConversion"/>
  </si>
  <si>
    <t>Bustamante et al. (2016); Paterson and Ducea (2015); Ramos and Kay (2006)</t>
    <phoneticPr fontId="1" type="noConversion"/>
  </si>
  <si>
    <t>Paterson and Ducea (2015); Ramos and Kay (2006)</t>
    <phoneticPr fontId="1" type="noConversion"/>
  </si>
  <si>
    <t>Bustamante et al. (2016); Paterson and Ducea (2015); Ramos and Kay (2006)</t>
    <phoneticPr fontId="1" type="noConversion"/>
  </si>
  <si>
    <t>Allmendinger et al. (1997);DeCelles et al.,(2015)</t>
    <phoneticPr fontId="1" type="noConversion"/>
  </si>
  <si>
    <t>Taira (2001); Sagone and Kwon (2005); Zhou et al. (2006); Wu et al. (20011)</t>
    <phoneticPr fontId="1" type="noConversion"/>
  </si>
  <si>
    <t>Linnemann et al. (2008); Veevers (2003); Nancy and Murphy (1996); O' Brien et al. (1996)</t>
    <phoneticPr fontId="1" type="noConversion"/>
  </si>
  <si>
    <t>Yin and Harrison (2000); Xu et al. (1985)</t>
    <phoneticPr fontId="1" type="noConversion"/>
  </si>
  <si>
    <t>Jiang et al. (2013); Yang et al. (1996)</t>
    <phoneticPr fontId="1" type="noConversion"/>
  </si>
  <si>
    <t>Cawood et al. (2007); Zhu et al. (2012); Kusky et al. (2003)</t>
    <phoneticPr fontId="1" type="noConversion"/>
  </si>
  <si>
    <t>Yin and Harrison (2000); Zhai et al. (2011)</t>
    <phoneticPr fontId="1" type="noConversion"/>
  </si>
  <si>
    <r>
      <t>Yin and Harrison (2000); Zhai et al. (2011)</t>
    </r>
    <r>
      <rPr>
        <sz val="12"/>
        <color theme="1"/>
        <rFont val="宋体"/>
        <family val="2"/>
        <charset val="134"/>
        <scheme val="minor"/>
      </rPr>
      <t/>
    </r>
    <phoneticPr fontId="1" type="noConversion"/>
  </si>
  <si>
    <t>Yin and Harrison (2000); Searle (1991)</t>
    <phoneticPr fontId="1" type="noConversion"/>
  </si>
  <si>
    <t>Yin and Harrison (2000); Zhu et al. (2015)</t>
    <phoneticPr fontId="1" type="noConversion"/>
  </si>
  <si>
    <t>Yin (2010); Mo et al., (2008)</t>
    <phoneticPr fontId="1" type="noConversion"/>
  </si>
  <si>
    <t>Xiao et al. (2015); Windley et al. (2007); Xiao et al. (2003); Zhang et al. (2007)</t>
    <phoneticPr fontId="1" type="noConversion"/>
  </si>
  <si>
    <t>Shephard et al. (2013); Amato et al. (2015)</t>
    <phoneticPr fontId="1" type="noConversion"/>
  </si>
  <si>
    <t>Parfenov (1991); Oxman (2003)</t>
    <phoneticPr fontId="1" type="noConversion"/>
  </si>
  <si>
    <t>Verhoyansk (Uyadian-Yasachnaya)</t>
    <phoneticPr fontId="1" type="noConversion"/>
  </si>
  <si>
    <t>Kröner and Stern (2004); Caby (2003)</t>
    <phoneticPr fontId="1" type="noConversion"/>
  </si>
  <si>
    <t>Paterson and Ducea (2015); Ramos and Kay (2006)</t>
    <phoneticPr fontId="1" type="noConversion"/>
  </si>
  <si>
    <t>Leat et al. (1995); Hervé et al. (2006)</t>
    <phoneticPr fontId="1" type="noConversion"/>
  </si>
  <si>
    <t>Table S2: Surface area addition rate (10^3 km^2/Myr)</t>
    <phoneticPr fontId="1" type="noConversion"/>
  </si>
  <si>
    <t>-</t>
    <phoneticPr fontId="1" type="noConversion"/>
  </si>
  <si>
    <t>Iran-Turkey (Lizizong volcanic belt)</t>
    <phoneticPr fontId="1" type="noConversion"/>
  </si>
  <si>
    <t>Sumatra (Neogene-presentday)</t>
    <phoneticPr fontId="1" type="noConversion"/>
  </si>
  <si>
    <t>-</t>
    <phoneticPr fontId="1" type="noConversion"/>
  </si>
  <si>
    <t>Kunlun (Paleozoic)</t>
    <phoneticPr fontId="1" type="noConversion"/>
  </si>
  <si>
    <t>Central America+Alaska+Cascade(Neogene-presetday)</t>
    <phoneticPr fontId="1" type="noConversion"/>
  </si>
  <si>
    <t>collisonal</t>
    <phoneticPr fontId="1" type="noConversion"/>
  </si>
  <si>
    <t>Iapetus-Rheic Oceans</t>
    <phoneticPr fontId="1" type="noConversion"/>
  </si>
  <si>
    <t>Laurentia</t>
    <phoneticPr fontId="1" type="noConversion"/>
  </si>
  <si>
    <t>Iapetus ocean</t>
    <phoneticPr fontId="1" type="noConversion"/>
  </si>
  <si>
    <t>closure of the Iapetus ocean between Laurentia and Avalonia, peri-Laurentian arcs</t>
    <phoneticPr fontId="1" type="noConversion"/>
  </si>
  <si>
    <t>Appalachian (Laurentian margin)</t>
    <phoneticPr fontId="1" type="noConversion"/>
  </si>
  <si>
    <t>accretionary</t>
    <phoneticPr fontId="1" type="noConversion"/>
  </si>
  <si>
    <t>Paleo-Asian Oceans</t>
    <phoneticPr fontId="1" type="noConversion"/>
  </si>
  <si>
    <t>Tian Shan-Solonker (Early Paleozoic)</t>
    <phoneticPr fontId="1" type="noConversion"/>
  </si>
  <si>
    <t>Solonker (bivergent, Permian)</t>
    <phoneticPr fontId="1" type="noConversion"/>
  </si>
  <si>
    <t>Tian Shan-Solonker (Carboniferous)</t>
    <phoneticPr fontId="1" type="noConversion"/>
  </si>
  <si>
    <t>Tarim-N. China</t>
    <phoneticPr fontId="1" type="noConversion"/>
  </si>
  <si>
    <t>Paleo-Asian Oceans</t>
    <phoneticPr fontId="1" type="noConversion"/>
  </si>
  <si>
    <t>Han et al. (2016); Song et al. (2015)</t>
    <phoneticPr fontId="1" type="noConversion"/>
  </si>
  <si>
    <t>Subduction of Paleo-Asian ocean beneath the NE Gondwana (the Australian-Inidan margin)</t>
    <phoneticPr fontId="1" type="noConversion"/>
  </si>
  <si>
    <t>Altai (Carboniferous)</t>
    <phoneticPr fontId="1" type="noConversion"/>
  </si>
  <si>
    <t>Altai (Early Paleozoic-Devonian)</t>
    <phoneticPr fontId="1" type="noConversion"/>
  </si>
  <si>
    <t>closure of ocean between Tarim and Siberia</t>
    <phoneticPr fontId="1" type="noConversion"/>
  </si>
  <si>
    <t>closure of ocean between Tarim and Balkhash-Yili terrane</t>
    <phoneticPr fontId="1" type="noConversion"/>
  </si>
  <si>
    <t>Largely Siberia</t>
    <phoneticPr fontId="1" type="noConversion"/>
  </si>
  <si>
    <t>Present-day location</t>
    <phoneticPr fontId="1" type="noConversion"/>
  </si>
  <si>
    <t>-</t>
    <phoneticPr fontId="1" type="noConversion"/>
  </si>
  <si>
    <t>Kazakhstan ( "Devonian" arc)</t>
    <phoneticPr fontId="1" type="noConversion"/>
  </si>
  <si>
    <t>need to x2</t>
    <phoneticPr fontId="1" type="noConversion"/>
  </si>
  <si>
    <t>need to x2</t>
    <phoneticPr fontId="1" type="noConversion"/>
  </si>
  <si>
    <t>Antarctic Peninsula (Jurassic)</t>
    <phoneticPr fontId="1" type="noConversion"/>
  </si>
  <si>
    <t>Antarctic Peninsula (Cretaceous)</t>
    <phoneticPr fontId="1" type="noConversion"/>
  </si>
  <si>
    <t>Antarctic Peninsula (Paleocene)</t>
    <phoneticPr fontId="1" type="noConversion"/>
  </si>
  <si>
    <t xml:space="preserve">Indochina-Sumatra (Permian) </t>
    <phoneticPr fontId="1" type="noConversion"/>
  </si>
  <si>
    <t xml:space="preserve">Indochina-Sumatra (Triassic) </t>
    <phoneticPr fontId="1" type="noConversion"/>
  </si>
  <si>
    <t xml:space="preserve">Indochina-Sumatra Jurassic) </t>
    <phoneticPr fontId="1" type="noConversion"/>
  </si>
  <si>
    <t>Indochina-Sumatra  (Cretaceous)</t>
    <phoneticPr fontId="1" type="noConversion"/>
  </si>
  <si>
    <t>Indochina-Sumatra  (Palegene)</t>
    <phoneticPr fontId="1" type="noConversion"/>
  </si>
  <si>
    <t>Eastern Asia (Part 1)</t>
    <phoneticPr fontId="1" type="noConversion"/>
  </si>
  <si>
    <t>Eastern Asia (Part 2)</t>
    <phoneticPr fontId="1" type="noConversion"/>
  </si>
  <si>
    <t>Russia-the Arctic</t>
    <phoneticPr fontId="1" type="noConversion"/>
  </si>
  <si>
    <t>Central China-Tibet</t>
    <phoneticPr fontId="1" type="noConversion"/>
  </si>
  <si>
    <t>-</t>
    <phoneticPr fontId="1" type="noConversion"/>
  </si>
  <si>
    <t>Xiao et al. (2008); Yuan et al. (2007); Sun et al. (2008); Cai et al. (2011); Li et al. (2016)</t>
    <phoneticPr fontId="1" type="noConversion"/>
  </si>
  <si>
    <t>Xiao et al. (2008); Yuan et al. (2007); Sun et al. (2008); Cai et al. (2011); Li et al. (2016)</t>
    <phoneticPr fontId="1" type="noConversion"/>
  </si>
  <si>
    <t>van Staal et al. (2009)</t>
    <phoneticPr fontId="1" type="noConversion"/>
  </si>
  <si>
    <t>Zhang et al. (2007); Zhang et al. (2016)</t>
    <phoneticPr fontId="1" type="noConversion"/>
  </si>
  <si>
    <t>Kröner and Stern (2004); Meert (2003)</t>
    <phoneticPr fontId="1" type="noConversion"/>
  </si>
  <si>
    <t>van der Voo et al. (2015); Tomurtogoo et al. (2005); Kravchinsky et al. (2002)</t>
    <phoneticPr fontId="1" type="noConversion"/>
  </si>
  <si>
    <t>Pankhurst et al. (1998); Pankhurst et al. (2000)</t>
    <phoneticPr fontId="1" type="noConversion"/>
  </si>
  <si>
    <t>Xiao et al. (2015); Windley et al. (2007); Han et al. (2011); Long et al. (2011)</t>
    <phoneticPr fontId="1" type="noConversion"/>
  </si>
  <si>
    <t>Brito Neves (1999); Pimentel et al. (2011)</t>
    <phoneticPr fontId="1" type="noConversion"/>
  </si>
  <si>
    <t>Cawood et al. (2011); Cawood (2005)</t>
    <phoneticPr fontId="1" type="noConversion"/>
  </si>
  <si>
    <t>Foster and Gray (2000); Coney (1992); Cawood (2005)</t>
    <phoneticPr fontId="1" type="noConversion"/>
  </si>
  <si>
    <t>Foster and Gray (2000); Coney (1992); Cawood (2005)</t>
    <phoneticPr fontId="1" type="noConversion"/>
  </si>
  <si>
    <t>Foster and Gray (2000); Coney (1992); Cawood (2005)</t>
    <phoneticPr fontId="1" type="noConversion"/>
  </si>
  <si>
    <t>Yang et al.(1996); Wang et al. (2013); Dong et al. (2011)</t>
    <phoneticPr fontId="1" type="noConversion"/>
  </si>
  <si>
    <t xml:space="preserve">W. Pacific (Middle Permian-Triassic) </t>
    <phoneticPr fontId="1" type="noConversion"/>
  </si>
  <si>
    <t>Taira (2001); Sagone and Kwon (2005); Zhou et al. (2006); Wu et al. (20011); Li and Li (2007)</t>
    <phoneticPr fontId="1" type="noConversion"/>
  </si>
  <si>
    <t>-</t>
    <phoneticPr fontId="1" type="noConversion"/>
  </si>
  <si>
    <t>Okhotsk-Chukotka</t>
    <phoneticPr fontId="1" type="noConversion"/>
  </si>
  <si>
    <t>Brasiliano</t>
    <phoneticPr fontId="1" type="noConversion"/>
  </si>
  <si>
    <t>Saldanian</t>
    <phoneticPr fontId="1" type="noConversion"/>
  </si>
  <si>
    <t>East African</t>
    <phoneticPr fontId="1" type="noConversion"/>
  </si>
  <si>
    <t>Damara-Kuunga</t>
    <phoneticPr fontId="1" type="noConversion"/>
  </si>
  <si>
    <t>Delamerian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</si>
</sst>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Arial"/>
    </font>
    <font>
      <i/>
      <sz val="16"/>
      <color theme="1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i/>
      <sz val="12"/>
      <color theme="1"/>
      <name val="Arial"/>
    </font>
    <font>
      <b/>
      <i/>
      <sz val="12"/>
      <color theme="1"/>
      <name val="Arial"/>
    </font>
    <font>
      <sz val="12"/>
      <color theme="0" tint="-0.499984740745262"/>
      <name val="Arial"/>
    </font>
    <font>
      <sz val="12"/>
      <color rgb="FF000000"/>
      <name val="Arial"/>
    </font>
    <font>
      <sz val="12"/>
      <name val="Arial"/>
    </font>
    <font>
      <sz val="12"/>
      <color rgb="FFFF0000"/>
      <name val="Arial"/>
    </font>
    <font>
      <sz val="12"/>
      <color theme="1"/>
      <name val="仿宋"/>
    </font>
    <font>
      <sz val="14"/>
      <color theme="1"/>
      <name val="Arial"/>
    </font>
    <font>
      <b/>
      <i/>
      <sz val="12"/>
      <name val="Arial"/>
    </font>
    <font>
      <b/>
      <sz val="12"/>
      <color theme="1"/>
      <name val="Arial"/>
    </font>
    <font>
      <sz val="16"/>
      <color theme="1"/>
      <name val="Arial"/>
    </font>
    <font>
      <b/>
      <i/>
      <sz val="12"/>
      <color rgb="FFFF0000"/>
      <name val="Arial"/>
    </font>
    <font>
      <i/>
      <sz val="12"/>
      <color rgb="FFFF0000"/>
      <name val="Arial"/>
    </font>
    <font>
      <i/>
      <sz val="14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B9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10" fillId="0" borderId="0" xfId="0" applyFont="1" applyFill="1"/>
    <xf numFmtId="0" fontId="15" fillId="0" borderId="0" xfId="0" applyFont="1" applyAlignment="1">
      <alignment vertical="center"/>
    </xf>
    <xf numFmtId="0" fontId="6" fillId="7" borderId="6" xfId="0" applyFont="1" applyFill="1" applyBorder="1" applyAlignment="1">
      <alignment wrapText="1"/>
    </xf>
    <xf numFmtId="0" fontId="6" fillId="8" borderId="6" xfId="0" applyFont="1" applyFill="1" applyBorder="1" applyAlignment="1">
      <alignment wrapText="1"/>
    </xf>
    <xf numFmtId="0" fontId="6" fillId="9" borderId="6" xfId="0" applyFont="1" applyFill="1" applyBorder="1" applyAlignment="1">
      <alignment wrapText="1"/>
    </xf>
    <xf numFmtId="0" fontId="6" fillId="10" borderId="6" xfId="0" applyFont="1" applyFill="1" applyBorder="1" applyAlignment="1">
      <alignment wrapText="1"/>
    </xf>
    <xf numFmtId="0" fontId="6" fillId="11" borderId="6" xfId="0" applyFont="1" applyFill="1" applyBorder="1" applyAlignment="1">
      <alignment wrapText="1"/>
    </xf>
    <xf numFmtId="0" fontId="6" fillId="12" borderId="6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13" borderId="6" xfId="0" applyFont="1" applyFill="1" applyBorder="1" applyAlignment="1">
      <alignment wrapText="1"/>
    </xf>
    <xf numFmtId="0" fontId="6" fillId="14" borderId="6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4" fillId="15" borderId="7" xfId="0" applyFont="1" applyFill="1" applyBorder="1"/>
    <xf numFmtId="176" fontId="10" fillId="15" borderId="6" xfId="0" applyNumberFormat="1" applyFont="1" applyFill="1" applyBorder="1"/>
    <xf numFmtId="0" fontId="10" fillId="0" borderId="0" xfId="0" applyFont="1" applyFill="1" applyBorder="1"/>
    <xf numFmtId="0" fontId="14" fillId="0" borderId="7" xfId="0" applyFont="1" applyFill="1" applyBorder="1"/>
    <xf numFmtId="176" fontId="10" fillId="0" borderId="6" xfId="0" applyNumberFormat="1" applyFont="1" applyFill="1" applyBorder="1"/>
    <xf numFmtId="0" fontId="14" fillId="15" borderId="8" xfId="0" applyFont="1" applyFill="1" applyBorder="1" applyAlignment="1">
      <alignment horizontal="right"/>
    </xf>
    <xf numFmtId="176" fontId="10" fillId="15" borderId="9" xfId="0" applyNumberFormat="1" applyFont="1" applyFill="1" applyBorder="1"/>
    <xf numFmtId="0" fontId="16" fillId="0" borderId="0" xfId="0" applyFont="1" applyAlignment="1">
      <alignment vertical="center"/>
    </xf>
    <xf numFmtId="177" fontId="2" fillId="0" borderId="6" xfId="0" applyNumberFormat="1" applyFont="1" applyBorder="1"/>
    <xf numFmtId="0" fontId="2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wrapText="1"/>
    </xf>
    <xf numFmtId="49" fontId="6" fillId="2" borderId="0" xfId="0" applyNumberFormat="1" applyFont="1" applyFill="1" applyBorder="1" applyAlignment="1">
      <alignment wrapText="1"/>
    </xf>
    <xf numFmtId="49" fontId="19" fillId="2" borderId="0" xfId="0" applyNumberFormat="1" applyFont="1" applyFill="1" applyBorder="1" applyAlignment="1">
      <alignment wrapText="1"/>
    </xf>
    <xf numFmtId="0" fontId="7" fillId="3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10" fillId="0" borderId="0" xfId="0" applyFont="1" applyBorder="1"/>
    <xf numFmtId="0" fontId="2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4" fillId="3" borderId="0" xfId="0" applyFont="1" applyFill="1" applyBorder="1"/>
    <xf numFmtId="0" fontId="9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9" fillId="0" borderId="0" xfId="0" applyFont="1" applyBorder="1"/>
    <xf numFmtId="0" fontId="7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7" fillId="3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2" fillId="0" borderId="0" xfId="0" applyFont="1" applyBorder="1"/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/>
    <xf numFmtId="0" fontId="14" fillId="3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/>
    <xf numFmtId="176" fontId="2" fillId="0" borderId="0" xfId="0" applyNumberFormat="1" applyFont="1"/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</cellXfs>
  <cellStyles count="36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P103"/>
  <sheetViews>
    <sheetView tabSelected="1" workbookViewId="0">
      <pane xSplit="3" ySplit="2" topLeftCell="D3" activePane="bottomRight" state="frozenSplit"/>
      <selection pane="topRight" activeCell="L1" sqref="L1"/>
      <selection pane="bottomLeft" activeCell="A3" sqref="A3"/>
      <selection pane="bottomRight" activeCell="C12" sqref="C12"/>
    </sheetView>
  </sheetViews>
  <sheetFormatPr baseColWidth="10" defaultRowHeight="15" x14ac:dyDescent="0"/>
  <cols>
    <col min="1" max="1" width="7.6640625" style="24" customWidth="1"/>
    <col min="2" max="2" width="12.83203125" style="24" customWidth="1"/>
    <col min="3" max="3" width="65" style="24" customWidth="1"/>
    <col min="4" max="4" width="12.5" style="24" customWidth="1"/>
    <col min="5" max="5" width="14.83203125" style="24" customWidth="1"/>
    <col min="6" max="6" width="12.83203125" style="24" customWidth="1"/>
    <col min="7" max="7" width="16" style="24" customWidth="1"/>
    <col min="8" max="8" width="29" style="24" customWidth="1"/>
    <col min="9" max="9" width="13.33203125" style="24" customWidth="1"/>
    <col min="10" max="12" width="10.83203125" style="24"/>
    <col min="13" max="13" width="23.1640625" style="24" customWidth="1"/>
    <col min="14" max="14" width="26.1640625" style="24" customWidth="1"/>
    <col min="15" max="15" width="60.6640625" style="24" customWidth="1"/>
    <col min="16" max="16" width="55.33203125" style="24" customWidth="1"/>
    <col min="17" max="16384" width="10.83203125" style="24"/>
  </cols>
  <sheetData>
    <row r="1" spans="1:16" ht="25" customHeight="1">
      <c r="A1" s="64" t="s">
        <v>115</v>
      </c>
      <c r="B1" s="64"/>
      <c r="C1" s="64"/>
      <c r="D1" s="17"/>
      <c r="E1" s="17"/>
      <c r="F1" s="17"/>
    </row>
    <row r="2" spans="1:16" s="25" customFormat="1" ht="39" customHeight="1">
      <c r="A2" s="59" t="s">
        <v>101</v>
      </c>
      <c r="B2" s="58" t="s">
        <v>311</v>
      </c>
      <c r="C2" s="59" t="s">
        <v>256</v>
      </c>
      <c r="D2" s="58" t="s">
        <v>5</v>
      </c>
      <c r="E2" s="58" t="s">
        <v>4</v>
      </c>
      <c r="F2" s="58" t="s">
        <v>3</v>
      </c>
      <c r="G2" s="58" t="s">
        <v>0</v>
      </c>
      <c r="H2" s="58" t="s">
        <v>18</v>
      </c>
      <c r="I2" s="27" t="s">
        <v>1</v>
      </c>
      <c r="J2" s="27" t="s">
        <v>2</v>
      </c>
      <c r="K2" s="27" t="s">
        <v>104</v>
      </c>
      <c r="L2" s="28" t="s">
        <v>102</v>
      </c>
      <c r="M2" s="26" t="s">
        <v>10</v>
      </c>
      <c r="N2" s="26" t="s">
        <v>32</v>
      </c>
      <c r="O2" s="25" t="s">
        <v>9</v>
      </c>
      <c r="P2" s="25" t="s">
        <v>8</v>
      </c>
    </row>
    <row r="3" spans="1:16" s="29" customFormat="1">
      <c r="B3" s="29" t="s">
        <v>7</v>
      </c>
    </row>
    <row r="4" spans="1:16">
      <c r="A4" s="24">
        <v>1</v>
      </c>
      <c r="B4" s="30"/>
      <c r="C4" s="31" t="s">
        <v>348</v>
      </c>
      <c r="D4" s="24">
        <v>600</v>
      </c>
      <c r="E4" s="24">
        <v>510</v>
      </c>
      <c r="F4" s="24">
        <f>D4-E4</f>
        <v>90</v>
      </c>
      <c r="G4" s="24" t="s">
        <v>6</v>
      </c>
      <c r="H4" s="32" t="s">
        <v>203</v>
      </c>
      <c r="I4" s="24">
        <v>1300</v>
      </c>
      <c r="J4" s="33">
        <v>1300</v>
      </c>
      <c r="K4" s="24">
        <f>AVERAGE(I4:J4)</f>
        <v>1300</v>
      </c>
      <c r="M4" s="24" t="s">
        <v>19</v>
      </c>
      <c r="N4" s="24" t="s">
        <v>165</v>
      </c>
      <c r="O4" s="24" t="s">
        <v>11</v>
      </c>
      <c r="P4" s="32" t="s">
        <v>12</v>
      </c>
    </row>
    <row r="5" spans="1:16" s="32" customFormat="1">
      <c r="A5" s="24">
        <v>2</v>
      </c>
      <c r="C5" s="17" t="s">
        <v>230</v>
      </c>
      <c r="D5" s="32">
        <v>300</v>
      </c>
      <c r="E5" s="32">
        <v>290</v>
      </c>
      <c r="F5" s="24">
        <f t="shared" ref="F5:F9" si="0">D5-E5</f>
        <v>10</v>
      </c>
      <c r="G5" s="32" t="s">
        <v>6</v>
      </c>
      <c r="H5" s="32" t="s">
        <v>203</v>
      </c>
      <c r="I5" s="32">
        <v>2400</v>
      </c>
      <c r="J5" s="33">
        <v>2400</v>
      </c>
      <c r="K5" s="24">
        <f t="shared" ref="K5:K9" si="1">AVERAGE(I5:J5)</f>
        <v>2400</v>
      </c>
      <c r="M5" s="32" t="s">
        <v>19</v>
      </c>
      <c r="N5" s="32" t="s">
        <v>17</v>
      </c>
      <c r="O5" s="32" t="s">
        <v>28</v>
      </c>
      <c r="P5" s="32" t="s">
        <v>258</v>
      </c>
    </row>
    <row r="6" spans="1:16" s="32" customFormat="1">
      <c r="A6" s="24">
        <v>3</v>
      </c>
      <c r="B6" s="34"/>
      <c r="C6" s="17" t="s">
        <v>349</v>
      </c>
      <c r="D6" s="35">
        <v>800</v>
      </c>
      <c r="E6" s="35">
        <v>660</v>
      </c>
      <c r="F6" s="24">
        <f t="shared" si="0"/>
        <v>140</v>
      </c>
      <c r="G6" s="32" t="s">
        <v>242</v>
      </c>
      <c r="H6" s="32" t="s">
        <v>83</v>
      </c>
      <c r="I6" s="32">
        <v>7400</v>
      </c>
      <c r="J6" s="33">
        <f t="shared" ref="J6:J9" si="2">I6/2</f>
        <v>3700</v>
      </c>
      <c r="K6" s="24">
        <f t="shared" si="1"/>
        <v>5550</v>
      </c>
      <c r="M6" s="32" t="s">
        <v>91</v>
      </c>
      <c r="N6" s="32" t="s">
        <v>84</v>
      </c>
      <c r="O6" s="24" t="s">
        <v>197</v>
      </c>
      <c r="P6" s="32" t="s">
        <v>195</v>
      </c>
    </row>
    <row r="7" spans="1:16">
      <c r="A7" s="32">
        <v>4</v>
      </c>
      <c r="B7" s="30"/>
      <c r="C7" s="31" t="s">
        <v>350</v>
      </c>
      <c r="D7" s="33">
        <v>650</v>
      </c>
      <c r="E7" s="33">
        <v>550</v>
      </c>
      <c r="F7" s="24">
        <f t="shared" si="0"/>
        <v>100</v>
      </c>
      <c r="G7" s="32" t="s">
        <v>242</v>
      </c>
      <c r="H7" s="32" t="s">
        <v>83</v>
      </c>
      <c r="I7" s="24">
        <v>7200</v>
      </c>
      <c r="J7" s="33">
        <f t="shared" si="2"/>
        <v>3600</v>
      </c>
      <c r="K7" s="24">
        <f t="shared" si="1"/>
        <v>5400</v>
      </c>
      <c r="M7" s="24" t="s">
        <v>86</v>
      </c>
      <c r="N7" s="24" t="s">
        <v>85</v>
      </c>
      <c r="O7" s="32" t="s">
        <v>196</v>
      </c>
      <c r="P7" s="32" t="s">
        <v>333</v>
      </c>
    </row>
    <row r="8" spans="1:16">
      <c r="A8" s="24">
        <v>5</v>
      </c>
      <c r="B8" s="30"/>
      <c r="C8" s="31" t="s">
        <v>198</v>
      </c>
      <c r="D8" s="33">
        <v>680</v>
      </c>
      <c r="E8" s="33">
        <v>620</v>
      </c>
      <c r="F8" s="24">
        <f t="shared" si="0"/>
        <v>60</v>
      </c>
      <c r="G8" s="32" t="s">
        <v>242</v>
      </c>
      <c r="H8" s="32" t="s">
        <v>83</v>
      </c>
      <c r="I8" s="24">
        <v>3300</v>
      </c>
      <c r="J8" s="33">
        <f t="shared" si="2"/>
        <v>1650</v>
      </c>
      <c r="K8" s="24">
        <f t="shared" si="1"/>
        <v>2475</v>
      </c>
      <c r="L8" s="36"/>
      <c r="M8" s="24" t="s">
        <v>88</v>
      </c>
      <c r="N8" s="24" t="s">
        <v>89</v>
      </c>
      <c r="O8" s="24" t="s">
        <v>87</v>
      </c>
      <c r="P8" s="32" t="s">
        <v>281</v>
      </c>
    </row>
    <row r="9" spans="1:16" s="32" customFormat="1">
      <c r="A9" s="17">
        <v>6</v>
      </c>
      <c r="B9" s="34"/>
      <c r="C9" s="17" t="s">
        <v>199</v>
      </c>
      <c r="D9" s="32">
        <v>690</v>
      </c>
      <c r="E9" s="35">
        <v>650</v>
      </c>
      <c r="F9" s="24">
        <f t="shared" si="0"/>
        <v>40</v>
      </c>
      <c r="G9" s="32" t="s">
        <v>242</v>
      </c>
      <c r="H9" s="32" t="s">
        <v>83</v>
      </c>
      <c r="I9" s="32">
        <v>3300</v>
      </c>
      <c r="J9" s="33">
        <f t="shared" si="2"/>
        <v>1650</v>
      </c>
      <c r="K9" s="24">
        <f t="shared" si="1"/>
        <v>2475</v>
      </c>
      <c r="M9" s="32" t="s">
        <v>88</v>
      </c>
      <c r="N9" s="32" t="s">
        <v>89</v>
      </c>
      <c r="O9" s="32" t="s">
        <v>87</v>
      </c>
      <c r="P9" s="32" t="s">
        <v>200</v>
      </c>
    </row>
    <row r="11" spans="1:16" s="29" customFormat="1">
      <c r="B11" s="29" t="s">
        <v>82</v>
      </c>
      <c r="H11" s="37"/>
    </row>
    <row r="12" spans="1:16">
      <c r="A12" s="24">
        <v>7</v>
      </c>
      <c r="B12" s="30"/>
      <c r="C12" s="31" t="s">
        <v>351</v>
      </c>
      <c r="D12" s="24">
        <v>550</v>
      </c>
      <c r="E12" s="24">
        <v>480</v>
      </c>
      <c r="F12" s="24">
        <f>D12-E12</f>
        <v>70</v>
      </c>
      <c r="G12" s="24" t="s">
        <v>117</v>
      </c>
      <c r="H12" s="32" t="s">
        <v>203</v>
      </c>
      <c r="I12" s="24">
        <v>3900</v>
      </c>
      <c r="J12" s="38" t="s">
        <v>231</v>
      </c>
      <c r="K12" s="24">
        <v>3900</v>
      </c>
      <c r="M12" s="24" t="s">
        <v>24</v>
      </c>
      <c r="N12" s="24" t="s">
        <v>17</v>
      </c>
      <c r="O12" s="24" t="s">
        <v>158</v>
      </c>
      <c r="P12" s="32" t="s">
        <v>339</v>
      </c>
    </row>
    <row r="13" spans="1:16" s="32" customFormat="1">
      <c r="A13" s="32">
        <v>8</v>
      </c>
      <c r="C13" s="17" t="s">
        <v>206</v>
      </c>
      <c r="D13" s="32">
        <v>450</v>
      </c>
      <c r="E13" s="32">
        <v>420</v>
      </c>
      <c r="F13" s="24">
        <f t="shared" ref="F13:F20" si="3">D13-E13</f>
        <v>30</v>
      </c>
      <c r="G13" s="24" t="s">
        <v>117</v>
      </c>
      <c r="H13" s="32" t="s">
        <v>203</v>
      </c>
      <c r="I13" s="32">
        <v>3500</v>
      </c>
      <c r="J13" s="32">
        <v>1900</v>
      </c>
      <c r="K13" s="32">
        <v>2700</v>
      </c>
      <c r="M13" s="32" t="s">
        <v>24</v>
      </c>
      <c r="N13" s="32" t="s">
        <v>17</v>
      </c>
      <c r="P13" s="32" t="s">
        <v>340</v>
      </c>
    </row>
    <row r="14" spans="1:16" s="32" customFormat="1">
      <c r="A14" s="24">
        <v>9</v>
      </c>
      <c r="C14" s="17" t="s">
        <v>207</v>
      </c>
      <c r="D14" s="32">
        <v>420</v>
      </c>
      <c r="E14" s="32">
        <v>380</v>
      </c>
      <c r="F14" s="24">
        <f t="shared" si="3"/>
        <v>40</v>
      </c>
      <c r="G14" s="24" t="s">
        <v>117</v>
      </c>
      <c r="H14" s="32" t="s">
        <v>203</v>
      </c>
      <c r="I14" s="32">
        <v>1900</v>
      </c>
      <c r="J14" s="32">
        <v>900</v>
      </c>
      <c r="K14" s="32">
        <v>1400</v>
      </c>
      <c r="M14" s="32" t="s">
        <v>24</v>
      </c>
      <c r="N14" s="32" t="s">
        <v>17</v>
      </c>
      <c r="P14" s="32" t="s">
        <v>341</v>
      </c>
    </row>
    <row r="15" spans="1:16">
      <c r="A15" s="32">
        <v>10</v>
      </c>
      <c r="C15" s="17" t="s">
        <v>208</v>
      </c>
      <c r="D15" s="24">
        <v>360</v>
      </c>
      <c r="E15" s="24">
        <v>310</v>
      </c>
      <c r="F15" s="24">
        <f t="shared" si="3"/>
        <v>50</v>
      </c>
      <c r="G15" s="24" t="s">
        <v>117</v>
      </c>
      <c r="H15" s="32" t="s">
        <v>203</v>
      </c>
      <c r="I15" s="32">
        <v>2500</v>
      </c>
      <c r="J15" s="32">
        <v>2500</v>
      </c>
      <c r="K15" s="32">
        <v>2500</v>
      </c>
      <c r="M15" s="32" t="s">
        <v>24</v>
      </c>
      <c r="N15" s="32" t="s">
        <v>17</v>
      </c>
      <c r="P15" s="32" t="s">
        <v>340</v>
      </c>
    </row>
    <row r="16" spans="1:16">
      <c r="A16" s="24">
        <v>11</v>
      </c>
      <c r="C16" s="17" t="s">
        <v>105</v>
      </c>
      <c r="D16" s="24">
        <v>300</v>
      </c>
      <c r="E16" s="24">
        <v>250</v>
      </c>
      <c r="F16" s="24">
        <f t="shared" si="3"/>
        <v>50</v>
      </c>
      <c r="G16" s="24" t="s">
        <v>117</v>
      </c>
      <c r="H16" s="32" t="s">
        <v>203</v>
      </c>
      <c r="I16" s="32">
        <v>2600</v>
      </c>
      <c r="J16" s="32">
        <v>2600</v>
      </c>
      <c r="K16" s="32">
        <v>2600</v>
      </c>
      <c r="M16" s="24" t="s">
        <v>24</v>
      </c>
      <c r="N16" s="24" t="s">
        <v>17</v>
      </c>
      <c r="O16" s="24" t="s">
        <v>159</v>
      </c>
      <c r="P16" s="32" t="s">
        <v>338</v>
      </c>
    </row>
    <row r="17" spans="1:16">
      <c r="A17" s="32">
        <v>12</v>
      </c>
      <c r="C17" s="17" t="s">
        <v>106</v>
      </c>
      <c r="D17" s="24">
        <v>250</v>
      </c>
      <c r="E17" s="24">
        <v>230</v>
      </c>
      <c r="F17" s="24">
        <f t="shared" si="3"/>
        <v>20</v>
      </c>
      <c r="G17" s="24" t="s">
        <v>117</v>
      </c>
      <c r="H17" s="32" t="s">
        <v>203</v>
      </c>
      <c r="I17" s="32">
        <v>1800</v>
      </c>
      <c r="J17" s="32">
        <v>400</v>
      </c>
      <c r="K17" s="32">
        <v>1100</v>
      </c>
      <c r="M17" s="24" t="s">
        <v>24</v>
      </c>
      <c r="N17" s="24" t="s">
        <v>17</v>
      </c>
      <c r="O17" s="24" t="s">
        <v>23</v>
      </c>
      <c r="P17" s="32" t="s">
        <v>338</v>
      </c>
    </row>
    <row r="18" spans="1:16" s="32" customFormat="1">
      <c r="A18" s="24">
        <v>13</v>
      </c>
      <c r="C18" s="17" t="s">
        <v>99</v>
      </c>
      <c r="D18" s="32">
        <v>500</v>
      </c>
      <c r="E18" s="32">
        <v>490</v>
      </c>
      <c r="F18" s="24">
        <f t="shared" si="3"/>
        <v>10</v>
      </c>
      <c r="G18" s="32" t="s">
        <v>92</v>
      </c>
      <c r="H18" s="32" t="s">
        <v>204</v>
      </c>
      <c r="I18" s="32">
        <v>240</v>
      </c>
      <c r="J18" s="35" t="s">
        <v>241</v>
      </c>
      <c r="K18" s="32">
        <v>240</v>
      </c>
      <c r="M18" s="32" t="s">
        <v>93</v>
      </c>
      <c r="N18" s="32" t="s">
        <v>94</v>
      </c>
      <c r="O18" s="32" t="s">
        <v>95</v>
      </c>
      <c r="P18" s="32" t="s">
        <v>169</v>
      </c>
    </row>
    <row r="19" spans="1:16">
      <c r="A19" s="32">
        <v>14</v>
      </c>
      <c r="C19" s="31" t="s">
        <v>100</v>
      </c>
      <c r="D19" s="24">
        <v>370</v>
      </c>
      <c r="E19" s="24">
        <v>320</v>
      </c>
      <c r="F19" s="24">
        <f t="shared" si="3"/>
        <v>50</v>
      </c>
      <c r="G19" s="24" t="s">
        <v>97</v>
      </c>
      <c r="H19" s="32" t="s">
        <v>253</v>
      </c>
      <c r="I19" s="24">
        <v>240</v>
      </c>
      <c r="J19" s="33" t="s">
        <v>241</v>
      </c>
      <c r="K19" s="24">
        <v>240</v>
      </c>
      <c r="M19" s="24" t="s">
        <v>93</v>
      </c>
      <c r="N19" s="24" t="s">
        <v>94</v>
      </c>
      <c r="P19" s="32" t="s">
        <v>168</v>
      </c>
    </row>
    <row r="20" spans="1:16">
      <c r="A20" s="24">
        <v>15</v>
      </c>
      <c r="C20" s="17" t="s">
        <v>96</v>
      </c>
      <c r="D20" s="24">
        <v>170</v>
      </c>
      <c r="E20" s="24">
        <v>120</v>
      </c>
      <c r="F20" s="24">
        <f t="shared" si="3"/>
        <v>50</v>
      </c>
      <c r="G20" s="24" t="s">
        <v>97</v>
      </c>
      <c r="H20" s="32" t="s">
        <v>26</v>
      </c>
      <c r="I20" s="24">
        <v>240</v>
      </c>
      <c r="J20" s="33" t="s">
        <v>241</v>
      </c>
      <c r="K20" s="24">
        <v>240</v>
      </c>
      <c r="M20" s="24" t="s">
        <v>93</v>
      </c>
      <c r="N20" s="24" t="s">
        <v>27</v>
      </c>
      <c r="P20" s="32" t="s">
        <v>98</v>
      </c>
    </row>
    <row r="21" spans="1:16">
      <c r="H21" s="32"/>
      <c r="J21" s="30"/>
    </row>
    <row r="22" spans="1:16" s="29" customFormat="1">
      <c r="B22" s="29" t="s">
        <v>13</v>
      </c>
      <c r="H22" s="37"/>
    </row>
    <row r="23" spans="1:16">
      <c r="A23" s="31">
        <v>16</v>
      </c>
      <c r="B23" s="30"/>
      <c r="C23" s="31" t="s">
        <v>14</v>
      </c>
      <c r="D23" s="24">
        <v>590</v>
      </c>
      <c r="E23" s="24">
        <v>480</v>
      </c>
      <c r="F23" s="24">
        <f>D23-E23</f>
        <v>110</v>
      </c>
      <c r="G23" s="24" t="s">
        <v>15</v>
      </c>
      <c r="H23" s="32" t="s">
        <v>26</v>
      </c>
      <c r="I23" s="24">
        <v>3400</v>
      </c>
      <c r="J23" s="33" t="s">
        <v>103</v>
      </c>
      <c r="K23" s="24">
        <v>3400</v>
      </c>
      <c r="M23" s="24" t="s">
        <v>16</v>
      </c>
      <c r="N23" s="24" t="s">
        <v>17</v>
      </c>
      <c r="O23" s="24" t="s">
        <v>164</v>
      </c>
      <c r="P23" s="32" t="s">
        <v>260</v>
      </c>
    </row>
    <row r="24" spans="1:16">
      <c r="A24" s="31">
        <v>17</v>
      </c>
      <c r="B24" s="30"/>
      <c r="C24" s="31" t="s">
        <v>316</v>
      </c>
      <c r="D24" s="24">
        <v>200</v>
      </c>
      <c r="E24" s="24">
        <v>145</v>
      </c>
      <c r="F24" s="24">
        <f t="shared" ref="F24:F29" si="4">D24-E24</f>
        <v>55</v>
      </c>
      <c r="G24" s="24" t="s">
        <v>15</v>
      </c>
      <c r="H24" s="32" t="s">
        <v>26</v>
      </c>
      <c r="I24" s="24">
        <v>900</v>
      </c>
      <c r="J24" s="24">
        <v>900</v>
      </c>
      <c r="K24" s="24">
        <v>900</v>
      </c>
      <c r="M24" s="24" t="s">
        <v>13</v>
      </c>
      <c r="N24" s="24" t="s">
        <v>27</v>
      </c>
      <c r="P24" s="32" t="s">
        <v>259</v>
      </c>
    </row>
    <row r="25" spans="1:16">
      <c r="A25" s="31">
        <v>18</v>
      </c>
      <c r="C25" s="31" t="s">
        <v>317</v>
      </c>
      <c r="D25" s="24">
        <v>145</v>
      </c>
      <c r="E25" s="24">
        <v>66</v>
      </c>
      <c r="F25" s="24">
        <f t="shared" si="4"/>
        <v>79</v>
      </c>
      <c r="G25" s="24" t="s">
        <v>25</v>
      </c>
      <c r="H25" s="32" t="s">
        <v>26</v>
      </c>
      <c r="I25" s="24">
        <v>1800</v>
      </c>
      <c r="J25" s="24">
        <v>1800</v>
      </c>
      <c r="K25" s="24">
        <v>1800</v>
      </c>
      <c r="M25" s="24" t="s">
        <v>16</v>
      </c>
      <c r="N25" s="24" t="s">
        <v>27</v>
      </c>
      <c r="P25" s="32" t="s">
        <v>259</v>
      </c>
    </row>
    <row r="26" spans="1:16">
      <c r="A26" s="31">
        <v>19</v>
      </c>
      <c r="B26" s="30"/>
      <c r="C26" s="31" t="s">
        <v>318</v>
      </c>
      <c r="D26" s="24">
        <v>66</v>
      </c>
      <c r="E26" s="24">
        <v>50</v>
      </c>
      <c r="F26" s="24">
        <f t="shared" si="4"/>
        <v>16</v>
      </c>
      <c r="G26" s="24" t="s">
        <v>15</v>
      </c>
      <c r="H26" s="32" t="s">
        <v>26</v>
      </c>
      <c r="I26" s="24">
        <v>600</v>
      </c>
      <c r="J26" s="24">
        <v>600</v>
      </c>
      <c r="K26" s="24">
        <v>600</v>
      </c>
      <c r="M26" s="24" t="s">
        <v>13</v>
      </c>
      <c r="N26" s="24" t="s">
        <v>27</v>
      </c>
      <c r="O26" s="24" t="s">
        <v>166</v>
      </c>
      <c r="P26" s="32" t="s">
        <v>283</v>
      </c>
    </row>
    <row r="27" spans="1:16">
      <c r="A27" s="31">
        <v>20</v>
      </c>
      <c r="C27" s="31" t="s">
        <v>209</v>
      </c>
      <c r="D27" s="24">
        <v>280</v>
      </c>
      <c r="E27" s="24">
        <v>270</v>
      </c>
      <c r="F27" s="24">
        <f t="shared" si="4"/>
        <v>10</v>
      </c>
      <c r="G27" s="24" t="s">
        <v>15</v>
      </c>
      <c r="H27" s="32" t="s">
        <v>254</v>
      </c>
      <c r="I27" s="33">
        <v>1000</v>
      </c>
      <c r="J27" s="33" t="s">
        <v>232</v>
      </c>
      <c r="K27" s="24">
        <v>1000</v>
      </c>
      <c r="M27" s="24" t="s">
        <v>13</v>
      </c>
      <c r="N27" s="24" t="s">
        <v>27</v>
      </c>
      <c r="P27" s="32" t="s">
        <v>335</v>
      </c>
    </row>
    <row r="28" spans="1:16">
      <c r="A28" s="31">
        <v>21</v>
      </c>
      <c r="C28" s="17" t="s">
        <v>163</v>
      </c>
      <c r="D28" s="24">
        <v>375</v>
      </c>
      <c r="E28" s="24">
        <v>340</v>
      </c>
      <c r="F28" s="24">
        <f t="shared" si="4"/>
        <v>35</v>
      </c>
      <c r="G28" s="24" t="s">
        <v>15</v>
      </c>
      <c r="H28" s="32" t="s">
        <v>255</v>
      </c>
      <c r="I28" s="33">
        <v>1000</v>
      </c>
      <c r="J28" s="33" t="s">
        <v>285</v>
      </c>
      <c r="K28" s="24">
        <v>1000</v>
      </c>
      <c r="M28" s="24" t="s">
        <v>13</v>
      </c>
      <c r="N28" s="24" t="s">
        <v>27</v>
      </c>
      <c r="O28" s="24" t="s">
        <v>31</v>
      </c>
      <c r="P28" s="32" t="s">
        <v>335</v>
      </c>
    </row>
    <row r="29" spans="1:16">
      <c r="A29" s="31">
        <v>22</v>
      </c>
      <c r="C29" s="17" t="s">
        <v>210</v>
      </c>
      <c r="D29" s="24">
        <v>450</v>
      </c>
      <c r="E29" s="24">
        <v>420</v>
      </c>
      <c r="F29" s="24">
        <f t="shared" si="4"/>
        <v>30</v>
      </c>
      <c r="G29" s="24" t="s">
        <v>15</v>
      </c>
      <c r="H29" s="32" t="s">
        <v>254</v>
      </c>
      <c r="I29" s="24">
        <v>700</v>
      </c>
      <c r="J29" s="24">
        <v>700</v>
      </c>
      <c r="K29" s="24">
        <v>700</v>
      </c>
      <c r="M29" s="24" t="s">
        <v>13</v>
      </c>
      <c r="N29" s="24" t="s">
        <v>27</v>
      </c>
      <c r="P29" s="32" t="s">
        <v>335</v>
      </c>
    </row>
    <row r="30" spans="1:16">
      <c r="H30" s="32"/>
    </row>
    <row r="31" spans="1:16" s="29" customFormat="1">
      <c r="B31" s="29" t="s">
        <v>20</v>
      </c>
      <c r="H31" s="37"/>
    </row>
    <row r="32" spans="1:16" s="17" customFormat="1">
      <c r="A32" s="31">
        <v>23</v>
      </c>
      <c r="B32" s="61"/>
      <c r="C32" s="17" t="s">
        <v>347</v>
      </c>
      <c r="D32" s="17">
        <v>900</v>
      </c>
      <c r="E32" s="52">
        <v>650</v>
      </c>
      <c r="F32" s="31">
        <f>D32-E32</f>
        <v>250</v>
      </c>
      <c r="G32" s="17" t="s">
        <v>242</v>
      </c>
      <c r="H32" s="17" t="s">
        <v>83</v>
      </c>
      <c r="I32" s="17">
        <v>3800</v>
      </c>
      <c r="J32" s="55">
        <f>I32/2</f>
        <v>1900</v>
      </c>
      <c r="K32" s="31">
        <f>AVERAGE(I32:J32)</f>
        <v>2850</v>
      </c>
      <c r="M32" s="17" t="s">
        <v>252</v>
      </c>
      <c r="N32" s="17" t="s">
        <v>90</v>
      </c>
      <c r="O32" s="17" t="s">
        <v>201</v>
      </c>
      <c r="P32" s="17" t="s">
        <v>337</v>
      </c>
    </row>
    <row r="33" spans="1:16">
      <c r="A33" s="24">
        <v>24</v>
      </c>
      <c r="B33" s="30"/>
      <c r="C33" s="31" t="s">
        <v>21</v>
      </c>
      <c r="D33" s="24">
        <v>530</v>
      </c>
      <c r="E33" s="24">
        <v>515</v>
      </c>
      <c r="F33" s="24">
        <f>D33-E33</f>
        <v>15</v>
      </c>
      <c r="G33" s="24" t="s">
        <v>25</v>
      </c>
      <c r="H33" s="32" t="s">
        <v>202</v>
      </c>
      <c r="I33" s="24">
        <v>700</v>
      </c>
      <c r="J33" s="38">
        <v>700</v>
      </c>
      <c r="K33" s="24">
        <v>700</v>
      </c>
      <c r="M33" s="24" t="s">
        <v>20</v>
      </c>
      <c r="N33" s="24" t="s">
        <v>17</v>
      </c>
      <c r="O33" s="24" t="s">
        <v>29</v>
      </c>
      <c r="P33" s="32" t="s">
        <v>30</v>
      </c>
    </row>
    <row r="34" spans="1:16">
      <c r="A34" s="24">
        <v>25</v>
      </c>
      <c r="C34" s="31" t="s">
        <v>22</v>
      </c>
      <c r="D34" s="24">
        <v>490</v>
      </c>
      <c r="E34" s="24">
        <v>460</v>
      </c>
      <c r="F34" s="24">
        <f t="shared" ref="F34:F41" si="5">D34-E34</f>
        <v>30</v>
      </c>
      <c r="G34" s="24" t="s">
        <v>25</v>
      </c>
      <c r="H34" s="32" t="s">
        <v>202</v>
      </c>
      <c r="I34" s="24">
        <v>650</v>
      </c>
      <c r="J34" s="38">
        <v>650</v>
      </c>
      <c r="K34" s="24">
        <v>650</v>
      </c>
      <c r="M34" s="24" t="s">
        <v>20</v>
      </c>
      <c r="N34" s="24" t="s">
        <v>17</v>
      </c>
      <c r="P34" s="32" t="s">
        <v>30</v>
      </c>
    </row>
    <row r="35" spans="1:16">
      <c r="A35" s="24">
        <v>26</v>
      </c>
      <c r="B35" s="39"/>
      <c r="C35" s="31" t="s">
        <v>108</v>
      </c>
      <c r="D35" s="24">
        <v>350</v>
      </c>
      <c r="E35" s="24">
        <v>300</v>
      </c>
      <c r="F35" s="24">
        <f t="shared" si="5"/>
        <v>50</v>
      </c>
      <c r="G35" s="24" t="s">
        <v>25</v>
      </c>
      <c r="H35" s="32" t="s">
        <v>110</v>
      </c>
      <c r="I35" s="24">
        <v>900</v>
      </c>
      <c r="J35" s="24">
        <v>900</v>
      </c>
      <c r="K35" s="24">
        <v>900</v>
      </c>
      <c r="M35" s="24" t="s">
        <v>20</v>
      </c>
      <c r="N35" s="24" t="s">
        <v>78</v>
      </c>
      <c r="O35" s="24" t="s">
        <v>162</v>
      </c>
      <c r="P35" s="32" t="s">
        <v>261</v>
      </c>
    </row>
    <row r="36" spans="1:16">
      <c r="A36" s="24">
        <v>27</v>
      </c>
      <c r="C36" s="31" t="s">
        <v>111</v>
      </c>
      <c r="D36" s="24">
        <v>300</v>
      </c>
      <c r="E36" s="24">
        <v>250</v>
      </c>
      <c r="F36" s="24">
        <f t="shared" si="5"/>
        <v>50</v>
      </c>
      <c r="G36" s="24" t="s">
        <v>25</v>
      </c>
      <c r="H36" s="32" t="s">
        <v>26</v>
      </c>
      <c r="I36" s="24">
        <v>1700</v>
      </c>
      <c r="J36" s="24">
        <v>1700</v>
      </c>
      <c r="K36" s="24">
        <v>1700</v>
      </c>
      <c r="M36" s="24" t="s">
        <v>20</v>
      </c>
      <c r="N36" s="24" t="s">
        <v>78</v>
      </c>
      <c r="O36" s="24" t="s">
        <v>109</v>
      </c>
      <c r="P36" s="32" t="s">
        <v>262</v>
      </c>
    </row>
    <row r="37" spans="1:16">
      <c r="A37" s="24">
        <v>28</v>
      </c>
      <c r="B37" s="40"/>
      <c r="C37" s="41" t="s">
        <v>215</v>
      </c>
      <c r="D37" s="24">
        <v>250</v>
      </c>
      <c r="E37" s="24">
        <v>200</v>
      </c>
      <c r="F37" s="24">
        <f t="shared" si="5"/>
        <v>50</v>
      </c>
      <c r="G37" s="31" t="s">
        <v>63</v>
      </c>
      <c r="H37" s="32" t="s">
        <v>26</v>
      </c>
      <c r="I37" s="31">
        <v>3800</v>
      </c>
      <c r="J37" s="31">
        <v>3800</v>
      </c>
      <c r="K37" s="31">
        <v>3800</v>
      </c>
      <c r="M37" s="24" t="s">
        <v>20</v>
      </c>
      <c r="N37" s="24" t="s">
        <v>78</v>
      </c>
      <c r="P37" s="32" t="s">
        <v>282</v>
      </c>
    </row>
    <row r="38" spans="1:16">
      <c r="A38" s="24">
        <v>29</v>
      </c>
      <c r="B38" s="39"/>
      <c r="C38" s="41" t="s">
        <v>214</v>
      </c>
      <c r="D38" s="24">
        <v>200</v>
      </c>
      <c r="E38" s="24">
        <v>145</v>
      </c>
      <c r="F38" s="24">
        <f t="shared" si="5"/>
        <v>55</v>
      </c>
      <c r="G38" s="31" t="s">
        <v>63</v>
      </c>
      <c r="H38" s="32" t="s">
        <v>26</v>
      </c>
      <c r="I38" s="24">
        <v>7500</v>
      </c>
      <c r="J38" s="24">
        <v>4500</v>
      </c>
      <c r="K38" s="24">
        <v>6000</v>
      </c>
      <c r="M38" s="24" t="s">
        <v>20</v>
      </c>
      <c r="N38" s="24" t="s">
        <v>78</v>
      </c>
      <c r="P38" s="32" t="s">
        <v>263</v>
      </c>
    </row>
    <row r="39" spans="1:16">
      <c r="A39" s="24">
        <v>30</v>
      </c>
      <c r="B39" s="39"/>
      <c r="C39" s="41" t="s">
        <v>213</v>
      </c>
      <c r="D39" s="31">
        <v>145</v>
      </c>
      <c r="E39" s="31">
        <v>66</v>
      </c>
      <c r="F39" s="24">
        <f t="shared" si="5"/>
        <v>79</v>
      </c>
      <c r="G39" s="31" t="s">
        <v>63</v>
      </c>
      <c r="H39" s="32" t="s">
        <v>26</v>
      </c>
      <c r="I39" s="24">
        <v>7600</v>
      </c>
      <c r="J39" s="24">
        <v>7600</v>
      </c>
      <c r="K39" s="24">
        <v>7600</v>
      </c>
      <c r="M39" s="24" t="s">
        <v>20</v>
      </c>
      <c r="N39" s="24" t="s">
        <v>78</v>
      </c>
      <c r="P39" s="32" t="s">
        <v>265</v>
      </c>
    </row>
    <row r="40" spans="1:16">
      <c r="A40" s="24">
        <v>31</v>
      </c>
      <c r="B40" s="39"/>
      <c r="C40" s="41" t="s">
        <v>212</v>
      </c>
      <c r="D40" s="24">
        <v>65</v>
      </c>
      <c r="E40" s="24">
        <v>23</v>
      </c>
      <c r="F40" s="24">
        <f t="shared" si="5"/>
        <v>42</v>
      </c>
      <c r="G40" s="31" t="s">
        <v>63</v>
      </c>
      <c r="H40" s="32" t="s">
        <v>26</v>
      </c>
      <c r="I40" s="24">
        <v>4800</v>
      </c>
      <c r="J40" s="24">
        <v>4800</v>
      </c>
      <c r="K40" s="24">
        <v>4800</v>
      </c>
      <c r="M40" s="24" t="s">
        <v>20</v>
      </c>
      <c r="N40" s="24" t="s">
        <v>78</v>
      </c>
      <c r="P40" s="32" t="s">
        <v>264</v>
      </c>
    </row>
    <row r="41" spans="1:16">
      <c r="A41" s="24">
        <v>32</v>
      </c>
      <c r="B41" s="39"/>
      <c r="C41" s="41" t="s">
        <v>211</v>
      </c>
      <c r="D41" s="24">
        <v>22</v>
      </c>
      <c r="E41" s="24">
        <v>0</v>
      </c>
      <c r="F41" s="24">
        <f t="shared" si="5"/>
        <v>22</v>
      </c>
      <c r="G41" s="31" t="s">
        <v>63</v>
      </c>
      <c r="H41" s="32" t="s">
        <v>26</v>
      </c>
      <c r="I41" s="24">
        <v>4700</v>
      </c>
      <c r="J41" s="24">
        <v>4700</v>
      </c>
      <c r="K41" s="24">
        <v>4700</v>
      </c>
      <c r="M41" s="24" t="s">
        <v>20</v>
      </c>
      <c r="N41" s="24" t="s">
        <v>78</v>
      </c>
      <c r="P41" s="32" t="s">
        <v>266</v>
      </c>
    </row>
    <row r="42" spans="1:16">
      <c r="H42" s="32"/>
    </row>
    <row r="43" spans="1:16" s="29" customFormat="1">
      <c r="B43" s="43" t="s">
        <v>116</v>
      </c>
      <c r="H43" s="37"/>
    </row>
    <row r="44" spans="1:16" s="45" customFormat="1">
      <c r="A44" s="31">
        <v>33</v>
      </c>
      <c r="B44" s="44"/>
      <c r="C44" s="41" t="s">
        <v>219</v>
      </c>
      <c r="D44" s="24">
        <v>250</v>
      </c>
      <c r="E44" s="24">
        <v>200</v>
      </c>
      <c r="F44" s="17">
        <f t="shared" ref="F44:F48" si="6">D44-E44</f>
        <v>50</v>
      </c>
      <c r="G44" s="31" t="s">
        <v>63</v>
      </c>
      <c r="H44" s="32" t="s">
        <v>26</v>
      </c>
      <c r="I44" s="31">
        <v>3600</v>
      </c>
      <c r="J44" s="31">
        <v>3600</v>
      </c>
      <c r="K44" s="31">
        <v>3600</v>
      </c>
      <c r="M44" s="31" t="s">
        <v>64</v>
      </c>
      <c r="N44" s="24" t="s">
        <v>78</v>
      </c>
      <c r="P44" s="31" t="s">
        <v>177</v>
      </c>
    </row>
    <row r="45" spans="1:16" s="45" customFormat="1">
      <c r="A45" s="31">
        <v>34</v>
      </c>
      <c r="B45" s="44"/>
      <c r="C45" s="41" t="s">
        <v>218</v>
      </c>
      <c r="D45" s="24">
        <v>200</v>
      </c>
      <c r="E45" s="24">
        <v>145</v>
      </c>
      <c r="F45" s="17">
        <f t="shared" si="6"/>
        <v>55</v>
      </c>
      <c r="G45" s="31" t="s">
        <v>63</v>
      </c>
      <c r="H45" s="32" t="s">
        <v>26</v>
      </c>
      <c r="I45" s="31">
        <v>5000</v>
      </c>
      <c r="J45" s="31">
        <v>5000</v>
      </c>
      <c r="K45" s="31">
        <v>5000</v>
      </c>
      <c r="M45" s="31" t="s">
        <v>64</v>
      </c>
      <c r="N45" s="24" t="s">
        <v>78</v>
      </c>
      <c r="P45" s="31" t="s">
        <v>177</v>
      </c>
    </row>
    <row r="46" spans="1:16" s="45" customFormat="1">
      <c r="A46" s="31">
        <v>35</v>
      </c>
      <c r="B46" s="44"/>
      <c r="C46" s="41" t="s">
        <v>217</v>
      </c>
      <c r="D46" s="31">
        <v>145</v>
      </c>
      <c r="E46" s="31">
        <v>66</v>
      </c>
      <c r="F46" s="17">
        <f t="shared" si="6"/>
        <v>79</v>
      </c>
      <c r="G46" s="31" t="s">
        <v>63</v>
      </c>
      <c r="H46" s="32" t="s">
        <v>26</v>
      </c>
      <c r="I46" s="31">
        <v>9500</v>
      </c>
      <c r="J46" s="31">
        <v>9500</v>
      </c>
      <c r="K46" s="31">
        <v>9500</v>
      </c>
      <c r="M46" s="31" t="s">
        <v>64</v>
      </c>
      <c r="N46" s="24" t="s">
        <v>78</v>
      </c>
      <c r="P46" s="31" t="s">
        <v>177</v>
      </c>
    </row>
    <row r="47" spans="1:16" s="45" customFormat="1">
      <c r="A47" s="31">
        <v>36</v>
      </c>
      <c r="B47" s="44"/>
      <c r="C47" s="41" t="s">
        <v>216</v>
      </c>
      <c r="D47" s="31">
        <v>65</v>
      </c>
      <c r="E47" s="31">
        <v>23</v>
      </c>
      <c r="F47" s="17">
        <f t="shared" si="6"/>
        <v>42</v>
      </c>
      <c r="G47" s="31" t="s">
        <v>63</v>
      </c>
      <c r="H47" s="32" t="s">
        <v>26</v>
      </c>
      <c r="I47" s="31">
        <v>5500</v>
      </c>
      <c r="J47" s="31">
        <v>5500</v>
      </c>
      <c r="K47" s="31">
        <v>5500</v>
      </c>
      <c r="L47" s="46"/>
      <c r="M47" s="31" t="s">
        <v>64</v>
      </c>
      <c r="N47" s="24" t="s">
        <v>78</v>
      </c>
      <c r="P47" s="31" t="s">
        <v>177</v>
      </c>
    </row>
    <row r="48" spans="1:16" s="45" customFormat="1">
      <c r="A48" s="31">
        <v>37</v>
      </c>
      <c r="B48" s="44"/>
      <c r="C48" s="41" t="s">
        <v>290</v>
      </c>
      <c r="D48" s="31">
        <v>22</v>
      </c>
      <c r="E48" s="31">
        <v>0</v>
      </c>
      <c r="F48" s="17">
        <f t="shared" si="6"/>
        <v>22</v>
      </c>
      <c r="G48" s="31" t="s">
        <v>63</v>
      </c>
      <c r="H48" s="32" t="s">
        <v>26</v>
      </c>
      <c r="I48" s="31">
        <v>5900</v>
      </c>
      <c r="J48" s="31">
        <v>5900</v>
      </c>
      <c r="K48" s="31">
        <v>5900</v>
      </c>
      <c r="L48" s="31"/>
      <c r="M48" s="31" t="s">
        <v>64</v>
      </c>
      <c r="N48" s="24" t="s">
        <v>78</v>
      </c>
      <c r="P48" s="31" t="s">
        <v>177</v>
      </c>
    </row>
    <row r="49" spans="1:16" s="47" customFormat="1">
      <c r="A49" s="46"/>
      <c r="B49" s="48"/>
      <c r="C49" s="49"/>
      <c r="D49" s="46"/>
      <c r="E49" s="46"/>
      <c r="F49" s="46"/>
      <c r="G49" s="46"/>
      <c r="H49" s="32"/>
      <c r="I49" s="46"/>
      <c r="J49" s="46"/>
      <c r="K49" s="46"/>
      <c r="L49" s="46"/>
      <c r="M49" s="46"/>
      <c r="N49" s="36"/>
    </row>
    <row r="50" spans="1:16" s="29" customFormat="1">
      <c r="A50" s="50"/>
      <c r="B50" s="43" t="s">
        <v>324</v>
      </c>
      <c r="H50" s="37"/>
    </row>
    <row r="51" spans="1:16" s="45" customFormat="1">
      <c r="A51" s="31">
        <v>38</v>
      </c>
      <c r="B51" s="44"/>
      <c r="C51" s="41" t="s">
        <v>343</v>
      </c>
      <c r="D51" s="31">
        <v>270</v>
      </c>
      <c r="E51" s="24">
        <v>200</v>
      </c>
      <c r="F51" s="31">
        <f>D51-E51</f>
        <v>70</v>
      </c>
      <c r="G51" s="31" t="s">
        <v>63</v>
      </c>
      <c r="H51" s="32" t="s">
        <v>26</v>
      </c>
      <c r="I51" s="31">
        <v>2800</v>
      </c>
      <c r="J51" s="31">
        <v>2800</v>
      </c>
      <c r="K51" s="31">
        <v>2800</v>
      </c>
      <c r="M51" s="31" t="s">
        <v>247</v>
      </c>
      <c r="N51" s="24" t="s">
        <v>246</v>
      </c>
      <c r="P51" s="31" t="s">
        <v>344</v>
      </c>
    </row>
    <row r="52" spans="1:16" s="45" customFormat="1">
      <c r="A52" s="31">
        <v>39</v>
      </c>
      <c r="B52" s="44"/>
      <c r="C52" s="41" t="s">
        <v>220</v>
      </c>
      <c r="D52" s="24">
        <v>200</v>
      </c>
      <c r="E52" s="24">
        <v>145</v>
      </c>
      <c r="F52" s="31">
        <f t="shared" ref="F52:F56" si="7">D52-E52</f>
        <v>55</v>
      </c>
      <c r="G52" s="31" t="s">
        <v>63</v>
      </c>
      <c r="H52" s="32" t="s">
        <v>26</v>
      </c>
      <c r="I52" s="31">
        <v>6000</v>
      </c>
      <c r="J52" s="31">
        <v>6000</v>
      </c>
      <c r="K52" s="31">
        <v>6000</v>
      </c>
      <c r="M52" s="31" t="s">
        <v>247</v>
      </c>
      <c r="N52" s="24" t="s">
        <v>246</v>
      </c>
      <c r="P52" s="31" t="s">
        <v>267</v>
      </c>
    </row>
    <row r="53" spans="1:16" s="45" customFormat="1">
      <c r="A53" s="31">
        <v>40</v>
      </c>
      <c r="B53" s="44"/>
      <c r="C53" s="41" t="s">
        <v>221</v>
      </c>
      <c r="D53" s="31">
        <v>145</v>
      </c>
      <c r="E53" s="31">
        <v>66</v>
      </c>
      <c r="F53" s="31">
        <f t="shared" si="7"/>
        <v>79</v>
      </c>
      <c r="G53" s="31" t="s">
        <v>63</v>
      </c>
      <c r="H53" s="32" t="s">
        <v>26</v>
      </c>
      <c r="I53" s="31">
        <v>6300</v>
      </c>
      <c r="J53" s="31">
        <v>6300</v>
      </c>
      <c r="K53" s="31">
        <v>6300</v>
      </c>
      <c r="M53" s="31" t="s">
        <v>247</v>
      </c>
      <c r="N53" s="24" t="s">
        <v>246</v>
      </c>
      <c r="O53" s="31" t="s">
        <v>194</v>
      </c>
      <c r="P53" s="31" t="s">
        <v>183</v>
      </c>
    </row>
    <row r="54" spans="1:16" s="45" customFormat="1">
      <c r="A54" s="31">
        <v>41</v>
      </c>
      <c r="B54" s="44"/>
      <c r="C54" s="41" t="s">
        <v>222</v>
      </c>
      <c r="D54" s="31">
        <v>65</v>
      </c>
      <c r="E54" s="31">
        <v>23</v>
      </c>
      <c r="F54" s="31">
        <f t="shared" si="7"/>
        <v>42</v>
      </c>
      <c r="G54" s="31" t="s">
        <v>63</v>
      </c>
      <c r="H54" s="32" t="s">
        <v>26</v>
      </c>
      <c r="I54" s="31">
        <v>3800</v>
      </c>
      <c r="J54" s="31">
        <v>3800</v>
      </c>
      <c r="K54" s="31">
        <v>3800</v>
      </c>
      <c r="L54" s="46"/>
      <c r="M54" s="31" t="s">
        <v>247</v>
      </c>
      <c r="N54" s="24" t="s">
        <v>246</v>
      </c>
      <c r="P54" s="31" t="s">
        <v>182</v>
      </c>
    </row>
    <row r="55" spans="1:16" s="45" customFormat="1">
      <c r="A55" s="31">
        <v>42</v>
      </c>
      <c r="B55" s="44"/>
      <c r="C55" s="41" t="s">
        <v>223</v>
      </c>
      <c r="D55" s="31">
        <v>22</v>
      </c>
      <c r="E55" s="31">
        <v>0</v>
      </c>
      <c r="F55" s="31">
        <f t="shared" si="7"/>
        <v>22</v>
      </c>
      <c r="G55" s="31" t="s">
        <v>63</v>
      </c>
      <c r="H55" s="32" t="s">
        <v>26</v>
      </c>
      <c r="I55" s="31">
        <v>700</v>
      </c>
      <c r="J55" s="31">
        <v>700</v>
      </c>
      <c r="K55" s="31">
        <v>700</v>
      </c>
      <c r="M55" s="31" t="s">
        <v>247</v>
      </c>
      <c r="N55" s="24" t="s">
        <v>246</v>
      </c>
      <c r="P55" s="31" t="s">
        <v>182</v>
      </c>
    </row>
    <row r="56" spans="1:16" s="45" customFormat="1">
      <c r="A56" s="31">
        <v>43</v>
      </c>
      <c r="B56" s="48"/>
      <c r="C56" s="41" t="s">
        <v>346</v>
      </c>
      <c r="D56" s="31">
        <v>106</v>
      </c>
      <c r="E56" s="31">
        <v>80</v>
      </c>
      <c r="F56" s="31">
        <f t="shared" si="7"/>
        <v>26</v>
      </c>
      <c r="G56" s="31" t="s">
        <v>239</v>
      </c>
      <c r="H56" s="32" t="s">
        <v>238</v>
      </c>
      <c r="I56" s="31">
        <v>3500</v>
      </c>
      <c r="J56" s="31">
        <v>3500</v>
      </c>
      <c r="K56" s="31">
        <v>3500</v>
      </c>
      <c r="M56" s="31" t="s">
        <v>247</v>
      </c>
      <c r="N56" s="24" t="s">
        <v>246</v>
      </c>
      <c r="P56" s="31" t="s">
        <v>240</v>
      </c>
    </row>
    <row r="57" spans="1:16">
      <c r="B57" s="39"/>
      <c r="H57" s="32"/>
    </row>
    <row r="58" spans="1:16" s="29" customFormat="1">
      <c r="B58" s="43" t="s">
        <v>33</v>
      </c>
      <c r="H58" s="37"/>
    </row>
    <row r="59" spans="1:16" s="31" customFormat="1">
      <c r="A59" s="31">
        <v>44</v>
      </c>
      <c r="B59" s="41"/>
      <c r="C59" s="31" t="s">
        <v>296</v>
      </c>
      <c r="D59" s="31">
        <v>460</v>
      </c>
      <c r="E59" s="31">
        <v>420</v>
      </c>
      <c r="F59" s="31">
        <v>60</v>
      </c>
      <c r="G59" s="31" t="s">
        <v>291</v>
      </c>
      <c r="H59" s="17" t="s">
        <v>292</v>
      </c>
      <c r="I59" s="31">
        <v>4900</v>
      </c>
      <c r="J59" s="55">
        <v>2450</v>
      </c>
      <c r="K59" s="31">
        <v>3675</v>
      </c>
      <c r="M59" s="31" t="s">
        <v>293</v>
      </c>
      <c r="N59" s="31" t="s">
        <v>294</v>
      </c>
      <c r="O59" s="31" t="s">
        <v>295</v>
      </c>
      <c r="P59" s="31" t="s">
        <v>331</v>
      </c>
    </row>
    <row r="60" spans="1:16" s="17" customFormat="1">
      <c r="A60" s="17">
        <v>45</v>
      </c>
      <c r="B60" s="51"/>
      <c r="C60" s="17" t="s">
        <v>257</v>
      </c>
      <c r="D60" s="17">
        <v>405</v>
      </c>
      <c r="E60" s="17">
        <v>330</v>
      </c>
      <c r="F60" s="17">
        <f>D60-E60</f>
        <v>75</v>
      </c>
      <c r="G60" s="17" t="s">
        <v>243</v>
      </c>
      <c r="H60" s="17" t="s">
        <v>65</v>
      </c>
      <c r="I60" s="17">
        <v>2000</v>
      </c>
      <c r="J60" s="52" t="s">
        <v>233</v>
      </c>
      <c r="K60" s="17">
        <v>2000</v>
      </c>
      <c r="M60" s="17" t="s">
        <v>160</v>
      </c>
      <c r="N60" s="17" t="s">
        <v>79</v>
      </c>
      <c r="O60" s="17" t="s">
        <v>234</v>
      </c>
      <c r="P60" s="17" t="s">
        <v>170</v>
      </c>
    </row>
    <row r="61" spans="1:16">
      <c r="B61" s="39"/>
      <c r="H61" s="32"/>
      <c r="J61" s="33"/>
    </row>
    <row r="62" spans="1:16" s="29" customFormat="1">
      <c r="B62" s="43" t="s">
        <v>34</v>
      </c>
      <c r="H62" s="37"/>
      <c r="J62" s="53"/>
    </row>
    <row r="63" spans="1:16" s="31" customFormat="1">
      <c r="A63" s="31">
        <v>46</v>
      </c>
      <c r="B63" s="41"/>
      <c r="C63" s="31" t="s">
        <v>40</v>
      </c>
      <c r="D63" s="31">
        <v>405</v>
      </c>
      <c r="E63" s="31">
        <v>330</v>
      </c>
      <c r="F63" s="31">
        <f>D63-E63</f>
        <v>75</v>
      </c>
      <c r="G63" s="31" t="s">
        <v>244</v>
      </c>
      <c r="H63" s="17" t="s">
        <v>65</v>
      </c>
      <c r="I63" s="31">
        <v>2600</v>
      </c>
      <c r="J63" s="52" t="s">
        <v>235</v>
      </c>
      <c r="K63" s="31">
        <v>2600</v>
      </c>
      <c r="M63" s="31" t="s">
        <v>80</v>
      </c>
      <c r="N63" s="31" t="s">
        <v>77</v>
      </c>
      <c r="O63" s="31" t="s">
        <v>81</v>
      </c>
      <c r="P63" s="17" t="s">
        <v>161</v>
      </c>
    </row>
    <row r="64" spans="1:16" s="17" customFormat="1">
      <c r="A64" s="17">
        <v>47</v>
      </c>
      <c r="B64" s="34"/>
      <c r="C64" s="17" t="s">
        <v>251</v>
      </c>
      <c r="D64" s="17">
        <v>660</v>
      </c>
      <c r="E64" s="17">
        <v>550</v>
      </c>
      <c r="F64" s="31">
        <f t="shared" ref="F64" si="8">D64-E64</f>
        <v>110</v>
      </c>
      <c r="G64" s="17" t="s">
        <v>185</v>
      </c>
      <c r="H64" s="32" t="s">
        <v>202</v>
      </c>
      <c r="I64" s="17">
        <v>9000</v>
      </c>
      <c r="J64" s="52">
        <v>4500</v>
      </c>
      <c r="K64" s="17">
        <f>AVERAGE(I64:J64)</f>
        <v>6750</v>
      </c>
      <c r="M64" s="17" t="s">
        <v>249</v>
      </c>
      <c r="N64" s="17" t="s">
        <v>250</v>
      </c>
      <c r="O64" s="17" t="s">
        <v>191</v>
      </c>
      <c r="P64" s="17" t="s">
        <v>268</v>
      </c>
    </row>
    <row r="65" spans="1:16">
      <c r="B65" s="54"/>
      <c r="H65" s="32"/>
    </row>
    <row r="66" spans="1:16" s="29" customFormat="1">
      <c r="B66" s="43" t="s">
        <v>327</v>
      </c>
      <c r="H66" s="37"/>
    </row>
    <row r="67" spans="1:16">
      <c r="A67" s="24">
        <v>48</v>
      </c>
      <c r="B67" s="30"/>
      <c r="C67" s="31" t="s">
        <v>193</v>
      </c>
      <c r="D67" s="33">
        <v>550</v>
      </c>
      <c r="E67" s="24">
        <v>490</v>
      </c>
      <c r="F67" s="24">
        <f>D67-E67</f>
        <v>60</v>
      </c>
      <c r="G67" s="24" t="s">
        <v>25</v>
      </c>
      <c r="H67" s="32" t="s">
        <v>202</v>
      </c>
      <c r="I67" s="24">
        <v>7700</v>
      </c>
      <c r="J67" s="33">
        <f>I67/2</f>
        <v>3850</v>
      </c>
      <c r="K67" s="24">
        <f>AVERAGE(I67:J67)</f>
        <v>5775</v>
      </c>
      <c r="M67" s="24" t="s">
        <v>36</v>
      </c>
      <c r="N67" s="24" t="s">
        <v>37</v>
      </c>
      <c r="O67" s="24" t="s">
        <v>35</v>
      </c>
      <c r="P67" s="32" t="s">
        <v>271</v>
      </c>
    </row>
    <row r="68" spans="1:16" s="31" customFormat="1">
      <c r="A68" s="31">
        <v>49</v>
      </c>
      <c r="C68" s="31" t="s">
        <v>289</v>
      </c>
      <c r="D68" s="55">
        <v>510</v>
      </c>
      <c r="E68" s="55">
        <v>430</v>
      </c>
      <c r="F68" s="31">
        <f t="shared" ref="F68:F77" si="9">D68-E68</f>
        <v>80</v>
      </c>
      <c r="G68" s="31" t="s">
        <v>25</v>
      </c>
      <c r="H68" s="17" t="s">
        <v>202</v>
      </c>
      <c r="I68" s="55">
        <v>1900</v>
      </c>
      <c r="J68" s="55" t="s">
        <v>345</v>
      </c>
      <c r="K68" s="55">
        <v>1900</v>
      </c>
      <c r="M68" s="31" t="s">
        <v>152</v>
      </c>
      <c r="N68" s="31" t="s">
        <v>153</v>
      </c>
      <c r="O68" s="31" t="s">
        <v>154</v>
      </c>
      <c r="P68" s="17" t="s">
        <v>342</v>
      </c>
    </row>
    <row r="69" spans="1:16" s="31" customFormat="1">
      <c r="A69" s="31">
        <v>50</v>
      </c>
      <c r="C69" s="31" t="s">
        <v>224</v>
      </c>
      <c r="D69" s="31">
        <v>510</v>
      </c>
      <c r="E69" s="31">
        <v>430</v>
      </c>
      <c r="F69" s="31">
        <f t="shared" si="9"/>
        <v>80</v>
      </c>
      <c r="G69" s="31" t="s">
        <v>25</v>
      </c>
      <c r="H69" s="17" t="s">
        <v>202</v>
      </c>
      <c r="I69" s="31">
        <v>1600</v>
      </c>
      <c r="J69" s="55" t="s">
        <v>103</v>
      </c>
      <c r="K69" s="31">
        <v>1600</v>
      </c>
      <c r="M69" s="31" t="s">
        <v>38</v>
      </c>
      <c r="N69" s="31" t="s">
        <v>47</v>
      </c>
      <c r="O69" s="31" t="s">
        <v>67</v>
      </c>
      <c r="P69" s="17" t="s">
        <v>342</v>
      </c>
    </row>
    <row r="70" spans="1:16">
      <c r="A70" s="24">
        <v>51</v>
      </c>
      <c r="C70" s="31" t="s">
        <v>225</v>
      </c>
      <c r="D70" s="24">
        <v>240</v>
      </c>
      <c r="E70" s="24">
        <v>200</v>
      </c>
      <c r="F70" s="24">
        <f t="shared" si="9"/>
        <v>40</v>
      </c>
      <c r="G70" s="24" t="s">
        <v>242</v>
      </c>
      <c r="H70" s="32" t="s">
        <v>46</v>
      </c>
      <c r="I70" s="24">
        <v>2700</v>
      </c>
      <c r="J70" s="24">
        <v>500</v>
      </c>
      <c r="K70" s="24">
        <v>1600</v>
      </c>
      <c r="M70" s="24" t="s">
        <v>50</v>
      </c>
      <c r="N70" s="24" t="s">
        <v>51</v>
      </c>
      <c r="O70" s="24" t="s">
        <v>68</v>
      </c>
      <c r="P70" s="32" t="s">
        <v>272</v>
      </c>
    </row>
    <row r="71" spans="1:16">
      <c r="A71" s="24">
        <v>52</v>
      </c>
      <c r="C71" s="31" t="s">
        <v>184</v>
      </c>
      <c r="D71" s="24">
        <v>200</v>
      </c>
      <c r="E71" s="33">
        <v>170</v>
      </c>
      <c r="F71" s="24">
        <f t="shared" si="9"/>
        <v>30</v>
      </c>
      <c r="G71" s="24" t="s">
        <v>242</v>
      </c>
      <c r="H71" s="32" t="s">
        <v>46</v>
      </c>
      <c r="I71" s="24">
        <v>2300</v>
      </c>
      <c r="J71" s="24">
        <v>2300</v>
      </c>
      <c r="K71" s="24">
        <v>2300</v>
      </c>
      <c r="M71" s="24" t="s">
        <v>50</v>
      </c>
      <c r="N71" s="24" t="s">
        <v>51</v>
      </c>
      <c r="O71" s="24" t="s">
        <v>68</v>
      </c>
      <c r="P71" s="32" t="s">
        <v>273</v>
      </c>
    </row>
    <row r="72" spans="1:16">
      <c r="A72" s="24">
        <v>53</v>
      </c>
      <c r="C72" s="31" t="s">
        <v>236</v>
      </c>
      <c r="D72" s="33">
        <v>170</v>
      </c>
      <c r="E72" s="33">
        <v>100</v>
      </c>
      <c r="F72" s="24">
        <f t="shared" si="9"/>
        <v>70</v>
      </c>
      <c r="G72" s="24" t="s">
        <v>242</v>
      </c>
      <c r="H72" s="32" t="s">
        <v>46</v>
      </c>
      <c r="I72" s="24">
        <v>800</v>
      </c>
      <c r="J72" s="24">
        <v>800</v>
      </c>
      <c r="K72" s="24">
        <v>800</v>
      </c>
      <c r="M72" s="24" t="s">
        <v>50</v>
      </c>
      <c r="N72" s="24" t="s">
        <v>51</v>
      </c>
      <c r="O72" s="24" t="s">
        <v>69</v>
      </c>
      <c r="P72" s="32" t="s">
        <v>274</v>
      </c>
    </row>
    <row r="73" spans="1:16">
      <c r="A73" s="24">
        <v>54</v>
      </c>
      <c r="C73" s="17" t="s">
        <v>227</v>
      </c>
      <c r="D73" s="32">
        <v>340</v>
      </c>
      <c r="E73" s="32">
        <v>240</v>
      </c>
      <c r="F73" s="24">
        <f t="shared" si="9"/>
        <v>100</v>
      </c>
      <c r="G73" s="24" t="s">
        <v>242</v>
      </c>
      <c r="H73" s="32" t="s">
        <v>148</v>
      </c>
      <c r="I73" s="24">
        <v>1800</v>
      </c>
      <c r="J73" s="55">
        <v>1800</v>
      </c>
      <c r="K73" s="24">
        <v>1800</v>
      </c>
      <c r="M73" s="24" t="s">
        <v>150</v>
      </c>
      <c r="N73" s="24" t="s">
        <v>151</v>
      </c>
      <c r="O73" s="32" t="s">
        <v>149</v>
      </c>
      <c r="P73" s="32" t="s">
        <v>270</v>
      </c>
    </row>
    <row r="74" spans="1:16">
      <c r="A74" s="24">
        <v>55</v>
      </c>
      <c r="C74" s="31" t="s">
        <v>226</v>
      </c>
      <c r="D74" s="33">
        <v>300</v>
      </c>
      <c r="E74" s="24">
        <v>240</v>
      </c>
      <c r="F74" s="24">
        <f t="shared" si="9"/>
        <v>60</v>
      </c>
      <c r="G74" s="24" t="s">
        <v>242</v>
      </c>
      <c r="H74" s="32" t="s">
        <v>46</v>
      </c>
      <c r="I74" s="55">
        <v>2200</v>
      </c>
      <c r="J74" s="33" t="s">
        <v>103</v>
      </c>
      <c r="K74" s="24">
        <v>2200</v>
      </c>
      <c r="M74" s="24" t="s">
        <v>49</v>
      </c>
      <c r="N74" s="24" t="s">
        <v>48</v>
      </c>
      <c r="O74" s="24" t="s">
        <v>107</v>
      </c>
      <c r="P74" s="32" t="s">
        <v>114</v>
      </c>
    </row>
    <row r="75" spans="1:16">
      <c r="A75" s="24">
        <v>56</v>
      </c>
      <c r="C75" s="31" t="s">
        <v>171</v>
      </c>
      <c r="D75" s="33">
        <v>160</v>
      </c>
      <c r="E75" s="33">
        <v>145</v>
      </c>
      <c r="F75" s="24">
        <f t="shared" si="9"/>
        <v>15</v>
      </c>
      <c r="G75" s="24" t="s">
        <v>242</v>
      </c>
      <c r="H75" s="32" t="s">
        <v>41</v>
      </c>
      <c r="I75" s="55">
        <v>400</v>
      </c>
      <c r="J75" s="33" t="s">
        <v>237</v>
      </c>
      <c r="K75" s="24">
        <v>400</v>
      </c>
      <c r="L75" s="24" t="s">
        <v>113</v>
      </c>
      <c r="M75" s="24" t="s">
        <v>44</v>
      </c>
      <c r="N75" s="24" t="s">
        <v>45</v>
      </c>
      <c r="O75" s="24" t="s">
        <v>43</v>
      </c>
      <c r="P75" s="32" t="s">
        <v>269</v>
      </c>
    </row>
    <row r="76" spans="1:16">
      <c r="A76" s="24">
        <v>57</v>
      </c>
      <c r="C76" s="31" t="s">
        <v>172</v>
      </c>
      <c r="D76" s="33">
        <v>120</v>
      </c>
      <c r="E76" s="33">
        <v>40</v>
      </c>
      <c r="F76" s="24">
        <f t="shared" si="9"/>
        <v>80</v>
      </c>
      <c r="G76" s="24" t="s">
        <v>242</v>
      </c>
      <c r="H76" s="32" t="s">
        <v>41</v>
      </c>
      <c r="I76" s="24">
        <v>3100</v>
      </c>
      <c r="J76" s="24">
        <v>3100</v>
      </c>
      <c r="K76" s="24">
        <v>3100</v>
      </c>
      <c r="M76" s="24" t="s">
        <v>147</v>
      </c>
      <c r="N76" s="24" t="s">
        <v>41</v>
      </c>
      <c r="O76" s="24" t="s">
        <v>70</v>
      </c>
      <c r="P76" s="32" t="s">
        <v>275</v>
      </c>
    </row>
    <row r="77" spans="1:16">
      <c r="A77" s="24">
        <v>58</v>
      </c>
      <c r="C77" s="31" t="s">
        <v>286</v>
      </c>
      <c r="D77" s="24">
        <v>60</v>
      </c>
      <c r="E77" s="24">
        <v>40</v>
      </c>
      <c r="F77" s="24">
        <f t="shared" si="9"/>
        <v>20</v>
      </c>
      <c r="G77" s="24" t="s">
        <v>242</v>
      </c>
      <c r="H77" s="32" t="s">
        <v>41</v>
      </c>
      <c r="I77" s="24">
        <v>4000</v>
      </c>
      <c r="J77" s="24">
        <v>4000</v>
      </c>
      <c r="K77" s="24">
        <v>4000</v>
      </c>
      <c r="M77" s="24" t="s">
        <v>147</v>
      </c>
      <c r="N77" s="24" t="s">
        <v>42</v>
      </c>
      <c r="O77" s="24" t="s">
        <v>52</v>
      </c>
      <c r="P77" s="32" t="s">
        <v>276</v>
      </c>
    </row>
    <row r="78" spans="1:16">
      <c r="H78" s="32"/>
    </row>
    <row r="79" spans="1:16" s="29" customFormat="1">
      <c r="B79" s="29" t="s">
        <v>325</v>
      </c>
    </row>
    <row r="80" spans="1:16" s="32" customFormat="1">
      <c r="A80" s="17">
        <v>59</v>
      </c>
      <c r="C80" s="41" t="s">
        <v>319</v>
      </c>
      <c r="D80" s="32">
        <v>300</v>
      </c>
      <c r="E80" s="32">
        <v>250</v>
      </c>
      <c r="F80" s="32">
        <f>D80-E80</f>
        <v>50</v>
      </c>
      <c r="G80" s="32" t="s">
        <v>156</v>
      </c>
      <c r="H80" s="32" t="s">
        <v>228</v>
      </c>
      <c r="I80" s="32">
        <v>4000</v>
      </c>
      <c r="J80" s="32">
        <v>900</v>
      </c>
      <c r="K80" s="32">
        <v>2450</v>
      </c>
      <c r="M80" s="32" t="s">
        <v>167</v>
      </c>
      <c r="N80" s="32" t="s">
        <v>157</v>
      </c>
      <c r="P80" s="32" t="s">
        <v>155</v>
      </c>
    </row>
    <row r="81" spans="1:16" s="32" customFormat="1">
      <c r="A81" s="17">
        <v>60</v>
      </c>
      <c r="B81" s="36"/>
      <c r="C81" s="41" t="s">
        <v>320</v>
      </c>
      <c r="D81" s="32">
        <v>250</v>
      </c>
      <c r="E81" s="32">
        <v>200</v>
      </c>
      <c r="F81" s="32">
        <f>D81-E81</f>
        <v>50</v>
      </c>
      <c r="G81" s="32" t="s">
        <v>156</v>
      </c>
      <c r="H81" s="32" t="s">
        <v>228</v>
      </c>
      <c r="I81" s="32">
        <v>3000</v>
      </c>
      <c r="J81" s="32">
        <v>3000</v>
      </c>
      <c r="K81" s="32">
        <v>3000</v>
      </c>
      <c r="M81" s="32" t="s">
        <v>167</v>
      </c>
      <c r="N81" s="32" t="s">
        <v>157</v>
      </c>
      <c r="P81" s="32" t="s">
        <v>155</v>
      </c>
    </row>
    <row r="82" spans="1:16" s="32" customFormat="1">
      <c r="A82" s="17">
        <v>61</v>
      </c>
      <c r="C82" s="41" t="s">
        <v>321</v>
      </c>
      <c r="D82" s="24">
        <v>200</v>
      </c>
      <c r="E82" s="24">
        <v>145</v>
      </c>
      <c r="F82" s="32">
        <f t="shared" ref="F82:F85" si="10">D82-E82</f>
        <v>55</v>
      </c>
      <c r="G82" s="32" t="s">
        <v>6</v>
      </c>
      <c r="H82" s="32" t="s">
        <v>146</v>
      </c>
      <c r="I82" s="32">
        <v>4600</v>
      </c>
      <c r="J82" s="32">
        <v>1200</v>
      </c>
      <c r="K82" s="32">
        <v>2900</v>
      </c>
      <c r="M82" s="32" t="s">
        <v>167</v>
      </c>
      <c r="N82" s="32" t="s">
        <v>157</v>
      </c>
      <c r="P82" s="32" t="s">
        <v>155</v>
      </c>
    </row>
    <row r="83" spans="1:16" s="32" customFormat="1">
      <c r="A83" s="17">
        <v>62</v>
      </c>
      <c r="C83" s="41" t="s">
        <v>322</v>
      </c>
      <c r="D83" s="31">
        <v>145</v>
      </c>
      <c r="E83" s="31">
        <v>66</v>
      </c>
      <c r="F83" s="32">
        <f t="shared" si="10"/>
        <v>79</v>
      </c>
      <c r="G83" s="32" t="s">
        <v>6</v>
      </c>
      <c r="H83" s="32" t="s">
        <v>146</v>
      </c>
      <c r="I83" s="32">
        <v>3400</v>
      </c>
      <c r="J83" s="32">
        <v>3400</v>
      </c>
      <c r="K83" s="32">
        <v>3400</v>
      </c>
      <c r="M83" s="32" t="s">
        <v>167</v>
      </c>
      <c r="N83" s="32" t="s">
        <v>157</v>
      </c>
      <c r="P83" s="32" t="s">
        <v>155</v>
      </c>
    </row>
    <row r="84" spans="1:16" s="32" customFormat="1">
      <c r="A84" s="17">
        <v>63</v>
      </c>
      <c r="C84" s="41" t="s">
        <v>323</v>
      </c>
      <c r="D84" s="31">
        <v>65</v>
      </c>
      <c r="E84" s="31">
        <v>23</v>
      </c>
      <c r="F84" s="32">
        <f t="shared" si="10"/>
        <v>42</v>
      </c>
      <c r="G84" s="32" t="s">
        <v>6</v>
      </c>
      <c r="H84" s="32" t="s">
        <v>146</v>
      </c>
      <c r="I84" s="32">
        <v>2400</v>
      </c>
      <c r="J84" s="35" t="s">
        <v>237</v>
      </c>
      <c r="K84" s="32">
        <v>2400</v>
      </c>
      <c r="M84" s="32" t="s">
        <v>167</v>
      </c>
      <c r="N84" s="32" t="s">
        <v>248</v>
      </c>
      <c r="P84" s="32" t="s">
        <v>155</v>
      </c>
    </row>
    <row r="85" spans="1:16" s="32" customFormat="1">
      <c r="A85" s="17">
        <v>64</v>
      </c>
      <c r="C85" s="41" t="s">
        <v>287</v>
      </c>
      <c r="D85" s="31">
        <v>22</v>
      </c>
      <c r="E85" s="31">
        <v>0</v>
      </c>
      <c r="F85" s="32">
        <f t="shared" si="10"/>
        <v>22</v>
      </c>
      <c r="G85" s="32" t="s">
        <v>6</v>
      </c>
      <c r="H85" s="32" t="s">
        <v>146</v>
      </c>
      <c r="I85" s="32">
        <v>2700</v>
      </c>
      <c r="J85" s="32">
        <v>2700</v>
      </c>
      <c r="K85" s="32">
        <v>2700</v>
      </c>
      <c r="M85" s="32" t="s">
        <v>167</v>
      </c>
      <c r="N85" s="32" t="s">
        <v>248</v>
      </c>
      <c r="P85" s="32" t="s">
        <v>155</v>
      </c>
    </row>
    <row r="86" spans="1:16">
      <c r="H86" s="32"/>
    </row>
    <row r="87" spans="1:16" s="37" customFormat="1">
      <c r="B87" s="60" t="s">
        <v>39</v>
      </c>
    </row>
    <row r="88" spans="1:16" s="31" customFormat="1">
      <c r="A88" s="31">
        <v>65</v>
      </c>
      <c r="B88" s="41"/>
      <c r="C88" s="31" t="s">
        <v>299</v>
      </c>
      <c r="D88" s="31">
        <v>500</v>
      </c>
      <c r="E88" s="31">
        <v>400</v>
      </c>
      <c r="F88" s="31">
        <v>100</v>
      </c>
      <c r="G88" s="31" t="s">
        <v>297</v>
      </c>
      <c r="H88" s="17" t="s">
        <v>298</v>
      </c>
      <c r="I88" s="31">
        <v>3700</v>
      </c>
      <c r="J88" s="55" t="s">
        <v>312</v>
      </c>
      <c r="K88" s="31">
        <v>3700</v>
      </c>
      <c r="M88" s="31" t="s">
        <v>302</v>
      </c>
      <c r="N88" s="31" t="s">
        <v>303</v>
      </c>
      <c r="O88" s="31" t="s">
        <v>305</v>
      </c>
      <c r="P88" s="31" t="s">
        <v>304</v>
      </c>
    </row>
    <row r="89" spans="1:16" s="31" customFormat="1">
      <c r="A89" s="31">
        <v>66</v>
      </c>
      <c r="B89" s="41"/>
      <c r="C89" s="31" t="s">
        <v>301</v>
      </c>
      <c r="D89" s="31">
        <v>350</v>
      </c>
      <c r="E89" s="31">
        <v>300</v>
      </c>
      <c r="F89" s="31">
        <v>50</v>
      </c>
      <c r="G89" s="31" t="s">
        <v>297</v>
      </c>
      <c r="H89" s="17" t="s">
        <v>298</v>
      </c>
      <c r="I89" s="31">
        <v>3700</v>
      </c>
      <c r="J89" s="55" t="s">
        <v>312</v>
      </c>
      <c r="K89" s="31">
        <v>3700</v>
      </c>
      <c r="M89" s="31" t="s">
        <v>302</v>
      </c>
      <c r="N89" s="31" t="s">
        <v>298</v>
      </c>
      <c r="P89" s="31" t="s">
        <v>332</v>
      </c>
    </row>
    <row r="90" spans="1:16" s="31" customFormat="1">
      <c r="A90" s="17">
        <v>67</v>
      </c>
      <c r="B90" s="56"/>
      <c r="C90" s="31" t="s">
        <v>300</v>
      </c>
      <c r="D90" s="31">
        <v>300</v>
      </c>
      <c r="E90" s="31">
        <v>240</v>
      </c>
      <c r="F90" s="31">
        <f>D90-E90</f>
        <v>60</v>
      </c>
      <c r="G90" s="31" t="s">
        <v>242</v>
      </c>
      <c r="H90" s="17" t="s">
        <v>53</v>
      </c>
      <c r="I90" s="31">
        <v>2000</v>
      </c>
      <c r="J90" s="31">
        <v>2000</v>
      </c>
      <c r="K90" s="31">
        <v>2000</v>
      </c>
      <c r="L90" s="32" t="s">
        <v>314</v>
      </c>
      <c r="M90" s="31" t="s">
        <v>175</v>
      </c>
      <c r="N90" s="31" t="s">
        <v>54</v>
      </c>
      <c r="O90" s="31" t="s">
        <v>71</v>
      </c>
      <c r="P90" s="17" t="s">
        <v>277</v>
      </c>
    </row>
    <row r="91" spans="1:16" s="31" customFormat="1">
      <c r="A91" s="17">
        <v>68</v>
      </c>
      <c r="B91" s="41"/>
      <c r="C91" s="31" t="s">
        <v>313</v>
      </c>
      <c r="D91" s="55">
        <v>420</v>
      </c>
      <c r="E91" s="55">
        <v>380</v>
      </c>
      <c r="F91" s="31">
        <f t="shared" ref="F91:F95" si="11">D91-E91</f>
        <v>40</v>
      </c>
      <c r="G91" s="32" t="s">
        <v>245</v>
      </c>
      <c r="H91" s="17" t="s">
        <v>53</v>
      </c>
      <c r="I91" s="31">
        <v>2400</v>
      </c>
      <c r="J91" s="31">
        <v>2400</v>
      </c>
      <c r="K91" s="31">
        <v>2400</v>
      </c>
      <c r="M91" s="31" t="s">
        <v>57</v>
      </c>
      <c r="N91" s="31" t="s">
        <v>58</v>
      </c>
      <c r="O91" s="31" t="s">
        <v>59</v>
      </c>
      <c r="P91" s="17" t="s">
        <v>60</v>
      </c>
    </row>
    <row r="92" spans="1:16" s="31" customFormat="1">
      <c r="A92" s="17">
        <v>69</v>
      </c>
      <c r="B92" s="41"/>
      <c r="C92" s="31" t="s">
        <v>112</v>
      </c>
      <c r="D92" s="55">
        <v>380</v>
      </c>
      <c r="E92" s="55">
        <v>300</v>
      </c>
      <c r="F92" s="31">
        <f t="shared" si="11"/>
        <v>80</v>
      </c>
      <c r="G92" s="32" t="s">
        <v>245</v>
      </c>
      <c r="H92" s="17" t="s">
        <v>53</v>
      </c>
      <c r="I92" s="31">
        <v>1500</v>
      </c>
      <c r="J92" s="31">
        <v>1500</v>
      </c>
      <c r="K92" s="31">
        <v>1500</v>
      </c>
      <c r="M92" s="31" t="s">
        <v>57</v>
      </c>
      <c r="N92" s="31" t="s">
        <v>62</v>
      </c>
      <c r="O92" s="31" t="s">
        <v>309</v>
      </c>
      <c r="P92" s="17" t="s">
        <v>336</v>
      </c>
    </row>
    <row r="93" spans="1:16" s="17" customFormat="1">
      <c r="A93" s="17">
        <v>70</v>
      </c>
      <c r="B93" s="51"/>
      <c r="C93" s="17" t="s">
        <v>56</v>
      </c>
      <c r="D93" s="52">
        <v>370</v>
      </c>
      <c r="E93" s="17">
        <v>320</v>
      </c>
      <c r="F93" s="31">
        <f t="shared" si="11"/>
        <v>50</v>
      </c>
      <c r="G93" s="32" t="s">
        <v>245</v>
      </c>
      <c r="H93" s="17" t="s">
        <v>53</v>
      </c>
      <c r="I93" s="17">
        <v>700</v>
      </c>
      <c r="J93" s="17">
        <v>700</v>
      </c>
      <c r="K93" s="17">
        <v>700</v>
      </c>
      <c r="M93" s="17" t="s">
        <v>55</v>
      </c>
      <c r="N93" s="17" t="s">
        <v>61</v>
      </c>
      <c r="O93" s="17" t="s">
        <v>173</v>
      </c>
      <c r="P93" s="17" t="s">
        <v>174</v>
      </c>
    </row>
    <row r="94" spans="1:16" s="62" customFormat="1">
      <c r="A94" s="17">
        <v>71</v>
      </c>
      <c r="C94" s="17" t="s">
        <v>307</v>
      </c>
      <c r="D94" s="52">
        <v>480</v>
      </c>
      <c r="E94" s="52">
        <v>360</v>
      </c>
      <c r="F94" s="31">
        <f t="shared" si="11"/>
        <v>120</v>
      </c>
      <c r="G94" s="17" t="s">
        <v>181</v>
      </c>
      <c r="H94" s="17" t="s">
        <v>53</v>
      </c>
      <c r="I94" s="17">
        <v>1900</v>
      </c>
      <c r="J94" s="52" t="s">
        <v>328</v>
      </c>
      <c r="K94" s="17">
        <v>1900</v>
      </c>
      <c r="L94" s="17"/>
      <c r="M94" s="17" t="s">
        <v>310</v>
      </c>
      <c r="N94" s="17" t="s">
        <v>53</v>
      </c>
      <c r="O94" s="17"/>
      <c r="P94" s="17" t="s">
        <v>329</v>
      </c>
    </row>
    <row r="95" spans="1:16" s="32" customFormat="1">
      <c r="A95" s="17">
        <v>72</v>
      </c>
      <c r="B95" s="36"/>
      <c r="C95" s="17" t="s">
        <v>306</v>
      </c>
      <c r="D95" s="35">
        <v>360</v>
      </c>
      <c r="E95" s="35">
        <v>300</v>
      </c>
      <c r="F95" s="31">
        <f t="shared" si="11"/>
        <v>60</v>
      </c>
      <c r="G95" s="32" t="s">
        <v>181</v>
      </c>
      <c r="H95" s="17" t="s">
        <v>53</v>
      </c>
      <c r="I95" s="32">
        <v>1200</v>
      </c>
      <c r="J95" s="55" t="s">
        <v>328</v>
      </c>
      <c r="K95" s="32">
        <v>1200</v>
      </c>
      <c r="M95" s="32" t="s">
        <v>310</v>
      </c>
      <c r="N95" s="32" t="s">
        <v>76</v>
      </c>
      <c r="O95" s="32" t="s">
        <v>308</v>
      </c>
      <c r="P95" s="17" t="s">
        <v>330</v>
      </c>
    </row>
    <row r="96" spans="1:16">
      <c r="H96" s="32"/>
    </row>
    <row r="97" spans="1:16" s="29" customFormat="1">
      <c r="B97" s="43" t="s">
        <v>326</v>
      </c>
      <c r="H97" s="37"/>
    </row>
    <row r="98" spans="1:16">
      <c r="A98" s="17">
        <v>73</v>
      </c>
      <c r="B98" s="30"/>
      <c r="C98" s="31" t="s">
        <v>192</v>
      </c>
      <c r="D98" s="24">
        <v>250</v>
      </c>
      <c r="E98" s="24">
        <v>145</v>
      </c>
      <c r="F98" s="24">
        <f>D98-E98</f>
        <v>105</v>
      </c>
      <c r="G98" s="24" t="s">
        <v>242</v>
      </c>
      <c r="H98" s="17" t="s">
        <v>53</v>
      </c>
      <c r="I98" s="24">
        <v>3500</v>
      </c>
      <c r="J98" s="24">
        <v>3500</v>
      </c>
      <c r="K98" s="24">
        <v>3500</v>
      </c>
      <c r="L98" s="32" t="s">
        <v>315</v>
      </c>
      <c r="M98" s="42" t="s">
        <v>176</v>
      </c>
      <c r="N98" s="42" t="s">
        <v>66</v>
      </c>
      <c r="O98" s="42" t="s">
        <v>72</v>
      </c>
      <c r="P98" s="32" t="s">
        <v>334</v>
      </c>
    </row>
    <row r="99" spans="1:16">
      <c r="A99" s="17">
        <v>74</v>
      </c>
      <c r="C99" s="31" t="s">
        <v>280</v>
      </c>
      <c r="D99" s="33">
        <v>170</v>
      </c>
      <c r="E99" s="33">
        <v>150</v>
      </c>
      <c r="F99" s="24">
        <f t="shared" ref="F99:F101" si="12">D99-E99</f>
        <v>20</v>
      </c>
      <c r="G99" s="24" t="s">
        <v>242</v>
      </c>
      <c r="H99" s="17" t="s">
        <v>53</v>
      </c>
      <c r="I99" s="24">
        <v>2400</v>
      </c>
      <c r="J99" s="24">
        <v>2400</v>
      </c>
      <c r="K99" s="24">
        <v>2400</v>
      </c>
      <c r="M99" s="24" t="s">
        <v>75</v>
      </c>
      <c r="N99" s="24" t="s">
        <v>73</v>
      </c>
      <c r="O99" s="24" t="s">
        <v>74</v>
      </c>
      <c r="P99" s="32" t="s">
        <v>279</v>
      </c>
    </row>
    <row r="100" spans="1:16">
      <c r="A100" s="17">
        <v>75</v>
      </c>
      <c r="C100" s="31" t="s">
        <v>229</v>
      </c>
      <c r="D100" s="24">
        <v>200</v>
      </c>
      <c r="E100" s="24">
        <v>100</v>
      </c>
      <c r="F100" s="24">
        <f t="shared" si="12"/>
        <v>100</v>
      </c>
      <c r="G100" s="24" t="s">
        <v>178</v>
      </c>
      <c r="H100" s="32" t="s">
        <v>26</v>
      </c>
      <c r="I100" s="33">
        <v>1500</v>
      </c>
      <c r="J100" s="33" t="s">
        <v>288</v>
      </c>
      <c r="K100" s="24">
        <v>1500</v>
      </c>
      <c r="M100" s="24" t="s">
        <v>179</v>
      </c>
      <c r="N100" s="24" t="s">
        <v>180</v>
      </c>
      <c r="P100" s="32" t="s">
        <v>278</v>
      </c>
    </row>
    <row r="101" spans="1:16" s="32" customFormat="1">
      <c r="A101" s="17">
        <v>76</v>
      </c>
      <c r="B101" s="34"/>
      <c r="C101" s="17" t="s">
        <v>190</v>
      </c>
      <c r="D101" s="32">
        <v>650</v>
      </c>
      <c r="E101" s="32">
        <v>540</v>
      </c>
      <c r="F101" s="24">
        <f t="shared" si="12"/>
        <v>110</v>
      </c>
      <c r="G101" s="32" t="s">
        <v>189</v>
      </c>
      <c r="H101" s="32" t="s">
        <v>205</v>
      </c>
      <c r="I101" s="32">
        <v>1800</v>
      </c>
      <c r="J101" s="35">
        <v>900</v>
      </c>
      <c r="K101" s="32">
        <f>(1800+900)/2</f>
        <v>1350</v>
      </c>
      <c r="M101" s="32" t="s">
        <v>188</v>
      </c>
      <c r="N101" s="32" t="s">
        <v>187</v>
      </c>
      <c r="P101" s="32" t="s">
        <v>186</v>
      </c>
    </row>
    <row r="103" spans="1:16">
      <c r="C103" s="57"/>
    </row>
  </sheetData>
  <mergeCells count="1">
    <mergeCell ref="A1:C1"/>
  </mergeCells>
  <phoneticPr fontId="1" type="noConversion"/>
  <pageMargins left="0.75" right="0.75" top="1" bottom="1" header="0.5" footer="0.5"/>
  <pageSetup scale="4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U14"/>
  <sheetViews>
    <sheetView topLeftCell="F1" workbookViewId="0">
      <selection activeCell="U5" sqref="U5"/>
    </sheetView>
  </sheetViews>
  <sheetFormatPr baseColWidth="10" defaultRowHeight="15" x14ac:dyDescent="0"/>
  <cols>
    <col min="1" max="1" width="28.5" style="1" customWidth="1"/>
    <col min="2" max="2" width="15" style="1" customWidth="1"/>
    <col min="3" max="6" width="10.83203125" style="1" customWidth="1"/>
    <col min="7" max="7" width="13.83203125" style="1" customWidth="1"/>
    <col min="8" max="8" width="10.83203125" style="1" customWidth="1"/>
    <col min="9" max="9" width="10.6640625" style="1" customWidth="1"/>
    <col min="10" max="10" width="11.1640625" style="1" customWidth="1"/>
    <col min="11" max="11" width="11.6640625" style="1" customWidth="1"/>
    <col min="12" max="14" width="12.5" style="1" bestFit="1" customWidth="1"/>
    <col min="15" max="15" width="12.1640625" style="1" customWidth="1"/>
    <col min="16" max="16" width="12.33203125" style="1" customWidth="1"/>
    <col min="17" max="17" width="13.1640625" style="1" bestFit="1" customWidth="1"/>
    <col min="18" max="19" width="12.5" style="1" bestFit="1" customWidth="1"/>
    <col min="20" max="20" width="12.33203125" style="1" bestFit="1" customWidth="1"/>
    <col min="21" max="21" width="12.5" style="1" bestFit="1" customWidth="1"/>
    <col min="22" max="16384" width="10.83203125" style="1"/>
  </cols>
  <sheetData>
    <row r="1" spans="1:21" s="22" customFormat="1" ht="30" customHeight="1" thickBot="1">
      <c r="A1" s="65" t="s">
        <v>284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s="3" customFormat="1" ht="16" thickTop="1">
      <c r="A2" s="66" t="s">
        <v>118</v>
      </c>
      <c r="B2" s="68" t="s">
        <v>119</v>
      </c>
      <c r="C2" s="70" t="s">
        <v>120</v>
      </c>
      <c r="D2" s="70"/>
      <c r="E2" s="70"/>
      <c r="F2" s="70"/>
      <c r="G2" s="70"/>
      <c r="H2" s="70"/>
      <c r="I2" s="71" t="s">
        <v>121</v>
      </c>
      <c r="J2" s="71"/>
      <c r="K2" s="71"/>
      <c r="L2" s="71"/>
      <c r="M2" s="71"/>
      <c r="N2" s="71"/>
      <c r="O2" s="71"/>
      <c r="P2" s="71"/>
      <c r="Q2" s="72" t="s">
        <v>122</v>
      </c>
      <c r="R2" s="72"/>
      <c r="S2" s="72"/>
      <c r="T2" s="72"/>
      <c r="U2" s="72"/>
    </row>
    <row r="3" spans="1:21" s="14" customFormat="1" ht="30">
      <c r="A3" s="67"/>
      <c r="B3" s="69"/>
      <c r="C3" s="4" t="s">
        <v>123</v>
      </c>
      <c r="D3" s="5" t="s">
        <v>124</v>
      </c>
      <c r="E3" s="6" t="s">
        <v>125</v>
      </c>
      <c r="F3" s="7" t="s">
        <v>126</v>
      </c>
      <c r="G3" s="8" t="s">
        <v>127</v>
      </c>
      <c r="H3" s="9" t="s">
        <v>128</v>
      </c>
      <c r="I3" s="10" t="s">
        <v>129</v>
      </c>
      <c r="J3" s="10" t="s">
        <v>130</v>
      </c>
      <c r="K3" s="10" t="s">
        <v>131</v>
      </c>
      <c r="L3" s="11" t="s">
        <v>132</v>
      </c>
      <c r="M3" s="11" t="s">
        <v>133</v>
      </c>
      <c r="N3" s="11" t="s">
        <v>134</v>
      </c>
      <c r="O3" s="12" t="s">
        <v>135</v>
      </c>
      <c r="P3" s="12" t="s">
        <v>136</v>
      </c>
      <c r="Q3" s="13" t="s">
        <v>137</v>
      </c>
      <c r="R3" s="13" t="s">
        <v>138</v>
      </c>
      <c r="S3" s="13" t="s">
        <v>139</v>
      </c>
      <c r="T3" s="13" t="s">
        <v>140</v>
      </c>
      <c r="U3" s="13" t="s">
        <v>141</v>
      </c>
    </row>
    <row r="4" spans="1:21" s="17" customFormat="1">
      <c r="A4" s="15" t="s">
        <v>142</v>
      </c>
      <c r="B4" s="23">
        <v>0.43384837381810099</v>
      </c>
      <c r="C4" s="23">
        <v>1.2689616283201099</v>
      </c>
      <c r="D4" s="23">
        <v>3.5224981319864099</v>
      </c>
      <c r="E4" s="23">
        <v>3.0322405015142402</v>
      </c>
      <c r="F4" s="23">
        <v>2.2568052059594899</v>
      </c>
      <c r="G4" s="23">
        <v>3.6267920631402601</v>
      </c>
      <c r="H4" s="23">
        <v>3.8979275568102798</v>
      </c>
      <c r="I4" s="23">
        <v>7.3748576333941003</v>
      </c>
      <c r="J4" s="23">
        <v>3.8298136466500998</v>
      </c>
      <c r="K4" s="23">
        <v>4.9235857250814803</v>
      </c>
      <c r="L4" s="23">
        <v>2.9445554436721002</v>
      </c>
      <c r="M4" s="23">
        <v>4.2003597536055102</v>
      </c>
      <c r="N4" s="23">
        <v>5.7443226602857704</v>
      </c>
      <c r="O4" s="23">
        <v>5.5453302585770503</v>
      </c>
      <c r="P4" s="23">
        <v>5.03</v>
      </c>
      <c r="Q4" s="23">
        <v>2.2000023199342702</v>
      </c>
      <c r="R4" s="23">
        <v>2.2641544882600702</v>
      </c>
      <c r="S4" s="23">
        <v>2.1081737646444898</v>
      </c>
      <c r="T4" s="23">
        <v>1.85</v>
      </c>
      <c r="U4" s="23">
        <v>0.67</v>
      </c>
    </row>
    <row r="5" spans="1:21" s="2" customFormat="1">
      <c r="A5" s="18" t="s">
        <v>143</v>
      </c>
      <c r="B5" s="19">
        <v>1.9364778063099601E-2</v>
      </c>
      <c r="C5" s="19">
        <v>9.2888664375773505E-2</v>
      </c>
      <c r="D5" s="19">
        <v>0.448208289444949</v>
      </c>
      <c r="E5" s="19">
        <v>0.19321122096464899</v>
      </c>
      <c r="F5" s="19">
        <v>0.95461244654406896</v>
      </c>
      <c r="G5" s="19">
        <v>0.73012463559879504</v>
      </c>
      <c r="H5" s="19">
        <v>6.9964064231365197E-2</v>
      </c>
      <c r="I5" s="19">
        <v>0.18742387469577901</v>
      </c>
      <c r="J5" s="19">
        <v>0.18742387469577901</v>
      </c>
      <c r="K5" s="19">
        <v>0.18742387469577901</v>
      </c>
      <c r="L5" s="19">
        <v>1.18</v>
      </c>
      <c r="M5" s="19">
        <v>3.2</v>
      </c>
      <c r="N5" s="19">
        <v>2.4258544588221298</v>
      </c>
      <c r="O5" s="19">
        <v>2.6301739829954802</v>
      </c>
      <c r="P5" s="19">
        <v>6.5990181388396403</v>
      </c>
      <c r="Q5" s="19">
        <v>7.8014606064666703</v>
      </c>
      <c r="R5" s="19">
        <v>1.7252529141589701</v>
      </c>
      <c r="S5" s="19">
        <v>0.94067928171965698</v>
      </c>
      <c r="T5" s="19">
        <v>1.4394101084903399</v>
      </c>
      <c r="U5" s="19">
        <v>1.00943835707791</v>
      </c>
    </row>
    <row r="6" spans="1:21" s="2" customFormat="1">
      <c r="A6" s="15" t="s">
        <v>144</v>
      </c>
      <c r="B6" s="16">
        <v>0.154222379084967</v>
      </c>
      <c r="C6" s="16">
        <v>0.158031476325909</v>
      </c>
      <c r="D6" s="16">
        <v>7.4590429909195996E-2</v>
      </c>
      <c r="E6" s="16">
        <v>7.0930202345093396E-2</v>
      </c>
      <c r="F6" s="16">
        <v>8.9998688248907693E-2</v>
      </c>
      <c r="G6" s="16">
        <v>0.13294046734509299</v>
      </c>
      <c r="H6" s="16">
        <v>0.237731924079882</v>
      </c>
      <c r="I6" s="16">
        <v>0.75352882838608304</v>
      </c>
      <c r="J6" s="16">
        <v>0.75352882838608304</v>
      </c>
      <c r="K6" s="16">
        <v>0.75352882838608304</v>
      </c>
      <c r="L6" s="16">
        <v>1.17890903019538</v>
      </c>
      <c r="M6" s="16">
        <v>1.17890903019538</v>
      </c>
      <c r="N6" s="16">
        <v>1.17890903019538</v>
      </c>
      <c r="O6" s="16">
        <v>0.14278924556962</v>
      </c>
      <c r="P6" s="16">
        <v>0.14278924556962</v>
      </c>
      <c r="Q6" s="16">
        <v>7.5630272282988104E-2</v>
      </c>
      <c r="R6" s="16">
        <v>7.5630272282988104E-2</v>
      </c>
      <c r="S6" s="16">
        <v>7.5630272282988104E-2</v>
      </c>
      <c r="T6" s="16">
        <v>0.29479584841075801</v>
      </c>
      <c r="U6" s="16">
        <v>0.29479584841075801</v>
      </c>
    </row>
    <row r="7" spans="1:21" s="2" customFormat="1">
      <c r="A7" s="18" t="s">
        <v>24</v>
      </c>
      <c r="B7" s="19">
        <v>7.6980185301958105E-4</v>
      </c>
      <c r="C7" s="19">
        <v>2.44333607531452E-2</v>
      </c>
      <c r="D7" s="19">
        <v>8.4519881920826503E-2</v>
      </c>
      <c r="E7" s="19">
        <v>1.4545442135343301</v>
      </c>
      <c r="F7" s="19">
        <v>0.48848242896126498</v>
      </c>
      <c r="G7" s="19">
        <v>0.44862388833108302</v>
      </c>
      <c r="H7" s="19">
        <v>0.44196243601636698</v>
      </c>
      <c r="I7" s="19">
        <v>0.28067345213851602</v>
      </c>
      <c r="J7" s="19">
        <v>0.28067345213851602</v>
      </c>
      <c r="K7" s="19">
        <v>0.28067345213851602</v>
      </c>
      <c r="L7" s="19">
        <v>3.4416438269382899E-3</v>
      </c>
      <c r="M7" s="19">
        <v>3.4416438269382899E-3</v>
      </c>
      <c r="N7" s="19">
        <v>3.4416438269382899E-3</v>
      </c>
      <c r="O7" s="19">
        <v>1.92629739526212E-2</v>
      </c>
      <c r="P7" s="19">
        <v>1.92629739526212E-2</v>
      </c>
      <c r="Q7" s="19">
        <v>4.31818181818182E-3</v>
      </c>
      <c r="R7" s="19">
        <v>4.31818181818182E-3</v>
      </c>
      <c r="S7" s="19">
        <v>4.31818181818182E-3</v>
      </c>
      <c r="T7" s="19">
        <v>4.31818181818182E-3</v>
      </c>
      <c r="U7" s="19">
        <v>4.31818181818182E-3</v>
      </c>
    </row>
    <row r="8" spans="1:21" s="2" customFormat="1">
      <c r="A8" s="15" t="s">
        <v>7</v>
      </c>
      <c r="B8" s="16">
        <v>0.36241843311546801</v>
      </c>
      <c r="C8" s="16">
        <v>0.66692899995230104</v>
      </c>
      <c r="D8" s="16">
        <v>2.75104352040993E-2</v>
      </c>
      <c r="E8" s="16">
        <v>2.75104352040993E-2</v>
      </c>
      <c r="F8" s="16">
        <v>2.75104352040993E-2</v>
      </c>
      <c r="G8" s="16">
        <v>2.75104352040993E-2</v>
      </c>
      <c r="H8" s="16">
        <v>2.75104352040993E-2</v>
      </c>
      <c r="I8" s="16">
        <v>3.9880302948917699E-3</v>
      </c>
      <c r="J8" s="16">
        <v>3.9880302948917699E-3</v>
      </c>
      <c r="K8" s="16">
        <v>3.9880302948917699E-3</v>
      </c>
      <c r="L8" s="16">
        <v>6.1070801165229199E-2</v>
      </c>
      <c r="M8" s="16">
        <v>6.1070801165229199E-2</v>
      </c>
      <c r="N8" s="16">
        <v>6.1070801165229199E-2</v>
      </c>
      <c r="O8" s="16">
        <v>3.0166860674638599E-2</v>
      </c>
      <c r="P8" s="16">
        <v>3.0166860674638599E-2</v>
      </c>
      <c r="Q8" s="16">
        <v>0.122491156620898</v>
      </c>
      <c r="R8" s="16">
        <v>0.122491156620898</v>
      </c>
      <c r="S8" s="16">
        <v>0.122491156620898</v>
      </c>
      <c r="T8" s="16">
        <v>0.25738117359413198</v>
      </c>
      <c r="U8" s="16">
        <v>0.25738117359413198</v>
      </c>
    </row>
    <row r="9" spans="1:21" s="2" customFormat="1">
      <c r="A9" s="18" t="s">
        <v>13</v>
      </c>
      <c r="B9" s="19">
        <v>5.5883203237929997E-4</v>
      </c>
      <c r="C9" s="19">
        <v>6.5188894067033501E-2</v>
      </c>
      <c r="D9" s="19">
        <v>0.11999693225187</v>
      </c>
      <c r="E9" s="19">
        <v>6.8744196166817095E-2</v>
      </c>
      <c r="F9" s="19">
        <v>4.5392048631727397E-3</v>
      </c>
      <c r="G9" s="19">
        <v>4.56167584161387E-3</v>
      </c>
      <c r="H9" s="19">
        <v>4.5009174947200798E-5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7.05569620253165E-2</v>
      </c>
      <c r="P9" s="19">
        <v>7.05569620253165E-2</v>
      </c>
      <c r="Q9" s="19">
        <v>5.2059576448685099E-2</v>
      </c>
      <c r="R9" s="19">
        <v>5.2059576448685099E-2</v>
      </c>
      <c r="S9" s="19">
        <v>5.2059576448685099E-2</v>
      </c>
      <c r="T9" s="19">
        <v>0</v>
      </c>
      <c r="U9" s="19">
        <v>0</v>
      </c>
    </row>
    <row r="10" spans="1:21" s="2" customFormat="1" ht="16" thickBot="1">
      <c r="A10" s="20" t="s">
        <v>145</v>
      </c>
      <c r="B10" s="21">
        <f t="shared" ref="B10:U10" si="0">SUM(B4:B9)</f>
        <v>0.97118259796703454</v>
      </c>
      <c r="C10" s="21">
        <f t="shared" si="0"/>
        <v>2.2764330237942723</v>
      </c>
      <c r="D10" s="21">
        <f t="shared" si="0"/>
        <v>4.2773241007173501</v>
      </c>
      <c r="E10" s="21">
        <f t="shared" si="0"/>
        <v>4.8471807697292286</v>
      </c>
      <c r="F10" s="21">
        <f t="shared" si="0"/>
        <v>3.8219484097810037</v>
      </c>
      <c r="G10" s="21">
        <f t="shared" si="0"/>
        <v>4.9705531654609434</v>
      </c>
      <c r="H10" s="21">
        <f t="shared" si="0"/>
        <v>4.6751414255169399</v>
      </c>
      <c r="I10" s="21">
        <f t="shared" si="0"/>
        <v>8.6004718189093694</v>
      </c>
      <c r="J10" s="21">
        <f t="shared" si="0"/>
        <v>5.0554278321653703</v>
      </c>
      <c r="K10" s="21">
        <f t="shared" si="0"/>
        <v>6.1491999105967503</v>
      </c>
      <c r="L10" s="21">
        <f t="shared" si="0"/>
        <v>5.3679769188596476</v>
      </c>
      <c r="M10" s="21">
        <f t="shared" si="0"/>
        <v>8.643781228793058</v>
      </c>
      <c r="N10" s="21">
        <f t="shared" si="0"/>
        <v>9.4135985942954488</v>
      </c>
      <c r="O10" s="21">
        <f t="shared" si="0"/>
        <v>8.4382802837947271</v>
      </c>
      <c r="P10" s="21">
        <f t="shared" si="0"/>
        <v>11.891794181061837</v>
      </c>
      <c r="Q10" s="21">
        <f t="shared" si="0"/>
        <v>10.255962113571693</v>
      </c>
      <c r="R10" s="21">
        <f t="shared" si="0"/>
        <v>4.2439065895897929</v>
      </c>
      <c r="S10" s="21">
        <f t="shared" si="0"/>
        <v>3.3033522335348997</v>
      </c>
      <c r="T10" s="21">
        <f t="shared" si="0"/>
        <v>3.8459053123134117</v>
      </c>
      <c r="U10" s="21">
        <f t="shared" si="0"/>
        <v>2.2359335609009818</v>
      </c>
    </row>
    <row r="11" spans="1:21" ht="16" thickTop="1"/>
    <row r="14" spans="1:21">
      <c r="L14" s="63"/>
    </row>
  </sheetData>
  <mergeCells count="6">
    <mergeCell ref="A1:U1"/>
    <mergeCell ref="A2:A3"/>
    <mergeCell ref="B2:B3"/>
    <mergeCell ref="C2:H2"/>
    <mergeCell ref="I2:P2"/>
    <mergeCell ref="Q2:U2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S1</vt:lpstr>
      <vt:lpstr>Table 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Wenrong Cao</dc:creator>
  <cp:lastModifiedBy>Wenrong Cao</cp:lastModifiedBy>
  <cp:lastPrinted>2016-09-08T18:41:44Z</cp:lastPrinted>
  <dcterms:created xsi:type="dcterms:W3CDTF">2016-07-16T02:22:33Z</dcterms:created>
  <dcterms:modified xsi:type="dcterms:W3CDTF">2016-12-02T02:51:11Z</dcterms:modified>
</cp:coreProperties>
</file>