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stitutesustainableenergy.sharepoint.com/sites/TIMES_Veda/Shared Documents/General/8760 - Model Student Team/SuppXLS/"/>
    </mc:Choice>
  </mc:AlternateContent>
  <xr:revisionPtr revIDLastSave="442" documentId="13_ncr:1_{C581AC64-41B5-498A-879E-C40B12E404E7}" xr6:coauthVersionLast="47" xr6:coauthVersionMax="47" xr10:uidLastSave="{9D221D30-3B99-4C10-B69C-7E1B912FBB8B}"/>
  <bookViews>
    <workbookView xWindow="1610" yWindow="3220" windowWidth="14400" windowHeight="8170" xr2:uid="{00000000-000D-0000-FFFF-FFFF00000000}"/>
  </bookViews>
  <sheets>
    <sheet name="GridCap" sheetId="1" r:id="rId1"/>
    <sheet name="GridLoss" sheetId="3" r:id="rId2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N9" i="3" s="1"/>
  <c r="D38" i="1"/>
  <c r="D39" i="1"/>
  <c r="D40" i="1"/>
  <c r="D41" i="1"/>
  <c r="D42" i="1"/>
  <c r="D43" i="1"/>
  <c r="D44" i="1"/>
  <c r="D45" i="1"/>
  <c r="D7" i="1"/>
  <c r="D10" i="1"/>
  <c r="D11" i="1"/>
  <c r="D12" i="1"/>
  <c r="D13" i="1"/>
  <c r="D14" i="1"/>
  <c r="D15" i="1"/>
  <c r="D16" i="1"/>
  <c r="D9" i="1"/>
  <c r="I30" i="1"/>
  <c r="I31" i="1"/>
  <c r="I32" i="1"/>
  <c r="I33" i="1"/>
  <c r="I34" i="1"/>
  <c r="I35" i="1"/>
  <c r="I36" i="1"/>
  <c r="I37" i="1"/>
  <c r="I38" i="1"/>
  <c r="I29" i="1"/>
  <c r="N32" i="3" l="1"/>
  <c r="N33" i="3"/>
  <c r="N34" i="3"/>
  <c r="N18" i="3"/>
  <c r="N19" i="3"/>
  <c r="N22" i="3"/>
  <c r="N17" i="3"/>
  <c r="N12" i="3"/>
  <c r="N13" i="3"/>
  <c r="N6" i="3"/>
  <c r="F45" i="3"/>
  <c r="N45" i="3" s="1"/>
  <c r="F41" i="3"/>
  <c r="N41" i="3" s="1"/>
  <c r="F37" i="3"/>
  <c r="N37" i="3" s="1"/>
  <c r="F36" i="3"/>
  <c r="N36" i="3" s="1"/>
  <c r="F35" i="3"/>
  <c r="N35" i="3" s="1"/>
  <c r="F34" i="3"/>
  <c r="F33" i="3"/>
  <c r="F32" i="3"/>
  <c r="F29" i="3"/>
  <c r="N29" i="3" s="1"/>
  <c r="F28" i="3"/>
  <c r="N28" i="3" s="1"/>
  <c r="F30" i="3"/>
  <c r="N30" i="3" s="1"/>
  <c r="F27" i="3"/>
  <c r="N27" i="3" s="1"/>
  <c r="F31" i="3"/>
  <c r="N31" i="3" s="1"/>
  <c r="F26" i="3"/>
  <c r="N26" i="3" s="1"/>
  <c r="F25" i="3"/>
  <c r="N25" i="3" s="1"/>
  <c r="F24" i="3"/>
  <c r="N24" i="3" s="1"/>
  <c r="F23" i="3"/>
  <c r="N23" i="3" s="1"/>
  <c r="F22" i="3"/>
  <c r="F21" i="3"/>
  <c r="N21" i="3" s="1"/>
  <c r="F20" i="3"/>
  <c r="N20" i="3" s="1"/>
  <c r="F19" i="3"/>
  <c r="F18" i="3"/>
  <c r="F17" i="3"/>
  <c r="F42" i="3"/>
  <c r="N42" i="3" s="1"/>
  <c r="F16" i="3"/>
  <c r="N16" i="3" s="1"/>
  <c r="F43" i="3"/>
  <c r="N43" i="3" s="1"/>
  <c r="F15" i="3"/>
  <c r="N15" i="3" s="1"/>
  <c r="F14" i="3"/>
  <c r="N14" i="3" s="1"/>
  <c r="F13" i="3"/>
  <c r="F12" i="3"/>
  <c r="F11" i="3"/>
  <c r="N11" i="3" s="1"/>
  <c r="F5" i="3"/>
  <c r="N5" i="3" s="1"/>
  <c r="F6" i="3"/>
  <c r="F7" i="3"/>
  <c r="N7" i="3" s="1"/>
  <c r="F8" i="3"/>
  <c r="N8" i="3" s="1"/>
  <c r="F10" i="3"/>
  <c r="N10" i="3" s="1"/>
  <c r="F38" i="3"/>
  <c r="N38" i="3" s="1"/>
  <c r="F39" i="3"/>
  <c r="N39" i="3" s="1"/>
  <c r="F40" i="3"/>
  <c r="N40" i="3" s="1"/>
  <c r="F44" i="3"/>
  <c r="N4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Antti L</author>
  </authors>
  <commentList>
    <comment ref="H51" authorId="0" shapeId="0" xr:uid="{00000000-0006-0000-0200-000001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2" authorId="0" shapeId="0" xr:uid="{00000000-0006-0000-0200-000002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3" authorId="0" shapeId="0" xr:uid="{00000000-0006-0000-0200-000003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4" authorId="0" shapeId="0" xr:uid="{00000000-0006-0000-0200-000004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5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6" authorId="0" shapeId="0" xr:uid="{00000000-0006-0000-0200-000006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7" authorId="0" shapeId="0" xr:uid="{00000000-0006-0000-0200-000007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8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9" authorId="0" shapeId="0" xr:uid="{00000000-0006-0000-0200-000009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0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1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2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3" authorId="0" shapeId="0" xr:uid="{00000000-0006-0000-0200-00000D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4" authorId="0" shapeId="0" xr:uid="{00000000-0006-0000-0200-00000E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5" authorId="0" shapeId="0" xr:uid="{00000000-0006-0000-0200-00000F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</commentList>
</comments>
</file>

<file path=xl/sharedStrings.xml><?xml version="1.0" encoding="utf-8"?>
<sst xmlns="http://schemas.openxmlformats.org/spreadsheetml/2006/main" count="323" uniqueCount="120">
  <si>
    <t>* Grid line capacities in GW, plus some other parameters; a few lines have flow constraints</t>
  </si>
  <si>
    <t>~TFM_INS</t>
  </si>
  <si>
    <t>LimType</t>
  </si>
  <si>
    <t>Attribute</t>
  </si>
  <si>
    <t>Year</t>
  </si>
  <si>
    <t>Value</t>
  </si>
  <si>
    <t>Pset_PN</t>
  </si>
  <si>
    <t>Laura</t>
  </si>
  <si>
    <t>red</t>
  </si>
  <si>
    <t>PRC_CAPACT</t>
  </si>
  <si>
    <t>L_N*</t>
  </si>
  <si>
    <t>CAP2ACT</t>
  </si>
  <si>
    <t>Saranya</t>
  </si>
  <si>
    <t>blue</t>
  </si>
  <si>
    <t>UP</t>
  </si>
  <si>
    <t>NCAP_BND</t>
  </si>
  <si>
    <t>no new capacity in 2020</t>
  </si>
  <si>
    <t>Sofia</t>
  </si>
  <si>
    <t>green</t>
  </si>
  <si>
    <t>PRC_RESID</t>
  </si>
  <si>
    <t>2023,2025, 2030, 2035, 2040</t>
  </si>
  <si>
    <t>L_N1_N6</t>
  </si>
  <si>
    <t>FCH-VTS</t>
  </si>
  <si>
    <t>External connections</t>
  </si>
  <si>
    <t>Yagmur</t>
  </si>
  <si>
    <t>orange</t>
  </si>
  <si>
    <t>L_N3_N5</t>
  </si>
  <si>
    <t>VIT-STQ</t>
  </si>
  <si>
    <t>L_N3_N1</t>
  </si>
  <si>
    <t>VIT-FCH</t>
  </si>
  <si>
    <t>L_N3_N23</t>
  </si>
  <si>
    <t>VIT-CGR</t>
  </si>
  <si>
    <t>Internal connections</t>
  </si>
  <si>
    <t>L_N23_N9</t>
  </si>
  <si>
    <t>CGR-PVM</t>
  </si>
  <si>
    <t>L_N4_N7</t>
  </si>
  <si>
    <t>VTO-ALE</t>
  </si>
  <si>
    <t>L_N4_N27</t>
  </si>
  <si>
    <t>VTO-PMO</t>
  </si>
  <si>
    <t>L_N4_N12</t>
  </si>
  <si>
    <t>VTO-LDR</t>
  </si>
  <si>
    <t>L_N13_N21</t>
  </si>
  <si>
    <t>RDJ-PRZ</t>
  </si>
  <si>
    <t>L_N13_N20</t>
  </si>
  <si>
    <t>RDJ-SVC</t>
  </si>
  <si>
    <t>L_N20_N12</t>
  </si>
  <si>
    <t>SVC-LDR (SVC-BDC-LRL-LDR)</t>
  </si>
  <si>
    <t>L_N20_N27</t>
  </si>
  <si>
    <t>SVC-PMO (SVC - BDC - PMO</t>
  </si>
  <si>
    <t>L_N20_N25</t>
  </si>
  <si>
    <t>SVC-PDJ</t>
  </si>
  <si>
    <t>L_N12_N11</t>
  </si>
  <si>
    <t>LDR-CTS</t>
  </si>
  <si>
    <t>L_N12_N10</t>
  </si>
  <si>
    <t>LDR-LDM</t>
  </si>
  <si>
    <t>L_N11_N21</t>
  </si>
  <si>
    <t>CTS-PRZ</t>
  </si>
  <si>
    <t>L_N16_N22</t>
  </si>
  <si>
    <t>MCH-CNL</t>
  </si>
  <si>
    <t>L_N16_N24</t>
  </si>
  <si>
    <t>MCH-SSR</t>
  </si>
  <si>
    <t>L_N16_N19</t>
  </si>
  <si>
    <t>MCH-PFE</t>
  </si>
  <si>
    <t>L_N16_N17</t>
  </si>
  <si>
    <t>MCH-AEP-CAN</t>
  </si>
  <si>
    <t>L_N16_N18</t>
  </si>
  <si>
    <t>MCH-AEP-LIV</t>
  </si>
  <si>
    <t>L_N10_N9</t>
  </si>
  <si>
    <t>LDM-PVM</t>
  </si>
  <si>
    <t>L_N9_N28</t>
  </si>
  <si>
    <t>PVM-SDA</t>
  </si>
  <si>
    <t>L_N9_N27</t>
  </si>
  <si>
    <t>PVM-PMO</t>
  </si>
  <si>
    <t>L_N17_N18</t>
  </si>
  <si>
    <t>CAN-LIV</t>
  </si>
  <si>
    <t>L_N17_N19</t>
  </si>
  <si>
    <t>CAN-PFE</t>
  </si>
  <si>
    <t>L_N18_N19</t>
  </si>
  <si>
    <t>LIV-PFE</t>
  </si>
  <si>
    <t>L_N24_N14</t>
  </si>
  <si>
    <t>SSR-LDF</t>
  </si>
  <si>
    <t>L_N14_N15</t>
  </si>
  <si>
    <t>LDF-STA</t>
  </si>
  <si>
    <t>L_N1_N19</t>
  </si>
  <si>
    <t>PFE-FCH</t>
  </si>
  <si>
    <t>L_N2_N26</t>
  </si>
  <si>
    <t>AMP-SJO</t>
  </si>
  <si>
    <t>L_N2_N4</t>
  </si>
  <si>
    <t>AMP-VTO</t>
  </si>
  <si>
    <t>L_N5_N6</t>
  </si>
  <si>
    <t>STQ-VTS</t>
  </si>
  <si>
    <t>L_N7_N8</t>
  </si>
  <si>
    <t>VIV-DerALE</t>
  </si>
  <si>
    <t>L_N8_N26</t>
  </si>
  <si>
    <t>VIV-SJO</t>
  </si>
  <si>
    <t>L_N8_N19</t>
  </si>
  <si>
    <t>VIV-PFE</t>
  </si>
  <si>
    <t>L_N12_N3</t>
  </si>
  <si>
    <t>LDR-VIT</t>
  </si>
  <si>
    <t>L_N10_N20</t>
  </si>
  <si>
    <t>LDM-SVC (BDC-SVC)</t>
  </si>
  <si>
    <t>*</t>
  </si>
  <si>
    <t xml:space="preserve">* NO grid losses,  </t>
  </si>
  <si>
    <t>.</t>
  </si>
  <si>
    <t>TFM_DINS</t>
  </si>
  <si>
    <t>TimeSlice</t>
  </si>
  <si>
    <t>Other_Indexes</t>
  </si>
  <si>
    <t>AllRegions</t>
  </si>
  <si>
    <t>value</t>
  </si>
  <si>
    <t>Pset_Set</t>
  </si>
  <si>
    <t>Pset_CI</t>
  </si>
  <si>
    <t>Pset_CO</t>
  </si>
  <si>
    <t>Cset_Set</t>
  </si>
  <si>
    <t>Cset_CN</t>
  </si>
  <si>
    <t>Cset_CD</t>
  </si>
  <si>
    <t>IRE_FLOSUM</t>
  </si>
  <si>
    <t>Z</t>
  </si>
  <si>
    <t>ANNUAL</t>
  </si>
  <si>
    <t>L_N1_N26</t>
  </si>
  <si>
    <t>L_N7_N19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</si>
</sst>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  <charset val="161"/>
    </font>
    <font>
      <sz val="8"/>
      <name val="Arial"/>
      <family val="2"/>
      <charset val="161"/>
    </font>
    <font>
      <sz val="11"/>
      <color indexed="8"/>
      <name val="Calibri"/>
      <family val="2"/>
    </font>
    <font>
      <sz val="11"/>
      <color indexed="60"/>
      <name val="Calibri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theme="0"/>
      <name val="Arial"/>
      <family val="2"/>
      <charset val="161"/>
    </font>
    <font>
      <sz val="10"/>
      <name val="Arial"/>
      <family val="2"/>
      <charset val="238"/>
    </font>
    <font>
      <sz val="10"/>
      <color rgb="FFFF0000"/>
      <name val="Arial"/>
    </font>
    <font>
      <sz val="10"/>
      <color theme="3"/>
      <name val="Arial"/>
    </font>
    <font>
      <sz val="10"/>
      <color theme="6"/>
      <name val="Arial"/>
    </font>
    <font>
      <sz val="10"/>
      <color theme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6" fillId="0" borderId="0"/>
  </cellStyleXfs>
  <cellXfs count="21">
    <xf numFmtId="0" fontId="0" fillId="0" borderId="0" xfId="0"/>
    <xf numFmtId="0" fontId="1" fillId="3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0" borderId="0" xfId="2"/>
    <xf numFmtId="0" fontId="10" fillId="4" borderId="0" xfId="0" applyFont="1" applyFill="1"/>
    <xf numFmtId="0" fontId="1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2" fillId="0" borderId="0" xfId="0" applyFont="1"/>
    <xf numFmtId="0" fontId="0" fillId="5" borderId="0" xfId="0" applyFill="1"/>
    <xf numFmtId="0" fontId="2" fillId="5" borderId="0" xfId="0" applyFont="1" applyFill="1"/>
    <xf numFmtId="2" fontId="0" fillId="0" borderId="0" xfId="0" applyNumberFormat="1" applyAlignment="1">
      <alignment horizontal="center" vertical="center"/>
    </xf>
  </cellXfs>
  <cellStyles count="3">
    <cellStyle name="Neutral 2" xfId="1" xr:uid="{00000000-0005-0000-0000-000000000000}"/>
    <cellStyle name="Normal" xfId="0" builtinId="0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6"/>
  <sheetViews>
    <sheetView tabSelected="1" zoomScale="90" workbookViewId="0">
      <selection activeCell="C4" sqref="C4"/>
    </sheetView>
  </sheetViews>
  <sheetFormatPr defaultRowHeight="12.75" customHeight="1"/>
  <cols>
    <col min="2" max="2" width="16" customWidth="1"/>
    <col min="3" max="3" width="40.5703125" style="5" customWidth="1"/>
    <col min="4" max="4" width="14.5703125" customWidth="1"/>
    <col min="6" max="6" width="13.5703125" customWidth="1"/>
    <col min="7" max="7" width="4.7109375" customWidth="1"/>
    <col min="8" max="8" width="26.42578125" customWidth="1"/>
    <col min="9" max="9" width="33.7109375" bestFit="1" customWidth="1"/>
  </cols>
  <sheetData>
    <row r="1" spans="1:15" ht="15">
      <c r="A1" s="4" t="s">
        <v>0</v>
      </c>
    </row>
    <row r="3" spans="1:15">
      <c r="A3" s="3" t="s">
        <v>1</v>
      </c>
    </row>
    <row r="4" spans="1:15">
      <c r="A4" s="1" t="s">
        <v>2</v>
      </c>
      <c r="B4" s="7" t="s">
        <v>3</v>
      </c>
      <c r="C4" s="1" t="s">
        <v>4</v>
      </c>
      <c r="D4" s="1" t="s">
        <v>5</v>
      </c>
      <c r="E4" s="2" t="s">
        <v>6</v>
      </c>
      <c r="N4" t="s">
        <v>7</v>
      </c>
      <c r="O4" t="s">
        <v>8</v>
      </c>
    </row>
    <row r="5" spans="1:15">
      <c r="B5" s="5" t="s">
        <v>9</v>
      </c>
      <c r="D5" s="5">
        <v>8.76</v>
      </c>
      <c r="E5" t="s">
        <v>10</v>
      </c>
      <c r="J5" s="10" t="s">
        <v>11</v>
      </c>
      <c r="N5" t="s">
        <v>12</v>
      </c>
      <c r="O5" t="s">
        <v>13</v>
      </c>
    </row>
    <row r="6" spans="1:15">
      <c r="A6" t="s">
        <v>14</v>
      </c>
      <c r="B6" s="5" t="s">
        <v>15</v>
      </c>
      <c r="C6" s="5">
        <v>2023</v>
      </c>
      <c r="D6" s="5">
        <v>0</v>
      </c>
      <c r="E6" t="s">
        <v>10</v>
      </c>
      <c r="J6" s="10" t="s">
        <v>16</v>
      </c>
      <c r="N6" t="s">
        <v>17</v>
      </c>
      <c r="O6" t="s">
        <v>18</v>
      </c>
    </row>
    <row r="7" spans="1:15">
      <c r="B7" s="5" t="s">
        <v>19</v>
      </c>
      <c r="C7" s="12" t="s">
        <v>20</v>
      </c>
      <c r="D7" s="5" t="e">
        <f>0.8*#REF!</f>
        <v>#REF!</v>
      </c>
      <c r="E7" s="13" t="s">
        <v>21</v>
      </c>
      <c r="H7" t="s">
        <v>22</v>
      </c>
      <c r="J7" s="10" t="s">
        <v>23</v>
      </c>
      <c r="N7" s="17" t="s">
        <v>24</v>
      </c>
      <c r="O7" s="17" t="s">
        <v>25</v>
      </c>
    </row>
    <row r="8" spans="1:15">
      <c r="B8" s="5" t="s">
        <v>19</v>
      </c>
      <c r="C8" s="12" t="s">
        <v>20</v>
      </c>
      <c r="D8" s="5">
        <v>19.5</v>
      </c>
      <c r="E8" s="13" t="s">
        <v>26</v>
      </c>
      <c r="H8" t="s">
        <v>27</v>
      </c>
    </row>
    <row r="9" spans="1:15">
      <c r="B9" s="5" t="s">
        <v>19</v>
      </c>
      <c r="C9" s="12" t="s">
        <v>20</v>
      </c>
      <c r="D9" s="5" t="e">
        <f>0.8*#REF!</f>
        <v>#REF!</v>
      </c>
      <c r="E9" s="13" t="s">
        <v>28</v>
      </c>
      <c r="H9" t="s">
        <v>29</v>
      </c>
    </row>
    <row r="10" spans="1:15">
      <c r="B10" s="5" t="s">
        <v>19</v>
      </c>
      <c r="C10" s="12" t="s">
        <v>20</v>
      </c>
      <c r="D10" s="5" t="e">
        <f>0.8*#REF!</f>
        <v>#REF!</v>
      </c>
      <c r="E10" s="13" t="s">
        <v>30</v>
      </c>
      <c r="H10" t="s">
        <v>31</v>
      </c>
      <c r="J10" s="10" t="s">
        <v>32</v>
      </c>
    </row>
    <row r="11" spans="1:15">
      <c r="B11" s="5" t="s">
        <v>19</v>
      </c>
      <c r="C11" s="12" t="s">
        <v>20</v>
      </c>
      <c r="D11" s="5" t="e">
        <f>0.8*#REF!</f>
        <v>#REF!</v>
      </c>
      <c r="E11" s="13" t="s">
        <v>33</v>
      </c>
      <c r="H11" t="s">
        <v>34</v>
      </c>
    </row>
    <row r="12" spans="1:15">
      <c r="B12" s="5" t="s">
        <v>19</v>
      </c>
      <c r="C12" s="12" t="s">
        <v>20</v>
      </c>
      <c r="D12" s="5" t="e">
        <f>0.8*#REF!</f>
        <v>#REF!</v>
      </c>
      <c r="E12" s="13" t="s">
        <v>35</v>
      </c>
      <c r="H12" t="s">
        <v>36</v>
      </c>
    </row>
    <row r="13" spans="1:15">
      <c r="B13" s="5" t="s">
        <v>19</v>
      </c>
      <c r="C13" s="12" t="s">
        <v>20</v>
      </c>
      <c r="D13" s="5" t="e">
        <f>0.8*#REF!</f>
        <v>#REF!</v>
      </c>
      <c r="E13" s="13" t="s">
        <v>37</v>
      </c>
      <c r="H13" t="s">
        <v>38</v>
      </c>
    </row>
    <row r="14" spans="1:15">
      <c r="B14" s="5" t="s">
        <v>19</v>
      </c>
      <c r="C14" s="12" t="s">
        <v>20</v>
      </c>
      <c r="D14" s="5" t="e">
        <f>0.8*#REF!</f>
        <v>#REF!</v>
      </c>
      <c r="E14" s="13" t="s">
        <v>39</v>
      </c>
      <c r="H14" t="s">
        <v>40</v>
      </c>
    </row>
    <row r="15" spans="1:15">
      <c r="B15" s="5" t="s">
        <v>19</v>
      </c>
      <c r="C15" s="12" t="s">
        <v>20</v>
      </c>
      <c r="D15" s="5" t="e">
        <f>0.8*#REF!</f>
        <v>#REF!</v>
      </c>
      <c r="E15" s="13" t="s">
        <v>41</v>
      </c>
      <c r="H15" t="s">
        <v>42</v>
      </c>
    </row>
    <row r="16" spans="1:15">
      <c r="B16" s="5" t="s">
        <v>19</v>
      </c>
      <c r="C16" s="12" t="s">
        <v>20</v>
      </c>
      <c r="D16" s="5" t="e">
        <f>0.8*#REF!</f>
        <v>#REF!</v>
      </c>
      <c r="E16" s="13" t="s">
        <v>43</v>
      </c>
      <c r="H16" t="s">
        <v>44</v>
      </c>
    </row>
    <row r="17" spans="2:9" ht="23.25">
      <c r="B17" s="5" t="s">
        <v>19</v>
      </c>
      <c r="C17" s="12" t="s">
        <v>20</v>
      </c>
      <c r="D17" s="5">
        <v>12.64</v>
      </c>
      <c r="E17" s="14" t="s">
        <v>45</v>
      </c>
      <c r="H17" s="11" t="s">
        <v>46</v>
      </c>
    </row>
    <row r="18" spans="2:9" ht="14.25" customHeight="1">
      <c r="B18" s="5" t="s">
        <v>19</v>
      </c>
      <c r="C18" s="12" t="s">
        <v>20</v>
      </c>
      <c r="D18" s="5">
        <v>12.64</v>
      </c>
      <c r="E18" s="14" t="s">
        <v>47</v>
      </c>
      <c r="H18" t="s">
        <v>48</v>
      </c>
    </row>
    <row r="19" spans="2:9">
      <c r="B19" s="5" t="s">
        <v>19</v>
      </c>
      <c r="C19" s="12" t="s">
        <v>20</v>
      </c>
      <c r="D19" s="5">
        <v>15.6</v>
      </c>
      <c r="E19" s="14" t="s">
        <v>49</v>
      </c>
      <c r="H19" t="s">
        <v>50</v>
      </c>
    </row>
    <row r="20" spans="2:9">
      <c r="B20" s="5" t="s">
        <v>19</v>
      </c>
      <c r="C20" s="12" t="s">
        <v>20</v>
      </c>
      <c r="D20" s="5">
        <v>6.96</v>
      </c>
      <c r="E20" s="14" t="s">
        <v>51</v>
      </c>
      <c r="H20" t="s">
        <v>52</v>
      </c>
    </row>
    <row r="21" spans="2:9">
      <c r="B21" s="5" t="s">
        <v>19</v>
      </c>
      <c r="C21" s="12" t="s">
        <v>20</v>
      </c>
      <c r="D21" s="5">
        <v>14</v>
      </c>
      <c r="E21" s="14" t="s">
        <v>53</v>
      </c>
      <c r="H21" t="s">
        <v>54</v>
      </c>
    </row>
    <row r="22" spans="2:9">
      <c r="B22" s="5" t="s">
        <v>19</v>
      </c>
      <c r="C22" s="12" t="s">
        <v>20</v>
      </c>
      <c r="D22" s="5">
        <v>12.64</v>
      </c>
      <c r="E22" s="14" t="s">
        <v>55</v>
      </c>
      <c r="H22" t="s">
        <v>56</v>
      </c>
    </row>
    <row r="23" spans="2:9">
      <c r="B23" s="5" t="s">
        <v>19</v>
      </c>
      <c r="C23" s="12" t="s">
        <v>20</v>
      </c>
      <c r="D23" s="5">
        <v>35.28</v>
      </c>
      <c r="E23" s="14" t="s">
        <v>57</v>
      </c>
      <c r="H23" t="s">
        <v>58</v>
      </c>
    </row>
    <row r="24" spans="2:9">
      <c r="B24" s="5" t="s">
        <v>19</v>
      </c>
      <c r="C24" s="12" t="s">
        <v>20</v>
      </c>
      <c r="D24" s="5">
        <v>15.6</v>
      </c>
      <c r="E24" s="14" t="s">
        <v>59</v>
      </c>
      <c r="H24" t="s">
        <v>60</v>
      </c>
    </row>
    <row r="25" spans="2:9">
      <c r="B25" s="5" t="s">
        <v>19</v>
      </c>
      <c r="C25" s="12" t="s">
        <v>20</v>
      </c>
      <c r="D25" s="5">
        <v>47.36</v>
      </c>
      <c r="E25" s="14" t="s">
        <v>61</v>
      </c>
      <c r="H25" t="s">
        <v>62</v>
      </c>
    </row>
    <row r="26" spans="2:9">
      <c r="B26" s="5" t="s">
        <v>19</v>
      </c>
      <c r="C26" s="12" t="s">
        <v>20</v>
      </c>
      <c r="D26" s="5">
        <v>12.64</v>
      </c>
      <c r="E26" s="14" t="s">
        <v>63</v>
      </c>
      <c r="H26" t="s">
        <v>64</v>
      </c>
    </row>
    <row r="27" spans="2:9">
      <c r="B27" s="5" t="s">
        <v>19</v>
      </c>
      <c r="C27" s="12" t="s">
        <v>20</v>
      </c>
      <c r="D27" s="5">
        <v>15.8</v>
      </c>
      <c r="E27" s="14" t="s">
        <v>65</v>
      </c>
      <c r="H27" t="s">
        <v>66</v>
      </c>
    </row>
    <row r="28" spans="2:9">
      <c r="B28" s="5" t="s">
        <v>19</v>
      </c>
      <c r="C28" s="12" t="s">
        <v>20</v>
      </c>
      <c r="D28" s="5">
        <v>15.6</v>
      </c>
      <c r="E28" s="15" t="s">
        <v>67</v>
      </c>
      <c r="H28" s="18" t="s">
        <v>68</v>
      </c>
    </row>
    <row r="29" spans="2:9">
      <c r="B29" s="5" t="s">
        <v>19</v>
      </c>
      <c r="C29" s="12" t="s">
        <v>20</v>
      </c>
      <c r="D29" s="5">
        <v>15.600000000000001</v>
      </c>
      <c r="E29" s="15" t="s">
        <v>69</v>
      </c>
      <c r="H29" s="18" t="s">
        <v>70</v>
      </c>
      <c r="I29" t="e">
        <f>#REF!*0.8</f>
        <v>#REF!</v>
      </c>
    </row>
    <row r="30" spans="2:9">
      <c r="B30" s="5" t="s">
        <v>19</v>
      </c>
      <c r="C30" s="12" t="s">
        <v>20</v>
      </c>
      <c r="D30" s="5">
        <v>15.600000000000001</v>
      </c>
      <c r="E30" s="15" t="s">
        <v>71</v>
      </c>
      <c r="H30" s="18" t="s">
        <v>72</v>
      </c>
      <c r="I30" t="e">
        <f>#REF!*0.8</f>
        <v>#REF!</v>
      </c>
    </row>
    <row r="31" spans="2:9">
      <c r="B31" s="5" t="s">
        <v>19</v>
      </c>
      <c r="C31" s="12" t="s">
        <v>20</v>
      </c>
      <c r="D31" s="5">
        <v>12.64</v>
      </c>
      <c r="E31" s="15" t="s">
        <v>73</v>
      </c>
      <c r="H31" s="19" t="s">
        <v>74</v>
      </c>
      <c r="I31" t="e">
        <f>#REF!*0.8</f>
        <v>#REF!</v>
      </c>
    </row>
    <row r="32" spans="2:9">
      <c r="B32" s="5" t="s">
        <v>19</v>
      </c>
      <c r="C32" s="12" t="s">
        <v>20</v>
      </c>
      <c r="D32" s="5">
        <v>15.600000000000001</v>
      </c>
      <c r="E32" s="15" t="s">
        <v>75</v>
      </c>
      <c r="H32" s="19" t="s">
        <v>76</v>
      </c>
      <c r="I32" t="e">
        <f>#REF!*0.8</f>
        <v>#REF!</v>
      </c>
    </row>
    <row r="33" spans="2:10">
      <c r="B33" s="5" t="s">
        <v>19</v>
      </c>
      <c r="C33" s="12" t="s">
        <v>20</v>
      </c>
      <c r="D33" s="5">
        <v>15.600000000000001</v>
      </c>
      <c r="E33" s="15" t="s">
        <v>77</v>
      </c>
      <c r="H33" s="19" t="s">
        <v>78</v>
      </c>
      <c r="I33" t="e">
        <f>#REF!*0.8</f>
        <v>#REF!</v>
      </c>
    </row>
    <row r="34" spans="2:10">
      <c r="B34" s="5" t="s">
        <v>19</v>
      </c>
      <c r="C34" s="12" t="s">
        <v>20</v>
      </c>
      <c r="D34" s="5">
        <v>15.600000000000001</v>
      </c>
      <c r="E34" s="15" t="s">
        <v>79</v>
      </c>
      <c r="H34" s="19" t="s">
        <v>80</v>
      </c>
      <c r="I34" t="e">
        <f>#REF!*0.8</f>
        <v>#REF!</v>
      </c>
    </row>
    <row r="35" spans="2:10">
      <c r="B35" s="5" t="s">
        <v>19</v>
      </c>
      <c r="C35" s="12" t="s">
        <v>20</v>
      </c>
      <c r="D35" s="5">
        <v>15.600000000000001</v>
      </c>
      <c r="E35" s="15" t="s">
        <v>81</v>
      </c>
      <c r="H35" s="19" t="s">
        <v>82</v>
      </c>
      <c r="I35" t="e">
        <f>#REF!*0.8</f>
        <v>#REF!</v>
      </c>
    </row>
    <row r="36" spans="2:10">
      <c r="B36" s="5" t="s">
        <v>19</v>
      </c>
      <c r="C36" s="12" t="s">
        <v>20</v>
      </c>
      <c r="D36" s="5">
        <v>31.200000000000003</v>
      </c>
      <c r="E36" s="15" t="s">
        <v>83</v>
      </c>
      <c r="H36" s="19" t="s">
        <v>84</v>
      </c>
      <c r="I36" t="e">
        <f>#REF!*0.8</f>
        <v>#REF!</v>
      </c>
    </row>
    <row r="37" spans="2:10">
      <c r="B37" s="5" t="s">
        <v>19</v>
      </c>
      <c r="C37" s="12" t="s">
        <v>20</v>
      </c>
      <c r="D37" s="5">
        <v>43.52</v>
      </c>
      <c r="E37" s="15" t="s">
        <v>21</v>
      </c>
      <c r="H37" s="19" t="s">
        <v>22</v>
      </c>
      <c r="I37" t="e">
        <f>#REF!*0.8</f>
        <v>#REF!</v>
      </c>
    </row>
    <row r="38" spans="2:10">
      <c r="B38" s="5" t="s">
        <v>19</v>
      </c>
      <c r="C38" s="12" t="s">
        <v>20</v>
      </c>
      <c r="D38" s="20" t="e">
        <f>#REF!*0.8</f>
        <v>#REF!</v>
      </c>
      <c r="E38" s="16" t="s">
        <v>85</v>
      </c>
      <c r="H38" t="s">
        <v>86</v>
      </c>
      <c r="I38" t="e">
        <f>#REF!*0.8</f>
        <v>#REF!</v>
      </c>
    </row>
    <row r="39" spans="2:10">
      <c r="B39" s="5" t="s">
        <v>19</v>
      </c>
      <c r="C39" s="12" t="s">
        <v>20</v>
      </c>
      <c r="D39" s="20" t="e">
        <f>#REF!*0.8</f>
        <v>#REF!</v>
      </c>
      <c r="E39" s="16" t="s">
        <v>87</v>
      </c>
      <c r="H39" t="s">
        <v>88</v>
      </c>
    </row>
    <row r="40" spans="2:10">
      <c r="B40" s="5" t="s">
        <v>19</v>
      </c>
      <c r="C40" s="12" t="s">
        <v>20</v>
      </c>
      <c r="D40" s="20" t="e">
        <f>#REF!*0.8</f>
        <v>#REF!</v>
      </c>
      <c r="E40" s="16" t="s">
        <v>89</v>
      </c>
      <c r="H40" t="s">
        <v>90</v>
      </c>
    </row>
    <row r="41" spans="2:10">
      <c r="B41" s="5" t="s">
        <v>19</v>
      </c>
      <c r="C41" s="12" t="s">
        <v>20</v>
      </c>
      <c r="D41" s="20" t="e">
        <f>#REF!*0.8</f>
        <v>#REF!</v>
      </c>
      <c r="E41" s="16" t="s">
        <v>91</v>
      </c>
      <c r="H41" t="s">
        <v>92</v>
      </c>
    </row>
    <row r="42" spans="2:10">
      <c r="B42" s="5" t="s">
        <v>19</v>
      </c>
      <c r="C42" s="12" t="s">
        <v>20</v>
      </c>
      <c r="D42" s="20" t="e">
        <f>#REF!*0.8</f>
        <v>#REF!</v>
      </c>
      <c r="E42" s="16" t="s">
        <v>93</v>
      </c>
      <c r="H42" t="s">
        <v>94</v>
      </c>
      <c r="J42">
        <v>0.8</v>
      </c>
    </row>
    <row r="43" spans="2:10">
      <c r="B43" s="5" t="s">
        <v>19</v>
      </c>
      <c r="C43" s="12" t="s">
        <v>20</v>
      </c>
      <c r="D43" s="20" t="e">
        <f>#REF!*0.8</f>
        <v>#REF!</v>
      </c>
      <c r="E43" s="16" t="s">
        <v>95</v>
      </c>
      <c r="H43" t="s">
        <v>96</v>
      </c>
    </row>
    <row r="44" spans="2:10">
      <c r="B44" s="5" t="s">
        <v>19</v>
      </c>
      <c r="C44" s="12" t="s">
        <v>20</v>
      </c>
      <c r="D44" s="20" t="e">
        <f>#REF!*0.8</f>
        <v>#REF!</v>
      </c>
      <c r="E44" s="16" t="s">
        <v>97</v>
      </c>
      <c r="H44" t="s">
        <v>98</v>
      </c>
    </row>
    <row r="45" spans="2:10">
      <c r="B45" s="5" t="s">
        <v>19</v>
      </c>
      <c r="C45" s="12" t="s">
        <v>20</v>
      </c>
      <c r="D45" s="20" t="e">
        <f>#REF!*0.8</f>
        <v>#REF!</v>
      </c>
      <c r="E45" s="16" t="s">
        <v>99</v>
      </c>
      <c r="H45" t="s">
        <v>100</v>
      </c>
    </row>
    <row r="46" spans="2:10">
      <c r="C46" s="5" t="s">
        <v>101</v>
      </c>
      <c r="D46" s="6"/>
    </row>
    <row r="47" spans="2:10">
      <c r="D47" s="6"/>
      <c r="I47" s="10"/>
    </row>
    <row r="48" spans="2:10">
      <c r="D48" s="6"/>
      <c r="I48" s="10"/>
    </row>
    <row r="49" spans="4:9">
      <c r="D49" s="6"/>
    </row>
    <row r="50" spans="4:9">
      <c r="D50" s="6"/>
      <c r="I50" s="10"/>
    </row>
    <row r="51" spans="4:9">
      <c r="D51" s="6"/>
    </row>
    <row r="52" spans="4:9">
      <c r="D52" s="6"/>
    </row>
    <row r="53" spans="4:9">
      <c r="D53" s="6"/>
    </row>
    <row r="54" spans="4:9">
      <c r="D54" s="6"/>
    </row>
    <row r="55" spans="4:9"/>
    <row r="73" spans="4:5" ht="12.75" customHeight="1">
      <c r="D73" s="6"/>
    </row>
    <row r="74" spans="4:5"/>
    <row r="75" spans="4:5" ht="12.75" customHeight="1">
      <c r="E75" s="8"/>
    </row>
    <row r="76" spans="4: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65"/>
  <sheetViews>
    <sheetView zoomScaleNormal="100" workbookViewId="0">
      <selection activeCell="E4" sqref="E4:H4"/>
    </sheetView>
  </sheetViews>
  <sheetFormatPr defaultRowHeight="12.6"/>
  <cols>
    <col min="3" max="3" width="8.42578125" customWidth="1"/>
    <col min="4" max="4" width="17.85546875" customWidth="1"/>
    <col min="6" max="6" width="17.7109375" bestFit="1" customWidth="1"/>
    <col min="7" max="7" width="11.7109375" customWidth="1"/>
    <col min="10" max="10" width="12.42578125" customWidth="1"/>
    <col min="18" max="18" width="36.5703125" bestFit="1" customWidth="1"/>
  </cols>
  <sheetData>
    <row r="1" spans="2:18" ht="15.6">
      <c r="B1" s="4" t="s">
        <v>102</v>
      </c>
    </row>
    <row r="2" spans="2:18">
      <c r="B2" s="9" t="s">
        <v>103</v>
      </c>
    </row>
    <row r="3" spans="2:18" ht="12.95">
      <c r="B3" s="3" t="s">
        <v>104</v>
      </c>
    </row>
    <row r="4" spans="2:18" ht="13.5" thickBot="1">
      <c r="B4" s="1" t="s">
        <v>105</v>
      </c>
      <c r="C4" s="1" t="s">
        <v>2</v>
      </c>
      <c r="D4" s="1" t="s">
        <v>3</v>
      </c>
      <c r="E4" s="1" t="s">
        <v>4</v>
      </c>
      <c r="F4" s="1" t="s">
        <v>106</v>
      </c>
      <c r="G4" s="1" t="s">
        <v>107</v>
      </c>
      <c r="H4" s="1" t="s">
        <v>108</v>
      </c>
      <c r="I4" s="2" t="s">
        <v>109</v>
      </c>
      <c r="J4" s="2" t="s">
        <v>6</v>
      </c>
      <c r="K4" s="2" t="s">
        <v>110</v>
      </c>
      <c r="L4" s="2" t="s">
        <v>111</v>
      </c>
      <c r="M4" s="2" t="s">
        <v>112</v>
      </c>
      <c r="N4" s="2" t="s">
        <v>113</v>
      </c>
      <c r="O4" s="2" t="s">
        <v>114</v>
      </c>
      <c r="Q4" t="s">
        <v>115</v>
      </c>
      <c r="R4" s="11" t="s">
        <v>116</v>
      </c>
    </row>
    <row r="5" spans="2:18">
      <c r="B5" t="s">
        <v>117</v>
      </c>
      <c r="D5" t="s">
        <v>115</v>
      </c>
      <c r="E5">
        <v>2023</v>
      </c>
      <c r="F5" t="str">
        <f>"IMP~OUT~ELC"&amp;RIGHT(J5,3)</f>
        <v>IMP~OUT~ELC_N6</v>
      </c>
      <c r="H5">
        <v>-0.03</v>
      </c>
      <c r="J5" t="s">
        <v>21</v>
      </c>
      <c r="N5" t="str">
        <f>RIGHT(F5,6)</f>
        <v>ELC_N6</v>
      </c>
    </row>
    <row r="6" spans="2:18">
      <c r="B6" t="s">
        <v>117</v>
      </c>
      <c r="D6" t="s">
        <v>115</v>
      </c>
      <c r="E6">
        <v>2023</v>
      </c>
      <c r="F6" t="str">
        <f>"IMP~OUT~ELC"&amp;RIGHT(J6,3)</f>
        <v>IMP~OUT~ELC_N5</v>
      </c>
      <c r="H6">
        <v>-0.03</v>
      </c>
      <c r="J6" t="s">
        <v>26</v>
      </c>
      <c r="N6" t="str">
        <f t="shared" ref="N6:N44" si="0">RIGHT(F6,6)</f>
        <v>ELC_N5</v>
      </c>
    </row>
    <row r="7" spans="2:18">
      <c r="B7" t="s">
        <v>117</v>
      </c>
      <c r="D7" t="s">
        <v>115</v>
      </c>
      <c r="E7">
        <v>2023</v>
      </c>
      <c r="F7" t="str">
        <f>"IMP~OUT~ELC"&amp;RIGHT(J7,3)</f>
        <v>IMP~OUT~ELC_N1</v>
      </c>
      <c r="H7">
        <v>-0.03</v>
      </c>
      <c r="J7" t="s">
        <v>28</v>
      </c>
      <c r="N7" t="str">
        <f t="shared" si="0"/>
        <v>ELC_N1</v>
      </c>
    </row>
    <row r="8" spans="2:18">
      <c r="B8" t="s">
        <v>117</v>
      </c>
      <c r="D8" t="s">
        <v>115</v>
      </c>
      <c r="E8">
        <v>2023</v>
      </c>
      <c r="F8" t="str">
        <f>"IMP~OUT~ELC"&amp;RIGHT(J8,4)</f>
        <v>IMP~OUT~ELC_N23</v>
      </c>
      <c r="H8">
        <v>-0.03</v>
      </c>
      <c r="J8" t="s">
        <v>30</v>
      </c>
      <c r="N8" t="str">
        <f>RIGHT(F8,7)</f>
        <v>ELC_N23</v>
      </c>
    </row>
    <row r="9" spans="2:18" ht="12.75">
      <c r="B9" t="s">
        <v>117</v>
      </c>
      <c r="D9" t="s">
        <v>115</v>
      </c>
      <c r="E9">
        <v>2023</v>
      </c>
      <c r="F9" t="str">
        <f>"IMP~OUT~ELC"&amp;RIGHT(J9,3)</f>
        <v>IMP~OUT~ELC_N9</v>
      </c>
      <c r="H9">
        <v>-0.03</v>
      </c>
      <c r="J9" t="s">
        <v>33</v>
      </c>
      <c r="N9" t="str">
        <f>RIGHT(F9,6)</f>
        <v>ELC_N9</v>
      </c>
    </row>
    <row r="10" spans="2:18">
      <c r="B10" t="s">
        <v>117</v>
      </c>
      <c r="D10" t="s">
        <v>115</v>
      </c>
      <c r="E10">
        <v>2023</v>
      </c>
      <c r="F10" t="str">
        <f>"IMP~OUT~ELC"&amp;RIGHT(J10,3)</f>
        <v>IMP~OUT~ELC_N7</v>
      </c>
      <c r="H10">
        <v>-0.03</v>
      </c>
      <c r="J10" t="s">
        <v>35</v>
      </c>
      <c r="N10" t="str">
        <f t="shared" si="0"/>
        <v>ELC_N7</v>
      </c>
    </row>
    <row r="11" spans="2:18">
      <c r="B11" t="s">
        <v>117</v>
      </c>
      <c r="D11" t="s">
        <v>115</v>
      </c>
      <c r="E11">
        <v>2023</v>
      </c>
      <c r="F11" t="str">
        <f>"IMP~OUT~ELC"&amp;RIGHT(J11,4)</f>
        <v>IMP~OUT~ELC_N27</v>
      </c>
      <c r="H11">
        <v>-0.03</v>
      </c>
      <c r="J11" t="s">
        <v>37</v>
      </c>
      <c r="N11" t="str">
        <f>RIGHT(F11,7)</f>
        <v>ELC_N27</v>
      </c>
    </row>
    <row r="12" spans="2:18">
      <c r="B12" t="s">
        <v>117</v>
      </c>
      <c r="D12" t="s">
        <v>115</v>
      </c>
      <c r="E12">
        <v>2023</v>
      </c>
      <c r="F12" t="str">
        <f>"IMP~OUT~ELC"&amp;RIGHT(J12,4)</f>
        <v>IMP~OUT~ELC_N12</v>
      </c>
      <c r="H12">
        <v>-0.03</v>
      </c>
      <c r="J12" t="s">
        <v>39</v>
      </c>
      <c r="N12" t="str">
        <f t="shared" ref="N12:N15" si="1">RIGHT(F12,7)</f>
        <v>ELC_N12</v>
      </c>
    </row>
    <row r="13" spans="2:18">
      <c r="B13" t="s">
        <v>117</v>
      </c>
      <c r="D13" t="s">
        <v>115</v>
      </c>
      <c r="E13">
        <v>2023</v>
      </c>
      <c r="F13" t="str">
        <f>"IMP~OUT~ELC"&amp;RIGHT(J13,4)</f>
        <v>IMP~OUT~ELC_N21</v>
      </c>
      <c r="H13">
        <v>-0.03</v>
      </c>
      <c r="J13" t="s">
        <v>41</v>
      </c>
      <c r="N13" t="str">
        <f t="shared" si="1"/>
        <v>ELC_N21</v>
      </c>
    </row>
    <row r="14" spans="2:18">
      <c r="B14" t="s">
        <v>117</v>
      </c>
      <c r="D14" t="s">
        <v>115</v>
      </c>
      <c r="E14">
        <v>2023</v>
      </c>
      <c r="F14" t="str">
        <f>"IMP~OUT~ELC"&amp;RIGHT(J14,4)</f>
        <v>IMP~OUT~ELC_N20</v>
      </c>
      <c r="H14">
        <v>-0.03</v>
      </c>
      <c r="J14" t="s">
        <v>43</v>
      </c>
      <c r="N14" t="str">
        <f t="shared" si="1"/>
        <v>ELC_N20</v>
      </c>
    </row>
    <row r="15" spans="2:18">
      <c r="B15" t="s">
        <v>117</v>
      </c>
      <c r="D15" t="s">
        <v>115</v>
      </c>
      <c r="E15">
        <v>2023</v>
      </c>
      <c r="F15" t="str">
        <f>"IMP~OUT~ELC"&amp;RIGHT(J15,4)</f>
        <v>IMP~OUT~ELC_N12</v>
      </c>
      <c r="H15">
        <v>-0.03</v>
      </c>
      <c r="J15" t="s">
        <v>45</v>
      </c>
      <c r="N15" t="str">
        <f t="shared" si="1"/>
        <v>ELC_N12</v>
      </c>
    </row>
    <row r="16" spans="2:18">
      <c r="B16" t="s">
        <v>117</v>
      </c>
      <c r="D16" t="s">
        <v>115</v>
      </c>
      <c r="E16">
        <v>2023</v>
      </c>
      <c r="F16" t="str">
        <f>"IMP~OUT~ELC"&amp;RIGHT(J16,3)</f>
        <v>IMP~OUT~ELCN27</v>
      </c>
      <c r="H16">
        <v>-0.03</v>
      </c>
      <c r="J16" t="s">
        <v>47</v>
      </c>
      <c r="N16" t="str">
        <f t="shared" si="0"/>
        <v>ELCN27</v>
      </c>
    </row>
    <row r="17" spans="2:14">
      <c r="B17" t="s">
        <v>117</v>
      </c>
      <c r="D17" t="s">
        <v>115</v>
      </c>
      <c r="E17">
        <v>2023</v>
      </c>
      <c r="F17" t="str">
        <f t="shared" ref="F17:F25" si="2">"IMP~OUT~ELC"&amp;RIGHT(J17,4)</f>
        <v>IMP~OUT~ELC_N25</v>
      </c>
      <c r="H17">
        <v>-0.03</v>
      </c>
      <c r="J17" t="s">
        <v>49</v>
      </c>
      <c r="N17" t="str">
        <f>RIGHT(F17,7)</f>
        <v>ELC_N25</v>
      </c>
    </row>
    <row r="18" spans="2:14">
      <c r="B18" t="s">
        <v>117</v>
      </c>
      <c r="D18" t="s">
        <v>115</v>
      </c>
      <c r="E18">
        <v>2023</v>
      </c>
      <c r="F18" t="str">
        <f t="shared" si="2"/>
        <v>IMP~OUT~ELC_N11</v>
      </c>
      <c r="H18">
        <v>-0.03</v>
      </c>
      <c r="J18" t="s">
        <v>51</v>
      </c>
      <c r="N18" t="str">
        <f t="shared" ref="N18:N25" si="3">RIGHT(F18,7)</f>
        <v>ELC_N11</v>
      </c>
    </row>
    <row r="19" spans="2:14">
      <c r="B19" t="s">
        <v>117</v>
      </c>
      <c r="D19" t="s">
        <v>115</v>
      </c>
      <c r="E19">
        <v>2023</v>
      </c>
      <c r="F19" t="str">
        <f t="shared" si="2"/>
        <v>IMP~OUT~ELC_N10</v>
      </c>
      <c r="H19">
        <v>-0.03</v>
      </c>
      <c r="J19" t="s">
        <v>53</v>
      </c>
      <c r="N19" t="str">
        <f t="shared" si="3"/>
        <v>ELC_N10</v>
      </c>
    </row>
    <row r="20" spans="2:14">
      <c r="B20" t="s">
        <v>117</v>
      </c>
      <c r="D20" t="s">
        <v>115</v>
      </c>
      <c r="E20">
        <v>2023</v>
      </c>
      <c r="F20" t="str">
        <f t="shared" si="2"/>
        <v>IMP~OUT~ELC_N21</v>
      </c>
      <c r="H20">
        <v>-0.03</v>
      </c>
      <c r="J20" t="s">
        <v>55</v>
      </c>
      <c r="N20" t="str">
        <f t="shared" si="3"/>
        <v>ELC_N21</v>
      </c>
    </row>
    <row r="21" spans="2:14">
      <c r="B21" t="s">
        <v>117</v>
      </c>
      <c r="D21" t="s">
        <v>115</v>
      </c>
      <c r="E21">
        <v>2023</v>
      </c>
      <c r="F21" t="str">
        <f t="shared" si="2"/>
        <v>IMP~OUT~ELC_N22</v>
      </c>
      <c r="H21">
        <v>-0.03</v>
      </c>
      <c r="J21" t="s">
        <v>57</v>
      </c>
      <c r="N21" t="str">
        <f t="shared" si="3"/>
        <v>ELC_N22</v>
      </c>
    </row>
    <row r="22" spans="2:14">
      <c r="B22" t="s">
        <v>117</v>
      </c>
      <c r="D22" t="s">
        <v>115</v>
      </c>
      <c r="E22">
        <v>2023</v>
      </c>
      <c r="F22" t="str">
        <f t="shared" si="2"/>
        <v>IMP~OUT~ELC_N24</v>
      </c>
      <c r="H22">
        <v>-0.03</v>
      </c>
      <c r="J22" t="s">
        <v>59</v>
      </c>
      <c r="N22" t="str">
        <f t="shared" si="3"/>
        <v>ELC_N24</v>
      </c>
    </row>
    <row r="23" spans="2:14">
      <c r="B23" t="s">
        <v>117</v>
      </c>
      <c r="D23" t="s">
        <v>115</v>
      </c>
      <c r="E23">
        <v>2023</v>
      </c>
      <c r="F23" t="str">
        <f t="shared" si="2"/>
        <v>IMP~OUT~ELC_N19</v>
      </c>
      <c r="H23">
        <v>-0.03</v>
      </c>
      <c r="J23" t="s">
        <v>61</v>
      </c>
      <c r="N23" t="str">
        <f t="shared" si="3"/>
        <v>ELC_N19</v>
      </c>
    </row>
    <row r="24" spans="2:14">
      <c r="B24" t="s">
        <v>117</v>
      </c>
      <c r="D24" t="s">
        <v>115</v>
      </c>
      <c r="E24">
        <v>2023</v>
      </c>
      <c r="F24" t="str">
        <f t="shared" si="2"/>
        <v>IMP~OUT~ELC_N17</v>
      </c>
      <c r="H24">
        <v>-0.03</v>
      </c>
      <c r="J24" t="s">
        <v>63</v>
      </c>
      <c r="N24" t="str">
        <f t="shared" si="3"/>
        <v>ELC_N17</v>
      </c>
    </row>
    <row r="25" spans="2:14">
      <c r="B25" t="s">
        <v>117</v>
      </c>
      <c r="D25" t="s">
        <v>115</v>
      </c>
      <c r="E25">
        <v>2023</v>
      </c>
      <c r="F25" t="str">
        <f t="shared" si="2"/>
        <v>IMP~OUT~ELC_N18</v>
      </c>
      <c r="H25">
        <v>-0.03</v>
      </c>
      <c r="J25" t="s">
        <v>65</v>
      </c>
      <c r="N25" t="str">
        <f t="shared" si="3"/>
        <v>ELC_N18</v>
      </c>
    </row>
    <row r="26" spans="2:14">
      <c r="B26" t="s">
        <v>117</v>
      </c>
      <c r="D26" t="s">
        <v>115</v>
      </c>
      <c r="E26">
        <v>2023</v>
      </c>
      <c r="F26" t="str">
        <f>"IMP~OUT~ELC"&amp;RIGHT(J26,3)</f>
        <v>IMP~OUT~ELC_N9</v>
      </c>
      <c r="H26">
        <v>-0.03</v>
      </c>
      <c r="J26" t="s">
        <v>67</v>
      </c>
      <c r="N26" t="str">
        <f t="shared" si="0"/>
        <v>ELC_N9</v>
      </c>
    </row>
    <row r="27" spans="2:14">
      <c r="B27" t="s">
        <v>117</v>
      </c>
      <c r="D27" t="s">
        <v>115</v>
      </c>
      <c r="E27">
        <v>2023</v>
      </c>
      <c r="F27" t="str">
        <f t="shared" ref="F27:F35" si="4">"IMP~OUT~ELC"&amp;RIGHT(J27,4)</f>
        <v>IMP~OUT~ELC_N28</v>
      </c>
      <c r="H27">
        <v>-0.03</v>
      </c>
      <c r="J27" t="s">
        <v>69</v>
      </c>
      <c r="N27" t="str">
        <f>RIGHT(F27,7)</f>
        <v>ELC_N28</v>
      </c>
    </row>
    <row r="28" spans="2:14">
      <c r="B28" t="s">
        <v>117</v>
      </c>
      <c r="D28" t="s">
        <v>115</v>
      </c>
      <c r="E28">
        <v>2023</v>
      </c>
      <c r="F28" t="str">
        <f t="shared" si="4"/>
        <v>IMP~OUT~ELC_N27</v>
      </c>
      <c r="H28">
        <v>-0.03</v>
      </c>
      <c r="J28" t="s">
        <v>71</v>
      </c>
      <c r="N28" t="str">
        <f t="shared" ref="N28:N30" si="5">RIGHT(F28,7)</f>
        <v>ELC_N27</v>
      </c>
    </row>
    <row r="29" spans="2:14">
      <c r="B29" t="s">
        <v>117</v>
      </c>
      <c r="D29" t="s">
        <v>115</v>
      </c>
      <c r="E29">
        <v>2023</v>
      </c>
      <c r="F29" t="str">
        <f t="shared" si="4"/>
        <v>IMP~OUT~ELC_N18</v>
      </c>
      <c r="H29">
        <v>-0.03</v>
      </c>
      <c r="J29" t="s">
        <v>73</v>
      </c>
      <c r="N29" t="str">
        <f t="shared" si="5"/>
        <v>ELC_N18</v>
      </c>
    </row>
    <row r="30" spans="2:14">
      <c r="B30" t="s">
        <v>117</v>
      </c>
      <c r="D30" t="s">
        <v>115</v>
      </c>
      <c r="E30">
        <v>2023</v>
      </c>
      <c r="F30" t="str">
        <f t="shared" si="4"/>
        <v>IMP~OUT~ELC_N19</v>
      </c>
      <c r="H30">
        <v>-0.03</v>
      </c>
      <c r="J30" t="s">
        <v>75</v>
      </c>
      <c r="N30" t="str">
        <f t="shared" si="5"/>
        <v>ELC_N19</v>
      </c>
    </row>
    <row r="31" spans="2:14">
      <c r="B31" t="s">
        <v>117</v>
      </c>
      <c r="D31" t="s">
        <v>115</v>
      </c>
      <c r="E31">
        <v>2023</v>
      </c>
      <c r="F31" t="str">
        <f t="shared" si="4"/>
        <v>IMP~OUT~ELC_N19</v>
      </c>
      <c r="H31">
        <v>-0.03</v>
      </c>
      <c r="J31" t="s">
        <v>77</v>
      </c>
      <c r="N31" t="str">
        <f>RIGHT(F31,7)</f>
        <v>ELC_N19</v>
      </c>
    </row>
    <row r="32" spans="2:14">
      <c r="B32" t="s">
        <v>117</v>
      </c>
      <c r="D32" t="s">
        <v>115</v>
      </c>
      <c r="E32">
        <v>2023</v>
      </c>
      <c r="F32" t="str">
        <f t="shared" si="4"/>
        <v>IMP~OUT~ELC_N14</v>
      </c>
      <c r="H32">
        <v>-0.03</v>
      </c>
      <c r="J32" t="s">
        <v>79</v>
      </c>
      <c r="N32" t="str">
        <f>RIGHT(F32,7)</f>
        <v>ELC_N14</v>
      </c>
    </row>
    <row r="33" spans="2:14">
      <c r="B33" t="s">
        <v>117</v>
      </c>
      <c r="D33" t="s">
        <v>115</v>
      </c>
      <c r="E33">
        <v>2023</v>
      </c>
      <c r="F33" t="str">
        <f t="shared" si="4"/>
        <v>IMP~OUT~ELC_N15</v>
      </c>
      <c r="H33">
        <v>-0.03</v>
      </c>
      <c r="J33" t="s">
        <v>81</v>
      </c>
      <c r="N33" t="str">
        <f>RIGHT(F33,7)</f>
        <v>ELC_N15</v>
      </c>
    </row>
    <row r="34" spans="2:14">
      <c r="B34" t="s">
        <v>117</v>
      </c>
      <c r="D34" t="s">
        <v>115</v>
      </c>
      <c r="E34">
        <v>2023</v>
      </c>
      <c r="F34" t="str">
        <f t="shared" si="4"/>
        <v>IMP~OUT~ELC_N19</v>
      </c>
      <c r="H34">
        <v>-0.03</v>
      </c>
      <c r="J34" t="s">
        <v>83</v>
      </c>
      <c r="N34" t="str">
        <f>RIGHT(F34,7)</f>
        <v>ELC_N19</v>
      </c>
    </row>
    <row r="35" spans="2:14">
      <c r="B35" t="s">
        <v>117</v>
      </c>
      <c r="D35" t="s">
        <v>115</v>
      </c>
      <c r="E35">
        <v>2023</v>
      </c>
      <c r="F35" t="str">
        <f t="shared" si="4"/>
        <v>IMP~OUT~ELC_N26</v>
      </c>
      <c r="H35">
        <v>-0.03</v>
      </c>
      <c r="J35" t="s">
        <v>118</v>
      </c>
      <c r="N35" t="str">
        <f>RIGHT(F35,7)</f>
        <v>ELC_N26</v>
      </c>
    </row>
    <row r="36" spans="2:14">
      <c r="B36" t="s">
        <v>117</v>
      </c>
      <c r="D36" t="s">
        <v>115</v>
      </c>
      <c r="E36">
        <v>2023</v>
      </c>
      <c r="F36" t="str">
        <f>"IMP~OUT~ELC"&amp;RIGHT(J36,3)</f>
        <v>IMP~OUT~ELC_N6</v>
      </c>
      <c r="H36">
        <v>-0.03</v>
      </c>
      <c r="J36" t="s">
        <v>21</v>
      </c>
      <c r="N36" t="str">
        <f t="shared" si="0"/>
        <v>ELC_N6</v>
      </c>
    </row>
    <row r="37" spans="2:14">
      <c r="B37" t="s">
        <v>117</v>
      </c>
      <c r="D37" t="s">
        <v>115</v>
      </c>
      <c r="E37">
        <v>2023</v>
      </c>
      <c r="F37" t="str">
        <f>"IMP~OUT~ELC"&amp;RIGHT(J37,4)</f>
        <v>IMP~OUT~ELC_N26</v>
      </c>
      <c r="H37">
        <v>-0.03</v>
      </c>
      <c r="J37" t="s">
        <v>85</v>
      </c>
      <c r="N37" t="str">
        <f>RIGHT(F37,7)</f>
        <v>ELC_N26</v>
      </c>
    </row>
    <row r="38" spans="2:14">
      <c r="B38" t="s">
        <v>117</v>
      </c>
      <c r="D38" t="s">
        <v>115</v>
      </c>
      <c r="E38">
        <v>2023</v>
      </c>
      <c r="F38" t="str">
        <f t="shared" ref="F38:F44" si="6">"IMP~OUT~ELC"&amp;RIGHT(J38,3)</f>
        <v>IMP~OUT~ELC_N4</v>
      </c>
      <c r="H38">
        <v>-0.03</v>
      </c>
      <c r="J38" t="s">
        <v>87</v>
      </c>
      <c r="N38" t="str">
        <f t="shared" si="0"/>
        <v>ELC_N4</v>
      </c>
    </row>
    <row r="39" spans="2:14">
      <c r="B39" t="s">
        <v>117</v>
      </c>
      <c r="D39" t="s">
        <v>115</v>
      </c>
      <c r="E39">
        <v>2023</v>
      </c>
      <c r="F39" t="str">
        <f t="shared" si="6"/>
        <v>IMP~OUT~ELC_N6</v>
      </c>
      <c r="H39">
        <v>-0.03</v>
      </c>
      <c r="J39" t="s">
        <v>89</v>
      </c>
      <c r="N39" t="str">
        <f t="shared" si="0"/>
        <v>ELC_N6</v>
      </c>
    </row>
    <row r="40" spans="2:14">
      <c r="B40" t="s">
        <v>117</v>
      </c>
      <c r="D40" t="s">
        <v>115</v>
      </c>
      <c r="E40">
        <v>2023</v>
      </c>
      <c r="F40" t="str">
        <f t="shared" si="6"/>
        <v>IMP~OUT~ELC_N8</v>
      </c>
      <c r="H40">
        <v>-0.03</v>
      </c>
      <c r="J40" t="s">
        <v>91</v>
      </c>
      <c r="N40" t="str">
        <f t="shared" si="0"/>
        <v>ELC_N8</v>
      </c>
    </row>
    <row r="41" spans="2:14">
      <c r="B41" t="s">
        <v>117</v>
      </c>
      <c r="D41" t="s">
        <v>115</v>
      </c>
      <c r="E41">
        <v>2023</v>
      </c>
      <c r="F41" t="str">
        <f>"IMP~OUT~ELC"&amp;RIGHT(J41,4)</f>
        <v>IMP~OUT~ELC_N19</v>
      </c>
      <c r="H41">
        <v>-0.03</v>
      </c>
      <c r="J41" t="s">
        <v>119</v>
      </c>
      <c r="N41" t="str">
        <f>RIGHT(F41,7)</f>
        <v>ELC_N19</v>
      </c>
    </row>
    <row r="42" spans="2:14">
      <c r="B42" t="s">
        <v>117</v>
      </c>
      <c r="D42" t="s">
        <v>115</v>
      </c>
      <c r="E42">
        <v>2023</v>
      </c>
      <c r="F42" t="str">
        <f>"IMP~OUT~ELC"&amp;RIGHT(J42,4)</f>
        <v>IMP~OUT~ELC_N26</v>
      </c>
      <c r="H42">
        <v>-0.03</v>
      </c>
      <c r="J42" t="s">
        <v>93</v>
      </c>
      <c r="N42" t="str">
        <f>RIGHT(F42,7)</f>
        <v>ELC_N26</v>
      </c>
    </row>
    <row r="43" spans="2:14">
      <c r="B43" t="s">
        <v>117</v>
      </c>
      <c r="D43" t="s">
        <v>115</v>
      </c>
      <c r="E43">
        <v>2023</v>
      </c>
      <c r="F43" t="str">
        <f>"IMP~OUT~ELC"&amp;RIGHT(J43,4)</f>
        <v>IMP~OUT~ELC_N19</v>
      </c>
      <c r="H43">
        <v>-0.03</v>
      </c>
      <c r="J43" t="s">
        <v>95</v>
      </c>
      <c r="N43" t="str">
        <f>RIGHT(F43,7)</f>
        <v>ELC_N19</v>
      </c>
    </row>
    <row r="44" spans="2:14">
      <c r="B44" t="s">
        <v>117</v>
      </c>
      <c r="D44" t="s">
        <v>115</v>
      </c>
      <c r="E44">
        <v>2023</v>
      </c>
      <c r="F44" t="str">
        <f t="shared" si="6"/>
        <v>IMP~OUT~ELC_N3</v>
      </c>
      <c r="H44">
        <v>-0.03</v>
      </c>
      <c r="J44" t="s">
        <v>97</v>
      </c>
      <c r="N44" t="str">
        <f t="shared" si="0"/>
        <v>ELC_N3</v>
      </c>
    </row>
    <row r="45" spans="2:14">
      <c r="B45" t="s">
        <v>117</v>
      </c>
      <c r="D45" t="s">
        <v>115</v>
      </c>
      <c r="E45">
        <v>2023</v>
      </c>
      <c r="F45" t="str">
        <f>"IMP~OUT~ELC"&amp;RIGHT(J45,4)</f>
        <v>IMP~OUT~ELC_N20</v>
      </c>
      <c r="H45">
        <v>-0.03</v>
      </c>
      <c r="J45" t="s">
        <v>99</v>
      </c>
      <c r="N45" t="str">
        <f>RIGHT(F45,7)</f>
        <v>ELC_N20</v>
      </c>
    </row>
    <row r="51" spans="8:8"/>
    <row r="52" spans="8:8"/>
    <row r="53" spans="8:8"/>
    <row r="54" spans="8:8"/>
    <row r="55" spans="8:8"/>
    <row r="56" spans="8:8"/>
    <row r="57" spans="8:8"/>
    <row r="58" spans="8:8"/>
    <row r="59" spans="8:8"/>
    <row r="60" spans="8:8"/>
    <row r="61" spans="8:8"/>
    <row r="62" spans="8:8"/>
    <row r="63" spans="8:8"/>
    <row r="64" spans="8:8"/>
    <row r="65" spans="8:8"/>
  </sheetData>
  <phoneticPr fontId="5" type="noConversion"/>
  <pageMargins left="0.75" right="0.75" top="1" bottom="1" header="0.5" footer="0.5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B9D139668E742805735A3EA21C043" ma:contentTypeVersion="4" ma:contentTypeDescription="Create a new document." ma:contentTypeScope="" ma:versionID="ee5283bd4de284755c00ee06b3de838c">
  <xsd:schema xmlns:xsd="http://www.w3.org/2001/XMLSchema" xmlns:xs="http://www.w3.org/2001/XMLSchema" xmlns:p="http://schemas.microsoft.com/office/2006/metadata/properties" xmlns:ns2="3355bc15-3803-43c6-99c3-19930f83c70c" targetNamespace="http://schemas.microsoft.com/office/2006/metadata/properties" ma:root="true" ma:fieldsID="641c50331f870266fddd248c345d606f" ns2:_="">
    <xsd:import namespace="3355bc15-3803-43c6-99c3-19930f83c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5bc15-3803-43c6-99c3-19930f83c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EB460B-B7D2-48E7-AA7D-5454C474B8BA}"/>
</file>

<file path=customXml/itemProps2.xml><?xml version="1.0" encoding="utf-8"?>
<ds:datastoreItem xmlns:ds="http://schemas.openxmlformats.org/officeDocument/2006/customXml" ds:itemID="{56A91278-E6EA-4F74-81D6-5AE489DA3938}"/>
</file>

<file path=customXml/itemProps3.xml><?xml version="1.0" encoding="utf-8"?>
<ds:datastoreItem xmlns:ds="http://schemas.openxmlformats.org/officeDocument/2006/customXml" ds:itemID="{0766DE0B-D4A0-4A8A-8F94-54C70B8F51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KanORS Consulting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Saranya Jaya Lal</cp:lastModifiedBy>
  <cp:revision/>
  <dcterms:created xsi:type="dcterms:W3CDTF">2006-09-08T11:54:33Z</dcterms:created>
  <dcterms:modified xsi:type="dcterms:W3CDTF">2025-04-14T21:59:09Z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602072000503540</vt:r8>
  </property>
  <property fmtid="{D5CDD505-2E9C-101B-9397-08002B2CF9AE}" pid="3" name="ContentTypeId">
    <vt:lpwstr>0x010100594B9D139668E742805735A3EA21C043</vt:lpwstr>
  </property>
</Properties>
</file>