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82FDF55C-1216-4548-9222-4F59316AD330}" xr6:coauthVersionLast="47" xr6:coauthVersionMax="47" xr10:uidLastSave="{00000000-0000-0000-0000-000000000000}"/>
  <bookViews>
    <workbookView xWindow="28680" yWindow="-120" windowWidth="29040" windowHeight="15840" tabRatio="617" firstSheet="9" activeTab="20" xr2:uid="{00000000-000D-0000-FFFF-FFFF00000000}"/>
  </bookViews>
  <sheets>
    <sheet name="Portada" sheetId="43" r:id="rId1"/>
    <sheet name="Tabla 1" sheetId="20" r:id="rId2"/>
    <sheet name="Tabla 2.1" sheetId="22" r:id="rId3"/>
    <sheet name="Tabla 2.2" sheetId="21" r:id="rId4"/>
    <sheet name="Tabla 2.3" sheetId="23" r:id="rId5"/>
    <sheet name="Tabla 2.4" sheetId="4" r:id="rId6"/>
    <sheet name="Tabla 3.1" sheetId="30" r:id="rId7"/>
    <sheet name="Tabla 3.2" sheetId="29" r:id="rId8"/>
    <sheet name="Tabla 3.3.1" sheetId="72" r:id="rId9"/>
    <sheet name="Tabla 3.3.2" sheetId="32" r:id="rId10"/>
    <sheet name="Tabla 3.4" sheetId="33" r:id="rId11"/>
    <sheet name="Tabla 3.5" sheetId="66" r:id="rId12"/>
    <sheet name="Tabla 3.6" sheetId="44" r:id="rId13"/>
    <sheet name="Tabla 4.1" sheetId="17" r:id="rId14"/>
    <sheet name="Tabla 4.2" sheetId="37" r:id="rId15"/>
    <sheet name="Tabla 5.1" sheetId="60" r:id="rId16"/>
    <sheet name="Tabla 5.2" sheetId="61" r:id="rId17"/>
    <sheet name="Tabla 5.3" sheetId="63" r:id="rId18"/>
    <sheet name="Tabla 5.4" sheetId="65" r:id="rId19"/>
    <sheet name="Tabla 6.1" sheetId="70" r:id="rId20"/>
    <sheet name="Tabla 6.2" sheetId="71" r:id="rId21"/>
  </sheets>
  <definedNames>
    <definedName name="_ftn1" localSheetId="10">'Tabla 3.4'!$B$11</definedName>
    <definedName name="_ftnref1" localSheetId="10">'Tabla 3.4'!#REF!</definedName>
    <definedName name="_Toc412048387" localSheetId="3">'Tabla 2.2'!#REF!</definedName>
    <definedName name="OLE_LINK2" localSheetId="19">'Tabla 6.1'!$B$35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4" i="23" l="1"/>
  <c r="B5" i="23" s="1"/>
  <c r="B6" i="23" s="1"/>
  <c r="B7" i="23" s="1"/>
  <c r="B8" i="23" s="1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22" i="23" s="1"/>
  <c r="B23" i="23" s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B6" i="20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6" i="65"/>
  <c r="B7" i="65" s="1"/>
  <c r="B8" i="65" s="1"/>
  <c r="B9" i="65" s="1"/>
  <c r="B10" i="65" s="1"/>
  <c r="B11" i="65" s="1"/>
  <c r="B12" i="65" s="1"/>
  <c r="B13" i="65" s="1"/>
  <c r="B14" i="65" s="1"/>
  <c r="B15" i="65" s="1"/>
  <c r="B16" i="65" s="1"/>
  <c r="B17" i="65" s="1"/>
  <c r="B18" i="65" s="1"/>
  <c r="B19" i="65" s="1"/>
  <c r="B20" i="65" s="1"/>
  <c r="B21" i="65" s="1"/>
  <c r="B22" i="65" s="1"/>
  <c r="B23" i="65" s="1"/>
  <c r="B24" i="65" s="1"/>
  <c r="B6" i="63"/>
  <c r="B7" i="63" s="1"/>
  <c r="B8" i="63" s="1"/>
  <c r="B9" i="63" s="1"/>
  <c r="B10" i="63" s="1"/>
  <c r="B11" i="63" s="1"/>
  <c r="B12" i="63" s="1"/>
  <c r="B13" i="63" s="1"/>
  <c r="B14" i="63" s="1"/>
  <c r="B15" i="63" s="1"/>
  <c r="B16" i="63" s="1"/>
  <c r="B17" i="63" s="1"/>
  <c r="B18" i="63" s="1"/>
  <c r="B19" i="63" s="1"/>
  <c r="B20" i="63" s="1"/>
  <c r="B21" i="63" s="1"/>
  <c r="B22" i="63" s="1"/>
  <c r="B23" i="63" s="1"/>
  <c r="B24" i="63" s="1"/>
  <c r="B25" i="63" s="1"/>
  <c r="B5" i="37" l="1"/>
  <c r="B6" i="37" s="1"/>
  <c r="B7" i="37" s="1"/>
  <c r="B8" i="37" s="1"/>
  <c r="B9" i="37" s="1"/>
  <c r="B10" i="37" s="1"/>
  <c r="B11" i="37" s="1"/>
  <c r="B12" i="37" s="1"/>
  <c r="B13" i="37" s="1"/>
  <c r="B14" i="37" s="1"/>
  <c r="B15" i="37" s="1"/>
  <c r="B16" i="37" s="1"/>
  <c r="B17" i="37" s="1"/>
  <c r="B18" i="37" s="1"/>
  <c r="B19" i="37" s="1"/>
  <c r="B20" i="37" s="1"/>
  <c r="B21" i="37" s="1"/>
  <c r="B22" i="37" s="1"/>
  <c r="B23" i="37" s="1"/>
  <c r="B5" i="17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Q36" i="22"/>
  <c r="Q35" i="22"/>
  <c r="Q34" i="22"/>
  <c r="E23" i="37" l="1"/>
  <c r="D23" i="37"/>
  <c r="C23" i="37"/>
  <c r="E22" i="37"/>
  <c r="D22" i="37"/>
  <c r="C22" i="37"/>
  <c r="E21" i="37"/>
  <c r="D21" i="37"/>
  <c r="C21" i="37"/>
  <c r="E20" i="37"/>
  <c r="D20" i="37"/>
  <c r="C20" i="37"/>
  <c r="E19" i="37"/>
  <c r="D19" i="37"/>
  <c r="C19" i="37"/>
  <c r="E18" i="37"/>
  <c r="D18" i="37"/>
  <c r="C18" i="37"/>
  <c r="E17" i="37"/>
  <c r="D17" i="37"/>
  <c r="C17" i="37"/>
  <c r="E16" i="37"/>
  <c r="D16" i="37"/>
  <c r="C16" i="37"/>
  <c r="E15" i="37"/>
  <c r="D15" i="37"/>
  <c r="C15" i="37"/>
  <c r="E14" i="37"/>
  <c r="D14" i="37"/>
  <c r="C14" i="37"/>
  <c r="E13" i="37"/>
  <c r="D13" i="37"/>
  <c r="C13" i="37"/>
  <c r="E12" i="37"/>
  <c r="D12" i="37"/>
  <c r="C12" i="37"/>
  <c r="E11" i="37"/>
  <c r="D11" i="37"/>
  <c r="C11" i="37"/>
  <c r="E10" i="37"/>
  <c r="D10" i="37"/>
  <c r="C10" i="37"/>
  <c r="E9" i="37"/>
  <c r="D9" i="37"/>
  <c r="C9" i="37"/>
  <c r="E8" i="37"/>
  <c r="D8" i="37"/>
  <c r="C8" i="37"/>
  <c r="E7" i="37"/>
  <c r="D7" i="37"/>
  <c r="C7" i="37"/>
  <c r="E6" i="37"/>
  <c r="D6" i="37"/>
  <c r="C6" i="37"/>
  <c r="E5" i="37"/>
  <c r="D5" i="37"/>
  <c r="C5" i="37"/>
  <c r="E4" i="37"/>
  <c r="D4" i="37"/>
  <c r="C4" i="37"/>
  <c r="E31" i="20" l="1"/>
  <c r="C31" i="20" l="1"/>
  <c r="D31" i="20"/>
  <c r="C30" i="20"/>
  <c r="D30" i="20"/>
  <c r="E30" i="20" l="1"/>
</calcChain>
</file>

<file path=xl/sharedStrings.xml><?xml version="1.0" encoding="utf-8"?>
<sst xmlns="http://schemas.openxmlformats.org/spreadsheetml/2006/main" count="413" uniqueCount="105">
  <si>
    <t>Empresa Distribuidora</t>
  </si>
  <si>
    <t>CONAFE</t>
  </si>
  <si>
    <t>EMELAT</t>
  </si>
  <si>
    <t>SAESA</t>
  </si>
  <si>
    <t>TOTAL</t>
  </si>
  <si>
    <t>ELIQSA</t>
  </si>
  <si>
    <t>Cliente Libre</t>
  </si>
  <si>
    <t>CODINER</t>
  </si>
  <si>
    <t>COELCHA</t>
  </si>
  <si>
    <t>COOPREL</t>
  </si>
  <si>
    <t>COPELEC</t>
  </si>
  <si>
    <t>EDECSA</t>
  </si>
  <si>
    <t>ELECDA SIC</t>
  </si>
  <si>
    <t>EMELCA</t>
  </si>
  <si>
    <t>FRONTEL</t>
  </si>
  <si>
    <t>LITORAL</t>
  </si>
  <si>
    <t>LUZ ANDES</t>
  </si>
  <si>
    <t>LUZ OSORNO</t>
  </si>
  <si>
    <t>LUZLINARES</t>
  </si>
  <si>
    <t>LUZPARRAL</t>
  </si>
  <si>
    <t>SOCOEPA</t>
  </si>
  <si>
    <t>EMELARI</t>
  </si>
  <si>
    <t>COOPERSOL</t>
  </si>
  <si>
    <t>Año</t>
  </si>
  <si>
    <t>Crecimiento</t>
  </si>
  <si>
    <t>Tasa Promedio</t>
  </si>
  <si>
    <t>CGE DISTRIBUCIÓN</t>
  </si>
  <si>
    <t>CHILQUINTA</t>
  </si>
  <si>
    <t>COOPELAN</t>
  </si>
  <si>
    <t>CEC</t>
  </si>
  <si>
    <t>CRELL</t>
  </si>
  <si>
    <t>EEC</t>
  </si>
  <si>
    <t>TIL-TIL</t>
  </si>
  <si>
    <t>EEPA</t>
  </si>
  <si>
    <t>ELECDA SING</t>
  </si>
  <si>
    <t>Empresa Dx</t>
  </si>
  <si>
    <t>TASAS DE CRECIMIENTO [%]</t>
  </si>
  <si>
    <t>Cliente Regulado</t>
  </si>
  <si>
    <t>Sistema</t>
  </si>
  <si>
    <t>ENEL DISTRIBUCIÓN</t>
  </si>
  <si>
    <t>SEN</t>
  </si>
  <si>
    <t>Clientes Libres</t>
  </si>
  <si>
    <t>EDELAYSEN</t>
  </si>
  <si>
    <t>Aysén</t>
  </si>
  <si>
    <t>General Carrera</t>
  </si>
  <si>
    <t>Palena</t>
  </si>
  <si>
    <t>Porvenir</t>
  </si>
  <si>
    <t>Puerto Natales</t>
  </si>
  <si>
    <t>Puerto Williams</t>
  </si>
  <si>
    <t>Punta Arenas</t>
  </si>
  <si>
    <t>Cochamó</t>
  </si>
  <si>
    <t>Hornopirén</t>
  </si>
  <si>
    <t>EDELMAG</t>
  </si>
  <si>
    <t>Distribuidora</t>
  </si>
  <si>
    <t>Región</t>
  </si>
  <si>
    <t>Sistema Mediano</t>
  </si>
  <si>
    <t>PREVISIÓN DE DEMANDA</t>
  </si>
  <si>
    <t>Total</t>
  </si>
  <si>
    <t>LAGOS</t>
  </si>
  <si>
    <t>AYSEN</t>
  </si>
  <si>
    <t>MAG</t>
  </si>
  <si>
    <t>PREVISIÓN DE DEMANDA SEN</t>
  </si>
  <si>
    <t>AR</t>
  </si>
  <si>
    <t>Dif</t>
  </si>
  <si>
    <t>MA</t>
  </si>
  <si>
    <t>SAR</t>
  </si>
  <si>
    <t>SDif</t>
  </si>
  <si>
    <t>SMA</t>
  </si>
  <si>
    <t xml:space="preserve">        - </t>
  </si>
  <si>
    <t>G.Carrera</t>
  </si>
  <si>
    <t>TOTAL SEN</t>
  </si>
  <si>
    <t>SEN SING</t>
  </si>
  <si>
    <t>SEN SIC</t>
  </si>
  <si>
    <t>CGE</t>
  </si>
  <si>
    <t>Tabla 1.- Previsión de Demanda SEN de clientes regulados y libres.</t>
  </si>
  <si>
    <t xml:space="preserve">  - </t>
  </si>
  <si>
    <t xml:space="preserve"> - </t>
  </si>
  <si>
    <t>MATAQUITO</t>
  </si>
  <si>
    <t>Cantidad de clientes</t>
  </si>
  <si>
    <t>Energía 2020</t>
  </si>
  <si>
    <t xml:space="preserve"> TWh</t>
  </si>
  <si>
    <t>2.51</t>
  </si>
  <si>
    <t>0.55</t>
  </si>
  <si>
    <t>Cuadros Informe Preliminar de Previsión de Demanda 2021-2041 Sistema Eléctrico Nacional y Sistemas Medianos</t>
  </si>
  <si>
    <t>Diciembre 2021</t>
  </si>
  <si>
    <r>
      <t xml:space="preserve"> </t>
    </r>
    <r>
      <rPr>
        <b/>
        <sz val="10"/>
        <color theme="1"/>
        <rFont val="Calibri"/>
        <family val="2"/>
        <scheme val="minor"/>
      </rPr>
      <t>Tabla 2.1.- Evolución histórica 2006-2020 de la demanda de clientes regulados por Empresa Distribuidoras del SEN a nivel de subestación primaria.</t>
    </r>
  </si>
  <si>
    <t>Tabla 2.2.- Evolución histórica de retiros informados por el Coordinador, periodo 2000-2020 del SEN [GWh].</t>
  </si>
  <si>
    <t>Rumbo a la Carbono Neutralidad</t>
  </si>
  <si>
    <t xml:space="preserve">Tabla 2.3.- Proyecciones de demanda eléctrica por concento de producción de Hidrógeno Verde, periodo 2021-2041 [GWh]. </t>
  </si>
  <si>
    <t>Tabla 2.4- Proyección de demanda de clientes libres para el período 2021-2041 [GWh].</t>
  </si>
  <si>
    <t>Tabla 3.5.- Proyección de aumento de demanda eléctrica producto de la incorporación de vehículos eléctricos en el país, a nivel de subestación primaria [GWh]</t>
  </si>
  <si>
    <t>Tabla 3.6.- Previsión ajustada de demanda de clientes regulados de Empresas Distribuidoras del SEN en el período 2021-2041, considerando eficiencia energética, traspaso de clientes, generación residencial y electromovilidad, a nivel de Suestación Primaria de distribución.</t>
  </si>
  <si>
    <t>Tabla 3.1- Tasas de crecimiento de previsión de demanda por Empresa Distribuidora, período 2021-2041 [%].</t>
  </si>
  <si>
    <t>Tabla 3.2.- Proyección de ahorros de consumo eléctrico por efecto de medidas de eficiencia energética a nivel de subestación Primaria [GWh]</t>
  </si>
  <si>
    <t>Tabla 3.3.1: Nuevos contratos suscritos entre enero y abril 2019-2020.</t>
  </si>
  <si>
    <t>Tabla 3.3.2- Proyección de demanda a traspasarse de clientes regulados a libre CNE, a nivel de subestación primaria [GWh]</t>
  </si>
  <si>
    <t>Tabla 3.4.- Proyección de generación residencial, a nivel de subestación primaria [GWh]</t>
  </si>
  <si>
    <t>Tabla 4.1.- Previsión de Demanda SEN de clientes regulados y libres [GWh].</t>
  </si>
  <si>
    <t>Tabla 4.2.- Tasas de crecimientode Demanda SEN de clientes regulados y libres.</t>
  </si>
  <si>
    <t>Tabla 5.1.- Evolución histórica 2000-2020 de la demanda de clientes regulados y libres por SSMM [MWh].</t>
  </si>
  <si>
    <t>Tabla 5.2.- Modelos de previsión de demanda por SSMM</t>
  </si>
  <si>
    <t>Tabla 5.3.- Previsión de Demanda SSMM 2021-2041 [GWh].</t>
  </si>
  <si>
    <t>Tabla 5.4.- Tasas de crecimiento de demanda SSM 2020-2040 [%].</t>
  </si>
  <si>
    <t>Tabla 6.1.- Ventas de energía a nivel de Subestación Primaria 2015-2020 [GWh].</t>
  </si>
  <si>
    <t>Tabla 6.2.- Proyección de Ventas de energía a nivel de subestación primaria 2022-2023 [GWh].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</si>
</sst>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164" formatCode="_-* #,##0.00_-;\-* #,##0.00_-;_-* &quot;-&quot;??_-;_-@_-"/>
    <numFmt numFmtId="165" formatCode="_-* #,##0_-;\-* #,##0_-;_-* &quot;-&quot;??_-;_-@_-"/>
    <numFmt numFmtId="166" formatCode="_-* #,##0.00\ _€_-;\-* #,##0.00\ _€_-;_-* &quot;-&quot;??\ _€_-;_-@_-"/>
    <numFmt numFmtId="167" formatCode="_-* #,##0.00\ &quot;€&quot;_-;\-* #,##0.00\ &quot;€&quot;_-;_-* &quot;-&quot;??\ &quot;€&quot;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u/>
      <sz val="10"/>
      <color theme="10"/>
      <name val="Arial"/>
      <family val="2"/>
    </font>
    <font>
      <b/>
      <sz val="16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</font>
    <font>
      <b/>
      <sz val="7"/>
      <color rgb="FF000000"/>
      <name val="Calibri"/>
      <family val="2"/>
    </font>
    <font>
      <b/>
      <sz val="7.5"/>
      <color rgb="FF000000"/>
      <name val="Calibri"/>
      <family val="2"/>
    </font>
    <font>
      <sz val="7"/>
      <color rgb="FF000000"/>
      <name val="Calibri"/>
      <family val="2"/>
    </font>
    <font>
      <b/>
      <sz val="6"/>
      <color theme="1"/>
      <name val="Calibri"/>
      <family val="2"/>
    </font>
    <font>
      <b/>
      <sz val="6"/>
      <color rgb="FF000000"/>
      <name val="Calibri"/>
      <family val="2"/>
    </font>
    <font>
      <sz val="6"/>
      <color theme="1"/>
      <name val="Calibri"/>
      <family val="2"/>
    </font>
    <font>
      <sz val="6"/>
      <color rgb="FF000000"/>
      <name val="Calibri"/>
      <family val="2"/>
    </font>
    <font>
      <b/>
      <sz val="8"/>
      <color rgb="FF000000"/>
      <name val="Calibri"/>
      <family val="2"/>
    </font>
    <font>
      <sz val="7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tt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175">
    <xf numFmtId="0" fontId="0" fillId="0" borderId="0" xfId="0"/>
    <xf numFmtId="167" fontId="6" fillId="6" borderId="1" xfId="0" applyNumberFormat="1" applyFont="1" applyFill="1" applyBorder="1" applyAlignment="1">
      <alignment horizontal="left" vertical="center" wrapText="1"/>
    </xf>
    <xf numFmtId="1" fontId="6" fillId="6" borderId="12" xfId="3" applyNumberFormat="1" applyFont="1" applyFill="1" applyBorder="1" applyAlignment="1">
      <alignment horizontal="center" vertical="center" wrapText="1"/>
    </xf>
    <xf numFmtId="0" fontId="7" fillId="0" borderId="5" xfId="0" applyFont="1" applyFill="1" applyBorder="1"/>
    <xf numFmtId="3" fontId="7" fillId="0" borderId="19" xfId="3" applyNumberFormat="1" applyFont="1" applyFill="1" applyBorder="1"/>
    <xf numFmtId="0" fontId="7" fillId="0" borderId="5" xfId="0" applyFont="1" applyBorder="1"/>
    <xf numFmtId="0" fontId="8" fillId="0" borderId="5" xfId="0" applyFont="1" applyFill="1" applyBorder="1"/>
    <xf numFmtId="0" fontId="9" fillId="0" borderId="1" xfId="0" applyFont="1" applyFill="1" applyBorder="1" applyAlignment="1">
      <alignment horizontal="left"/>
    </xf>
    <xf numFmtId="3" fontId="9" fillId="0" borderId="20" xfId="3" applyNumberFormat="1" applyFont="1" applyFill="1" applyBorder="1"/>
    <xf numFmtId="3" fontId="9" fillId="0" borderId="12" xfId="3" applyNumberFormat="1" applyFont="1" applyFill="1" applyBorder="1"/>
    <xf numFmtId="0" fontId="7" fillId="0" borderId="0" xfId="0" applyFont="1"/>
    <xf numFmtId="0" fontId="7" fillId="0" borderId="0" xfId="0" applyFont="1" applyBorder="1"/>
    <xf numFmtId="0" fontId="10" fillId="3" borderId="24" xfId="0" applyFont="1" applyFill="1" applyBorder="1" applyAlignment="1">
      <alignment horizontal="center" vertical="center"/>
    </xf>
    <xf numFmtId="165" fontId="7" fillId="0" borderId="0" xfId="1" applyNumberFormat="1" applyFont="1"/>
    <xf numFmtId="0" fontId="9" fillId="0" borderId="0" xfId="0" applyFont="1" applyAlignment="1">
      <alignment horizontal="left" vertical="center"/>
    </xf>
    <xf numFmtId="0" fontId="7" fillId="0" borderId="13" xfId="0" applyFont="1" applyBorder="1"/>
    <xf numFmtId="10" fontId="7" fillId="0" borderId="14" xfId="2" applyNumberFormat="1" applyFont="1" applyBorder="1"/>
    <xf numFmtId="10" fontId="7" fillId="0" borderId="15" xfId="2" applyNumberFormat="1" applyFont="1" applyBorder="1"/>
    <xf numFmtId="0" fontId="7" fillId="0" borderId="9" xfId="0" applyFont="1" applyBorder="1"/>
    <xf numFmtId="10" fontId="7" fillId="0" borderId="10" xfId="2" applyNumberFormat="1" applyFont="1" applyBorder="1"/>
    <xf numFmtId="10" fontId="7" fillId="0" borderId="11" xfId="2" applyNumberFormat="1" applyFont="1" applyBorder="1"/>
    <xf numFmtId="0" fontId="9" fillId="0" borderId="0" xfId="0" applyFont="1"/>
    <xf numFmtId="0" fontId="11" fillId="0" borderId="5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7" fillId="2" borderId="22" xfId="0" applyFont="1" applyFill="1" applyBorder="1"/>
    <xf numFmtId="0" fontId="11" fillId="3" borderId="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vertical="top"/>
    </xf>
    <xf numFmtId="0" fontId="7" fillId="5" borderId="25" xfId="0" applyFont="1" applyFill="1" applyBorder="1" applyAlignment="1">
      <alignment vertical="top" wrapText="1"/>
    </xf>
    <xf numFmtId="0" fontId="7" fillId="5" borderId="25" xfId="0" applyFont="1" applyFill="1" applyBorder="1" applyAlignment="1">
      <alignment vertical="top"/>
    </xf>
    <xf numFmtId="0" fontId="7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3" fontId="10" fillId="0" borderId="11" xfId="0" applyNumberFormat="1" applyFont="1" applyBorder="1" applyAlignment="1">
      <alignment horizontal="center" vertical="center"/>
    </xf>
    <xf numFmtId="41" fontId="11" fillId="0" borderId="15" xfId="6" applyFont="1" applyBorder="1" applyAlignment="1">
      <alignment vertical="center"/>
    </xf>
    <xf numFmtId="41" fontId="11" fillId="0" borderId="7" xfId="6" applyFont="1" applyBorder="1" applyAlignment="1">
      <alignment vertical="center"/>
    </xf>
    <xf numFmtId="3" fontId="11" fillId="0" borderId="6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41" fontId="11" fillId="0" borderId="11" xfId="6" applyFont="1" applyBorder="1" applyAlignment="1">
      <alignment vertical="center"/>
    </xf>
    <xf numFmtId="0" fontId="10" fillId="3" borderId="21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3" borderId="9" xfId="0" applyFont="1" applyFill="1" applyBorder="1" applyAlignment="1">
      <alignment vertical="center"/>
    </xf>
    <xf numFmtId="0" fontId="11" fillId="3" borderId="7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3" fontId="11" fillId="0" borderId="11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9" fillId="3" borderId="13" xfId="0" applyFont="1" applyFill="1" applyBorder="1" applyAlignment="1">
      <alignment horizontal="center" vertical="center" wrapText="1"/>
    </xf>
    <xf numFmtId="3" fontId="11" fillId="0" borderId="15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10" fontId="11" fillId="0" borderId="13" xfId="0" applyNumberFormat="1" applyFont="1" applyBorder="1" applyAlignment="1">
      <alignment horizontal="center" vertical="center"/>
    </xf>
    <xf numFmtId="10" fontId="11" fillId="0" borderId="5" xfId="0" applyNumberFormat="1" applyFont="1" applyBorder="1" applyAlignment="1">
      <alignment horizontal="center" vertical="center"/>
    </xf>
    <xf numFmtId="10" fontId="11" fillId="0" borderId="9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/>
    </xf>
    <xf numFmtId="3" fontId="10" fillId="0" borderId="15" xfId="0" applyNumberFormat="1" applyFont="1" applyBorder="1" applyAlignment="1">
      <alignment horizontal="center" vertical="center"/>
    </xf>
    <xf numFmtId="3" fontId="11" fillId="4" borderId="0" xfId="0" applyNumberFormat="1" applyFont="1" applyFill="1" applyBorder="1" applyAlignment="1">
      <alignment horizontal="center" vertical="center"/>
    </xf>
    <xf numFmtId="3" fontId="10" fillId="4" borderId="7" xfId="0" applyNumberFormat="1" applyFont="1" applyFill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10" fillId="0" borderId="27" xfId="0" applyNumberFormat="1" applyFont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3" fontId="11" fillId="4" borderId="6" xfId="0" applyNumberFormat="1" applyFont="1" applyFill="1" applyBorder="1" applyAlignment="1">
      <alignment horizontal="center" vertical="center"/>
    </xf>
    <xf numFmtId="3" fontId="11" fillId="4" borderId="8" xfId="0" applyNumberFormat="1" applyFont="1" applyFill="1" applyBorder="1" applyAlignment="1">
      <alignment horizontal="center" vertical="center"/>
    </xf>
    <xf numFmtId="3" fontId="10" fillId="4" borderId="27" xfId="0" applyNumberFormat="1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8" xfId="0" applyNumberFormat="1" applyFont="1" applyBorder="1" applyAlignment="1">
      <alignment horizontal="center" vertical="center"/>
    </xf>
    <xf numFmtId="3" fontId="10" fillId="0" borderId="29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3" fontId="7" fillId="0" borderId="38" xfId="3" applyNumberFormat="1" applyFont="1" applyFill="1" applyBorder="1"/>
    <xf numFmtId="41" fontId="7" fillId="0" borderId="0" xfId="0" applyNumberFormat="1" applyFont="1"/>
    <xf numFmtId="3" fontId="12" fillId="0" borderId="7" xfId="0" applyNumberFormat="1" applyFont="1" applyBorder="1" applyAlignment="1">
      <alignment horizontal="center" vertical="center"/>
    </xf>
    <xf numFmtId="3" fontId="12" fillId="0" borderId="11" xfId="0" applyNumberFormat="1" applyFont="1" applyBorder="1" applyAlignment="1">
      <alignment horizontal="center" vertical="center"/>
    </xf>
    <xf numFmtId="10" fontId="12" fillId="0" borderId="7" xfId="0" applyNumberFormat="1" applyFont="1" applyBorder="1" applyAlignment="1">
      <alignment horizontal="center" vertical="center"/>
    </xf>
    <xf numFmtId="10" fontId="12" fillId="0" borderId="11" xfId="0" applyNumberFormat="1" applyFont="1" applyBorder="1" applyAlignment="1">
      <alignment horizontal="center" vertical="center"/>
    </xf>
    <xf numFmtId="41" fontId="11" fillId="0" borderId="14" xfId="6" applyFont="1" applyBorder="1" applyAlignment="1">
      <alignment horizontal="center" vertical="center"/>
    </xf>
    <xf numFmtId="41" fontId="11" fillId="0" borderId="0" xfId="6" applyFont="1" applyBorder="1" applyAlignment="1">
      <alignment horizontal="center" vertical="center"/>
    </xf>
    <xf numFmtId="41" fontId="11" fillId="0" borderId="10" xfId="6" applyFont="1" applyBorder="1" applyAlignment="1">
      <alignment horizontal="center" vertical="center"/>
    </xf>
    <xf numFmtId="41" fontId="10" fillId="0" borderId="10" xfId="6" applyFont="1" applyBorder="1" applyAlignment="1">
      <alignment horizontal="center" vertical="center"/>
    </xf>
    <xf numFmtId="41" fontId="11" fillId="0" borderId="17" xfId="6" applyFont="1" applyBorder="1" applyAlignment="1">
      <alignment horizontal="center" vertical="center"/>
    </xf>
    <xf numFmtId="41" fontId="11" fillId="0" borderId="6" xfId="6" applyFont="1" applyBorder="1" applyAlignment="1">
      <alignment horizontal="center" vertical="center"/>
    </xf>
    <xf numFmtId="41" fontId="11" fillId="0" borderId="23" xfId="6" applyFont="1" applyBorder="1" applyAlignment="1">
      <alignment horizontal="center" vertical="center"/>
    </xf>
    <xf numFmtId="41" fontId="10" fillId="0" borderId="23" xfId="6" applyFont="1" applyBorder="1" applyAlignment="1">
      <alignment horizontal="center" vertical="center"/>
    </xf>
    <xf numFmtId="41" fontId="10" fillId="0" borderId="11" xfId="6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3" fontId="11" fillId="4" borderId="5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3" fontId="11" fillId="4" borderId="7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10" fontId="15" fillId="0" borderId="7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0" fontId="15" fillId="0" borderId="11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10" fontId="13" fillId="0" borderId="11" xfId="0" applyNumberFormat="1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3" fontId="15" fillId="0" borderId="7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3" fontId="15" fillId="0" borderId="4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3" fontId="15" fillId="0" borderId="11" xfId="0" applyNumberFormat="1" applyFont="1" applyBorder="1" applyAlignment="1">
      <alignment horizontal="center" vertical="center"/>
    </xf>
    <xf numFmtId="49" fontId="5" fillId="0" borderId="0" xfId="5" applyNumberFormat="1" applyFont="1" applyBorder="1" applyAlignment="1">
      <alignment horizontal="center"/>
    </xf>
    <xf numFmtId="0" fontId="3" fillId="0" borderId="0" xfId="0" applyFont="1" applyAlignment="1">
      <alignment horizontal="center" vertical="justify" wrapText="1"/>
    </xf>
    <xf numFmtId="0" fontId="10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0" fillId="5" borderId="13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 wrapText="1"/>
    </xf>
    <xf numFmtId="0" fontId="10" fillId="5" borderId="16" xfId="0" applyFont="1" applyFill="1" applyBorder="1" applyAlignment="1">
      <alignment vertical="center" wrapText="1"/>
    </xf>
  </cellXfs>
  <cellStyles count="7">
    <cellStyle name="Hipervínculo" xfId="5" builtinId="8"/>
    <cellStyle name="Millares" xfId="1" builtinId="3"/>
    <cellStyle name="Millares [0]" xfId="6" builtinId="6"/>
    <cellStyle name="Millares 2" xfId="3" xr:uid="{00000000-0005-0000-0000-000002000000}"/>
    <cellStyle name="Normal" xfId="0" builtinId="0"/>
    <cellStyle name="Porcentaje" xfId="2" builtinId="5"/>
    <cellStyle name="Porcentaje 2" xfId="4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19050</xdr:rowOff>
    </xdr:from>
    <xdr:to>
      <xdr:col>2</xdr:col>
      <xdr:colOff>400050</xdr:colOff>
      <xdr:row>5</xdr:row>
      <xdr:rowOff>28575</xdr:rowOff>
    </xdr:to>
    <xdr:pic>
      <xdr:nvPicPr>
        <xdr:cNvPr id="2" name="1 Imagen" descr="Logo Comisión Nacional de Energí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00050"/>
          <a:ext cx="28575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C12"/>
  <sheetViews>
    <sheetView showGridLines="0" zoomScale="170" zoomScaleNormal="170" workbookViewId="0">
      <selection activeCell="B9" sqref="B9:C11"/>
    </sheetView>
  </sheetViews>
  <sheetFormatPr baseColWidth="10" defaultRowHeight="15" x14ac:dyDescent="0.25"/>
  <cols>
    <col min="2" max="2" width="37.7109375" customWidth="1"/>
    <col min="3" max="3" width="56.7109375" customWidth="1"/>
  </cols>
  <sheetData>
    <row r="9" spans="2:3" ht="21" customHeight="1" x14ac:dyDescent="0.25">
      <c r="B9" s="163" t="s">
        <v>83</v>
      </c>
      <c r="C9" s="163"/>
    </row>
    <row r="10" spans="2:3" x14ac:dyDescent="0.25">
      <c r="B10" s="163"/>
      <c r="C10" s="163"/>
    </row>
    <row r="11" spans="2:3" x14ac:dyDescent="0.25">
      <c r="B11" s="163"/>
      <c r="C11" s="163"/>
    </row>
    <row r="12" spans="2:3" ht="21" x14ac:dyDescent="0.35">
      <c r="B12" s="162" t="s">
        <v>84</v>
      </c>
      <c r="C12" s="162"/>
    </row>
  </sheetData>
  <mergeCells count="2">
    <mergeCell ref="B12:C12"/>
    <mergeCell ref="B9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1"/>
  <sheetViews>
    <sheetView showGridLines="0" workbookViewId="0">
      <selection activeCell="D5" sqref="D5:E25"/>
    </sheetView>
  </sheetViews>
  <sheetFormatPr baseColWidth="10" defaultColWidth="11.42578125" defaultRowHeight="12.75" x14ac:dyDescent="0.2"/>
  <cols>
    <col min="1" max="1" width="11.42578125" style="10"/>
    <col min="2" max="2" width="16.85546875" style="10" customWidth="1"/>
    <col min="3" max="5" width="14.28515625" style="10" customWidth="1"/>
    <col min="6" max="8" width="11.42578125" style="10"/>
    <col min="9" max="9" width="13.140625" style="10" bestFit="1" customWidth="1"/>
    <col min="10" max="16384" width="11.42578125" style="10"/>
  </cols>
  <sheetData>
    <row r="1" spans="2:5" ht="13.5" thickBot="1" x14ac:dyDescent="0.25"/>
    <row r="2" spans="2:5" ht="13.5" thickBot="1" x14ac:dyDescent="0.25">
      <c r="B2" s="11"/>
      <c r="C2" s="164" t="s">
        <v>56</v>
      </c>
      <c r="D2" s="165"/>
      <c r="E2" s="166"/>
    </row>
    <row r="3" spans="2:5" ht="13.5" thickBot="1" x14ac:dyDescent="0.25">
      <c r="B3" s="11"/>
      <c r="C3" s="167" t="s">
        <v>40</v>
      </c>
      <c r="D3" s="168"/>
      <c r="E3" s="169"/>
    </row>
    <row r="4" spans="2:5" ht="13.5" thickBot="1" x14ac:dyDescent="0.25">
      <c r="B4" s="50" t="s">
        <v>23</v>
      </c>
      <c r="C4" s="50" t="s">
        <v>37</v>
      </c>
      <c r="D4" s="12" t="s">
        <v>6</v>
      </c>
      <c r="E4" s="51" t="s">
        <v>38</v>
      </c>
    </row>
    <row r="5" spans="2:5" x14ac:dyDescent="0.2">
      <c r="B5" s="91">
        <v>2021</v>
      </c>
      <c r="C5" s="44">
        <v>28847.715856512135</v>
      </c>
      <c r="D5" s="92">
        <v>44454.591619100778</v>
      </c>
      <c r="E5" s="93">
        <f t="shared" ref="E5:E25" si="0">+D5+C5</f>
        <v>73302.307475612906</v>
      </c>
    </row>
    <row r="6" spans="2:5" x14ac:dyDescent="0.2">
      <c r="B6" s="94">
        <f t="shared" ref="B6:B25" si="1">+B5+1</f>
        <v>2022</v>
      </c>
      <c r="C6" s="95">
        <v>29671.936782590277</v>
      </c>
      <c r="D6" s="96">
        <v>46148.980832485868</v>
      </c>
      <c r="E6" s="97">
        <f t="shared" si="0"/>
        <v>75820.917615076149</v>
      </c>
    </row>
    <row r="7" spans="2:5" x14ac:dyDescent="0.2">
      <c r="B7" s="91">
        <f t="shared" si="1"/>
        <v>2023</v>
      </c>
      <c r="C7" s="44">
        <v>29963.386606347769</v>
      </c>
      <c r="D7" s="92">
        <v>49026.678038822181</v>
      </c>
      <c r="E7" s="93">
        <f t="shared" si="0"/>
        <v>78990.064645169943</v>
      </c>
    </row>
    <row r="8" spans="2:5" x14ac:dyDescent="0.2">
      <c r="B8" s="94">
        <f t="shared" si="1"/>
        <v>2024</v>
      </c>
      <c r="C8" s="95">
        <v>30816.604331237544</v>
      </c>
      <c r="D8" s="96">
        <v>52026.490815403529</v>
      </c>
      <c r="E8" s="97">
        <f t="shared" si="0"/>
        <v>82843.095146641077</v>
      </c>
    </row>
    <row r="9" spans="2:5" x14ac:dyDescent="0.2">
      <c r="B9" s="91">
        <f t="shared" si="1"/>
        <v>2025</v>
      </c>
      <c r="C9" s="44">
        <v>31767.357138001407</v>
      </c>
      <c r="D9" s="92">
        <v>52114.080542930278</v>
      </c>
      <c r="E9" s="93">
        <f t="shared" si="0"/>
        <v>83881.437680931689</v>
      </c>
    </row>
    <row r="10" spans="2:5" x14ac:dyDescent="0.2">
      <c r="B10" s="94">
        <f t="shared" si="1"/>
        <v>2026</v>
      </c>
      <c r="C10" s="95">
        <v>32817.124845086146</v>
      </c>
      <c r="D10" s="96">
        <v>53249.039323868506</v>
      </c>
      <c r="E10" s="97">
        <f t="shared" si="0"/>
        <v>86066.164168954652</v>
      </c>
    </row>
    <row r="11" spans="2:5" x14ac:dyDescent="0.2">
      <c r="B11" s="91">
        <f t="shared" si="1"/>
        <v>2027</v>
      </c>
      <c r="C11" s="44">
        <v>33830.687471344172</v>
      </c>
      <c r="D11" s="92">
        <v>54349.029779978329</v>
      </c>
      <c r="E11" s="93">
        <f t="shared" si="0"/>
        <v>88179.717251322494</v>
      </c>
    </row>
    <row r="12" spans="2:5" x14ac:dyDescent="0.2">
      <c r="B12" s="94">
        <f t="shared" si="1"/>
        <v>2028</v>
      </c>
      <c r="C12" s="95">
        <v>34952.468761535485</v>
      </c>
      <c r="D12" s="96">
        <v>55293.457528449915</v>
      </c>
      <c r="E12" s="97">
        <f t="shared" si="0"/>
        <v>90245.926289985393</v>
      </c>
    </row>
    <row r="13" spans="2:5" x14ac:dyDescent="0.2">
      <c r="B13" s="91">
        <f t="shared" si="1"/>
        <v>2029</v>
      </c>
      <c r="C13" s="44">
        <v>36142.896278578133</v>
      </c>
      <c r="D13" s="92">
        <v>56906.793759702894</v>
      </c>
      <c r="E13" s="93">
        <f t="shared" si="0"/>
        <v>93049.690038281027</v>
      </c>
    </row>
    <row r="14" spans="2:5" x14ac:dyDescent="0.2">
      <c r="B14" s="94">
        <f t="shared" si="1"/>
        <v>2030</v>
      </c>
      <c r="C14" s="95">
        <v>37343.036050702452</v>
      </c>
      <c r="D14" s="96">
        <v>58815.646411762071</v>
      </c>
      <c r="E14" s="97">
        <f t="shared" si="0"/>
        <v>96158.682462464523</v>
      </c>
    </row>
    <row r="15" spans="2:5" x14ac:dyDescent="0.2">
      <c r="B15" s="91">
        <f t="shared" si="1"/>
        <v>2031</v>
      </c>
      <c r="C15" s="44">
        <v>38737.105537012758</v>
      </c>
      <c r="D15" s="92">
        <v>63037.146148627464</v>
      </c>
      <c r="E15" s="93">
        <f t="shared" si="0"/>
        <v>101774.25168564022</v>
      </c>
    </row>
    <row r="16" spans="2:5" x14ac:dyDescent="0.2">
      <c r="B16" s="94">
        <f t="shared" si="1"/>
        <v>2032</v>
      </c>
      <c r="C16" s="95">
        <v>40209.193587008987</v>
      </c>
      <c r="D16" s="96">
        <v>68256.447089767695</v>
      </c>
      <c r="E16" s="97">
        <f t="shared" si="0"/>
        <v>108465.64067677667</v>
      </c>
    </row>
    <row r="17" spans="2:5" x14ac:dyDescent="0.2">
      <c r="B17" s="91">
        <f t="shared" si="1"/>
        <v>2033</v>
      </c>
      <c r="C17" s="44">
        <v>41778.413571300174</v>
      </c>
      <c r="D17" s="92">
        <v>73448.261972770037</v>
      </c>
      <c r="E17" s="93">
        <f t="shared" si="0"/>
        <v>115226.67554407021</v>
      </c>
    </row>
    <row r="18" spans="2:5" x14ac:dyDescent="0.2">
      <c r="B18" s="94">
        <f t="shared" si="1"/>
        <v>2034</v>
      </c>
      <c r="C18" s="95">
        <v>43417.155151234467</v>
      </c>
      <c r="D18" s="96">
        <v>78728.126068861136</v>
      </c>
      <c r="E18" s="97">
        <f t="shared" si="0"/>
        <v>122145.28122009561</v>
      </c>
    </row>
    <row r="19" spans="2:5" x14ac:dyDescent="0.2">
      <c r="B19" s="91">
        <f t="shared" si="1"/>
        <v>2035</v>
      </c>
      <c r="C19" s="44">
        <v>45120.603309711209</v>
      </c>
      <c r="D19" s="92">
        <v>83575.519971680886</v>
      </c>
      <c r="E19" s="93">
        <f t="shared" si="0"/>
        <v>128696.12328139209</v>
      </c>
    </row>
    <row r="20" spans="2:5" x14ac:dyDescent="0.2">
      <c r="B20" s="94">
        <f t="shared" si="1"/>
        <v>2036</v>
      </c>
      <c r="C20" s="95">
        <v>46869.554537565433</v>
      </c>
      <c r="D20" s="96">
        <v>84921.005164213551</v>
      </c>
      <c r="E20" s="97">
        <f t="shared" si="0"/>
        <v>131790.55970177898</v>
      </c>
    </row>
    <row r="21" spans="2:5" x14ac:dyDescent="0.2">
      <c r="B21" s="91">
        <f t="shared" si="1"/>
        <v>2037</v>
      </c>
      <c r="C21" s="44">
        <v>48713.173461663464</v>
      </c>
      <c r="D21" s="92">
        <v>87441.312676415793</v>
      </c>
      <c r="E21" s="93">
        <f t="shared" si="0"/>
        <v>136154.48613807926</v>
      </c>
    </row>
    <row r="22" spans="2:5" x14ac:dyDescent="0.2">
      <c r="B22" s="94">
        <f t="shared" si="1"/>
        <v>2038</v>
      </c>
      <c r="C22" s="95">
        <v>50609.787492091578</v>
      </c>
      <c r="D22" s="96">
        <v>89875.891624844589</v>
      </c>
      <c r="E22" s="97">
        <f t="shared" si="0"/>
        <v>140485.67911693617</v>
      </c>
    </row>
    <row r="23" spans="2:5" x14ac:dyDescent="0.2">
      <c r="B23" s="91">
        <f t="shared" si="1"/>
        <v>2039</v>
      </c>
      <c r="C23" s="44">
        <v>52532.859150321987</v>
      </c>
      <c r="D23" s="92">
        <v>92201.692423989865</v>
      </c>
      <c r="E23" s="93">
        <f t="shared" si="0"/>
        <v>144734.55157431186</v>
      </c>
    </row>
    <row r="24" spans="2:5" x14ac:dyDescent="0.2">
      <c r="B24" s="94">
        <f t="shared" si="1"/>
        <v>2040</v>
      </c>
      <c r="C24" s="95">
        <v>54541.371396979455</v>
      </c>
      <c r="D24" s="96">
        <v>94560.65669079496</v>
      </c>
      <c r="E24" s="97">
        <f t="shared" si="0"/>
        <v>149102.02808777441</v>
      </c>
    </row>
    <row r="25" spans="2:5" ht="13.5" thickBot="1" x14ac:dyDescent="0.25">
      <c r="B25" s="98">
        <f t="shared" si="1"/>
        <v>2041</v>
      </c>
      <c r="C25" s="99">
        <v>56613.440442340398</v>
      </c>
      <c r="D25" s="100">
        <v>97977.226453860872</v>
      </c>
      <c r="E25" s="101">
        <f t="shared" si="0"/>
        <v>154590.66689620126</v>
      </c>
    </row>
    <row r="26" spans="2:5" ht="13.5" thickTop="1" x14ac:dyDescent="0.2">
      <c r="B26" s="14" t="s">
        <v>74</v>
      </c>
    </row>
    <row r="29" spans="2:5" ht="13.5" thickBot="1" x14ac:dyDescent="0.25"/>
    <row r="30" spans="2:5" x14ac:dyDescent="0.2">
      <c r="B30" s="15" t="s">
        <v>24</v>
      </c>
      <c r="C30" s="16">
        <f t="shared" ref="C30:E30" si="2">+C25/C5-1</f>
        <v>0.9624930002754577</v>
      </c>
      <c r="D30" s="16">
        <f t="shared" si="2"/>
        <v>1.2039844003822329</v>
      </c>
      <c r="E30" s="17">
        <f t="shared" si="2"/>
        <v>1.1089468015400792</v>
      </c>
    </row>
    <row r="31" spans="2:5" ht="13.5" thickBot="1" x14ac:dyDescent="0.25">
      <c r="B31" s="18" t="s">
        <v>25</v>
      </c>
      <c r="C31" s="19">
        <f t="shared" ref="C31:D31" si="3">IFERROR(POWER(C25/C5,1/(COUNT(C5:C25)-1))-1,"")</f>
        <v>3.4285427637771537E-2</v>
      </c>
      <c r="D31" s="19">
        <f t="shared" si="3"/>
        <v>4.0304377149734449E-2</v>
      </c>
      <c r="E31" s="20">
        <f>IFERROR(POWER(E25/E5,1/(COUNT(E5:E25)-1))-1,"")</f>
        <v>3.8014167852605807E-2</v>
      </c>
    </row>
  </sheetData>
  <mergeCells count="2">
    <mergeCell ref="C2:E2"/>
    <mergeCell ref="C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37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8.85546875" style="10" bestFit="1" customWidth="1"/>
    <col min="3" max="4" width="11.42578125" style="10" customWidth="1"/>
    <col min="5" max="15" width="11.42578125" style="10"/>
    <col min="16" max="16" width="11.85546875" style="10" bestFit="1" customWidth="1"/>
    <col min="17" max="16384" width="11.42578125" style="10"/>
  </cols>
  <sheetData>
    <row r="1" spans="2:17" ht="13.5" thickBot="1" x14ac:dyDescent="0.25"/>
    <row r="2" spans="2:17" ht="13.5" thickBot="1" x14ac:dyDescent="0.25">
      <c r="B2" s="1" t="s">
        <v>0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</row>
    <row r="3" spans="2:17" x14ac:dyDescent="0.2">
      <c r="B3" s="3" t="s">
        <v>21</v>
      </c>
      <c r="C3" s="4">
        <v>218.61721266653208</v>
      </c>
      <c r="D3" s="4">
        <v>221.73018036770867</v>
      </c>
      <c r="E3" s="4">
        <v>236.71385600000002</v>
      </c>
      <c r="F3" s="4">
        <v>236.64171800000003</v>
      </c>
      <c r="G3" s="4">
        <v>254.197788</v>
      </c>
      <c r="H3" s="4">
        <v>276.48578004053184</v>
      </c>
      <c r="I3" s="4">
        <v>289.5051616718311</v>
      </c>
      <c r="J3" s="4">
        <v>298.79799415636381</v>
      </c>
      <c r="K3" s="4">
        <v>311.88181639302201</v>
      </c>
      <c r="L3" s="4">
        <v>319.95952012258942</v>
      </c>
      <c r="M3" s="4">
        <v>329.9021915865593</v>
      </c>
      <c r="N3" s="4">
        <v>338.98018884595132</v>
      </c>
      <c r="O3" s="4">
        <v>314</v>
      </c>
      <c r="P3" s="4">
        <v>292</v>
      </c>
      <c r="Q3" s="4">
        <v>274.46621415519593</v>
      </c>
    </row>
    <row r="4" spans="2:17" x14ac:dyDescent="0.2">
      <c r="B4" s="3" t="s">
        <v>5</v>
      </c>
      <c r="C4" s="4">
        <v>344.14314821017859</v>
      </c>
      <c r="D4" s="4">
        <v>364.43963485138238</v>
      </c>
      <c r="E4" s="4">
        <v>384.02781499999998</v>
      </c>
      <c r="F4" s="4">
        <v>379.41280899999998</v>
      </c>
      <c r="G4" s="4">
        <v>431.607101</v>
      </c>
      <c r="H4" s="4">
        <v>466.3564586522885</v>
      </c>
      <c r="I4" s="4">
        <v>484.83888155272786</v>
      </c>
      <c r="J4" s="4">
        <v>500.06950212226906</v>
      </c>
      <c r="K4" s="4">
        <v>506.78326206431495</v>
      </c>
      <c r="L4" s="4">
        <v>524.1238971147269</v>
      </c>
      <c r="M4" s="4">
        <v>522.7302734419095</v>
      </c>
      <c r="N4" s="4">
        <v>534.87398507206444</v>
      </c>
      <c r="O4" s="4">
        <v>498</v>
      </c>
      <c r="P4" s="4">
        <v>456</v>
      </c>
      <c r="Q4" s="4">
        <v>434.17581552416431</v>
      </c>
    </row>
    <row r="5" spans="2:17" x14ac:dyDescent="0.2">
      <c r="B5" s="3" t="s">
        <v>34</v>
      </c>
      <c r="C5" s="4">
        <v>633.65570299468595</v>
      </c>
      <c r="D5" s="4">
        <v>664.19061467073686</v>
      </c>
      <c r="E5" s="4">
        <v>685.16800338456778</v>
      </c>
      <c r="F5" s="4">
        <v>706.16658199999995</v>
      </c>
      <c r="G5" s="4">
        <v>749.34092399999986</v>
      </c>
      <c r="H5" s="4">
        <v>790.19914361023905</v>
      </c>
      <c r="I5" s="4">
        <v>857.66638099928957</v>
      </c>
      <c r="J5" s="4">
        <v>907.66713992890425</v>
      </c>
      <c r="K5" s="4">
        <v>958.89820816460451</v>
      </c>
      <c r="L5" s="4">
        <v>974.09238472792833</v>
      </c>
      <c r="M5" s="4">
        <v>990.68636615612127</v>
      </c>
      <c r="N5" s="4">
        <v>1008.0822581643396</v>
      </c>
      <c r="O5" s="4">
        <v>976</v>
      </c>
      <c r="P5" s="4">
        <v>910</v>
      </c>
      <c r="Q5" s="4">
        <v>878.04776787814023</v>
      </c>
    </row>
    <row r="6" spans="2:17" x14ac:dyDescent="0.2">
      <c r="B6" s="3" t="s">
        <v>12</v>
      </c>
      <c r="C6" s="4">
        <v>18.057766000000001</v>
      </c>
      <c r="D6" s="4">
        <v>20.831694999999996</v>
      </c>
      <c r="E6" s="4">
        <v>21.481337</v>
      </c>
      <c r="F6" s="4">
        <v>21.298065000000001</v>
      </c>
      <c r="G6" s="4">
        <v>18.369966999999999</v>
      </c>
      <c r="H6" s="4">
        <v>18.65265349407164</v>
      </c>
      <c r="I6" s="4">
        <v>19.243807700595816</v>
      </c>
      <c r="J6" s="4">
        <v>23.249901154867359</v>
      </c>
      <c r="K6" s="4">
        <v>23.956357814846449</v>
      </c>
      <c r="L6" s="4">
        <v>20.522878792704439</v>
      </c>
      <c r="M6" s="4">
        <v>21.077986660032312</v>
      </c>
      <c r="N6" s="4">
        <v>20.872900829580132</v>
      </c>
      <c r="O6" s="4">
        <v>16</v>
      </c>
      <c r="P6" s="4">
        <v>14</v>
      </c>
      <c r="Q6" s="4">
        <v>13.811894653163781</v>
      </c>
    </row>
    <row r="7" spans="2:17" x14ac:dyDescent="0.2">
      <c r="B7" s="3" t="s">
        <v>2</v>
      </c>
      <c r="C7" s="4">
        <v>508.332813165</v>
      </c>
      <c r="D7" s="4">
        <v>550.33991328399998</v>
      </c>
      <c r="E7" s="4">
        <v>560.5680101793364</v>
      </c>
      <c r="F7" s="4">
        <v>566.1304486161456</v>
      </c>
      <c r="G7" s="4">
        <v>571.41524517667426</v>
      </c>
      <c r="H7" s="4">
        <v>618.4127652347421</v>
      </c>
      <c r="I7" s="4">
        <v>641.16698287074041</v>
      </c>
      <c r="J7" s="4">
        <v>675.34631234470339</v>
      </c>
      <c r="K7" s="4">
        <v>701.70616188348879</v>
      </c>
      <c r="L7" s="4">
        <v>674.72540513464219</v>
      </c>
      <c r="M7" s="4">
        <v>690.40178533445214</v>
      </c>
      <c r="N7" s="4">
        <v>647.1777713503576</v>
      </c>
      <c r="O7" s="4">
        <v>507</v>
      </c>
      <c r="P7" s="4">
        <v>468</v>
      </c>
      <c r="Q7" s="4">
        <v>434.52006227918133</v>
      </c>
    </row>
    <row r="8" spans="2:17" x14ac:dyDescent="0.2">
      <c r="B8" s="3" t="s">
        <v>27</v>
      </c>
      <c r="C8" s="4">
        <v>1765.0742007547879</v>
      </c>
      <c r="D8" s="4">
        <v>1879.3047755511584</v>
      </c>
      <c r="E8" s="4">
        <v>1861.2093472289841</v>
      </c>
      <c r="F8" s="4">
        <v>1951.7458692820348</v>
      </c>
      <c r="G8" s="4">
        <v>2043.6827221758729</v>
      </c>
      <c r="H8" s="4">
        <v>2160.3869520878684</v>
      </c>
      <c r="I8" s="4">
        <v>2287.5195968512689</v>
      </c>
      <c r="J8" s="4">
        <v>2418.3130000000001</v>
      </c>
      <c r="K8" s="4">
        <v>2525.7620000000002</v>
      </c>
      <c r="L8" s="4">
        <v>2572.8609999999999</v>
      </c>
      <c r="M8" s="4">
        <v>2598.8693421048852</v>
      </c>
      <c r="N8" s="4">
        <v>2479.4101299999998</v>
      </c>
      <c r="O8" s="4">
        <v>2373</v>
      </c>
      <c r="P8" s="4">
        <v>2305</v>
      </c>
      <c r="Q8" s="4">
        <v>2263.329241447193</v>
      </c>
    </row>
    <row r="9" spans="2:17" x14ac:dyDescent="0.2">
      <c r="B9" s="3" t="s">
        <v>1</v>
      </c>
      <c r="C9" s="4">
        <v>1248.1587869999998</v>
      </c>
      <c r="D9" s="4">
        <v>1442.7835864363221</v>
      </c>
      <c r="E9" s="4">
        <v>1368.0674352289918</v>
      </c>
      <c r="F9" s="4">
        <v>1426.0020012424836</v>
      </c>
      <c r="G9" s="4">
        <v>1508.6089007269086</v>
      </c>
      <c r="H9" s="4">
        <v>1545.17722655888</v>
      </c>
      <c r="I9" s="4">
        <v>1643.6579415042829</v>
      </c>
      <c r="J9" s="4">
        <v>1738.7249447567006</v>
      </c>
      <c r="K9" s="4">
        <v>1809.5176375851483</v>
      </c>
      <c r="L9" s="4">
        <v>1819.6020888718267</v>
      </c>
      <c r="M9" s="4">
        <v>1878.4218467960393</v>
      </c>
      <c r="N9" s="4">
        <v>1814.6988369544142</v>
      </c>
      <c r="O9" s="4">
        <v>1770</v>
      </c>
      <c r="P9" s="4">
        <v>1699</v>
      </c>
      <c r="Q9" s="4">
        <v>1568.1610874026148</v>
      </c>
    </row>
    <row r="10" spans="2:17" x14ac:dyDescent="0.2">
      <c r="B10" s="5" t="s">
        <v>13</v>
      </c>
      <c r="C10" s="4">
        <v>12.276991000000001</v>
      </c>
      <c r="D10" s="4">
        <v>13.033403772</v>
      </c>
      <c r="E10" s="4">
        <v>12.936895218999998</v>
      </c>
      <c r="F10" s="4">
        <v>11.810949000000001</v>
      </c>
      <c r="G10" s="4">
        <v>14.343705206189071</v>
      </c>
      <c r="H10" s="4">
        <v>14.685896567471291</v>
      </c>
      <c r="I10" s="4">
        <v>14.75292426177521</v>
      </c>
      <c r="J10" s="4">
        <v>15.114010229964238</v>
      </c>
      <c r="K10" s="4">
        <v>15.460543490311776</v>
      </c>
      <c r="L10" s="4">
        <v>16.020807736287935</v>
      </c>
      <c r="M10" s="4">
        <v>16.681270419556448</v>
      </c>
      <c r="N10" s="4">
        <v>17.12635463144305</v>
      </c>
      <c r="O10" s="4">
        <v>18</v>
      </c>
      <c r="P10" s="4">
        <v>17</v>
      </c>
      <c r="Q10" s="4">
        <v>15.338906999999999</v>
      </c>
    </row>
    <row r="11" spans="2:17" x14ac:dyDescent="0.2">
      <c r="B11" s="3" t="s">
        <v>15</v>
      </c>
      <c r="C11" s="4">
        <v>68.31517379063699</v>
      </c>
      <c r="D11" s="4">
        <v>71.442771999999991</v>
      </c>
      <c r="E11" s="4">
        <v>69.922180000000012</v>
      </c>
      <c r="F11" s="4">
        <v>68.778963240934985</v>
      </c>
      <c r="G11" s="4">
        <v>70.584039999999987</v>
      </c>
      <c r="H11" s="4">
        <v>72.190829999999991</v>
      </c>
      <c r="I11" s="4">
        <v>79.519879999999986</v>
      </c>
      <c r="J11" s="4">
        <v>84.966311648192075</v>
      </c>
      <c r="K11" s="4">
        <v>90.882105571454943</v>
      </c>
      <c r="L11" s="4">
        <v>95.494855160663278</v>
      </c>
      <c r="M11" s="4">
        <v>102.12396910674788</v>
      </c>
      <c r="N11" s="4">
        <v>107.81095129760004</v>
      </c>
      <c r="O11" s="4">
        <v>115</v>
      </c>
      <c r="P11" s="4">
        <v>121</v>
      </c>
      <c r="Q11" s="4">
        <v>123.31781593747438</v>
      </c>
    </row>
    <row r="12" spans="2:17" x14ac:dyDescent="0.2">
      <c r="B12" s="3" t="s">
        <v>39</v>
      </c>
      <c r="C12" s="4">
        <v>8616.8422300000002</v>
      </c>
      <c r="D12" s="4">
        <v>9077.117589999998</v>
      </c>
      <c r="E12" s="4">
        <v>8769.2117200000012</v>
      </c>
      <c r="F12" s="4">
        <v>8997.5937693951291</v>
      </c>
      <c r="G12" s="4">
        <v>9445.1305378960769</v>
      </c>
      <c r="H12" s="4">
        <v>9935.0202183732599</v>
      </c>
      <c r="I12" s="4">
        <v>10593.356604051854</v>
      </c>
      <c r="J12" s="4">
        <v>11225.75640080954</v>
      </c>
      <c r="K12" s="4">
        <v>11594.119830578358</v>
      </c>
      <c r="L12" s="4">
        <v>11868.521634594443</v>
      </c>
      <c r="M12" s="4">
        <v>11961.679657021392</v>
      </c>
      <c r="N12" s="4">
        <v>11676.514130640699</v>
      </c>
      <c r="O12" s="4">
        <v>10888</v>
      </c>
      <c r="P12" s="4">
        <v>10172</v>
      </c>
      <c r="Q12" s="4">
        <v>9296.4303074386025</v>
      </c>
    </row>
    <row r="13" spans="2:17" x14ac:dyDescent="0.2">
      <c r="B13" s="3" t="s">
        <v>31</v>
      </c>
      <c r="C13" s="4">
        <v>53.976389000000005</v>
      </c>
      <c r="D13" s="4">
        <v>59.354041199999983</v>
      </c>
      <c r="E13" s="4">
        <v>61.386147299999976</v>
      </c>
      <c r="F13" s="4">
        <v>63.583095900000004</v>
      </c>
      <c r="G13" s="4">
        <v>67.563838996102632</v>
      </c>
      <c r="H13" s="4">
        <v>70.694429496815744</v>
      </c>
      <c r="I13" s="4">
        <v>74.45607679972052</v>
      </c>
      <c r="J13" s="4">
        <v>79.293413157341973</v>
      </c>
      <c r="K13" s="4">
        <v>85.904589299999984</v>
      </c>
      <c r="L13" s="4">
        <v>89.477657600000001</v>
      </c>
      <c r="M13" s="4">
        <v>92.487675552000013</v>
      </c>
      <c r="N13" s="4">
        <v>89.425259000000011</v>
      </c>
      <c r="O13" s="4">
        <v>93</v>
      </c>
      <c r="P13" s="4">
        <v>110</v>
      </c>
      <c r="Q13" s="4">
        <v>115.0989</v>
      </c>
    </row>
    <row r="14" spans="2:17" x14ac:dyDescent="0.2">
      <c r="B14" s="3" t="s">
        <v>32</v>
      </c>
      <c r="C14" s="4">
        <v>10.55786</v>
      </c>
      <c r="D14" s="4">
        <v>11.616394</v>
      </c>
      <c r="E14" s="4">
        <v>11.702054</v>
      </c>
      <c r="F14" s="4">
        <v>11.491879000000001</v>
      </c>
      <c r="G14" s="4">
        <v>12.416039999999999</v>
      </c>
      <c r="H14" s="4">
        <v>16.133058000000002</v>
      </c>
      <c r="I14" s="4">
        <v>15.209261999999997</v>
      </c>
      <c r="J14" s="4">
        <v>14.128723999999998</v>
      </c>
      <c r="K14" s="4">
        <v>14.575874000000001</v>
      </c>
      <c r="L14" s="4">
        <v>13.736038000000001</v>
      </c>
      <c r="M14" s="4">
        <v>14.470695000000001</v>
      </c>
      <c r="N14" s="4">
        <v>16.167144999999998</v>
      </c>
      <c r="O14" s="4">
        <v>16</v>
      </c>
      <c r="P14" s="4">
        <v>16</v>
      </c>
      <c r="Q14" s="4">
        <v>17.965792</v>
      </c>
    </row>
    <row r="15" spans="2:17" x14ac:dyDescent="0.2">
      <c r="B15" s="3" t="s">
        <v>33</v>
      </c>
      <c r="C15" s="4">
        <v>196.654</v>
      </c>
      <c r="D15" s="4">
        <v>198.714</v>
      </c>
      <c r="E15" s="4">
        <v>201.05099999999999</v>
      </c>
      <c r="F15" s="4">
        <v>201.25338409506725</v>
      </c>
      <c r="G15" s="4">
        <v>221.69968611779018</v>
      </c>
      <c r="H15" s="4">
        <v>226.92202476913832</v>
      </c>
      <c r="I15" s="4">
        <v>245.85047574423297</v>
      </c>
      <c r="J15" s="4">
        <v>248.478115</v>
      </c>
      <c r="K15" s="4">
        <v>266.61948599999999</v>
      </c>
      <c r="L15" s="4">
        <v>273.31349799999998</v>
      </c>
      <c r="M15" s="4">
        <v>291.18685000000005</v>
      </c>
      <c r="N15" s="4">
        <v>256.27183600000001</v>
      </c>
      <c r="O15" s="4">
        <v>220</v>
      </c>
      <c r="P15" s="4">
        <v>215</v>
      </c>
      <c r="Q15" s="4">
        <v>205.16198393843533</v>
      </c>
    </row>
    <row r="16" spans="2:17" x14ac:dyDescent="0.2">
      <c r="B16" s="5" t="s">
        <v>16</v>
      </c>
      <c r="C16" s="4">
        <v>5.6794090000000006</v>
      </c>
      <c r="D16" s="4">
        <v>6.1674250000000006</v>
      </c>
      <c r="E16" s="4">
        <v>6.600765</v>
      </c>
      <c r="F16" s="4">
        <v>6.9415499999999994</v>
      </c>
      <c r="G16" s="4">
        <v>7.4593180000000006</v>
      </c>
      <c r="H16" s="4">
        <v>7.6324070000000015</v>
      </c>
      <c r="I16" s="4">
        <v>8.2972910000000013</v>
      </c>
      <c r="J16" s="4">
        <v>9.1676829999999985</v>
      </c>
      <c r="K16" s="4">
        <v>9.2352689999999988</v>
      </c>
      <c r="L16" s="4">
        <v>8.8787059999999993</v>
      </c>
      <c r="M16" s="4">
        <v>9.4178654343638737</v>
      </c>
      <c r="N16" s="4">
        <v>10.491120999999998</v>
      </c>
      <c r="O16" s="4">
        <v>10</v>
      </c>
      <c r="P16" s="4">
        <v>9</v>
      </c>
      <c r="Q16" s="4">
        <v>0</v>
      </c>
    </row>
    <row r="17" spans="2:17" x14ac:dyDescent="0.2">
      <c r="B17" s="3" t="s">
        <v>26</v>
      </c>
      <c r="C17" s="4">
        <v>6181.5291476888651</v>
      </c>
      <c r="D17" s="4">
        <v>6429.8565110761174</v>
      </c>
      <c r="E17" s="4">
        <v>6768.4633924649088</v>
      </c>
      <c r="F17" s="4">
        <v>6822.0128399999994</v>
      </c>
      <c r="G17" s="4">
        <v>7093.0168300000014</v>
      </c>
      <c r="H17" s="4">
        <v>7572.6358511686512</v>
      </c>
      <c r="I17" s="4">
        <v>8066.5058846013972</v>
      </c>
      <c r="J17" s="4">
        <v>8688.1978626585606</v>
      </c>
      <c r="K17" s="4">
        <v>9122.2097790492426</v>
      </c>
      <c r="L17" s="4">
        <v>9476.4836569921135</v>
      </c>
      <c r="M17" s="4">
        <v>9832.1702485571823</v>
      </c>
      <c r="N17" s="4">
        <v>9663.1931937683785</v>
      </c>
      <c r="O17" s="4">
        <v>8910</v>
      </c>
      <c r="P17" s="4">
        <v>8407</v>
      </c>
      <c r="Q17" s="4">
        <v>8192.5178904587228</v>
      </c>
    </row>
    <row r="18" spans="2:17" x14ac:dyDescent="0.2">
      <c r="B18" s="3" t="s">
        <v>22</v>
      </c>
      <c r="C18" s="4">
        <v>0</v>
      </c>
      <c r="D18" s="4">
        <v>0</v>
      </c>
      <c r="E18" s="4">
        <v>0</v>
      </c>
      <c r="F18" s="4">
        <v>0.25801799999999997</v>
      </c>
      <c r="G18" s="4">
        <v>0.38505</v>
      </c>
      <c r="H18" s="4">
        <v>1.4467289999999999</v>
      </c>
      <c r="I18" s="4">
        <v>1.4810760000000003</v>
      </c>
      <c r="J18" s="4">
        <v>1.271949</v>
      </c>
      <c r="K18" s="4">
        <v>1.3739239999999997</v>
      </c>
      <c r="L18" s="4">
        <v>1.7617770000000001</v>
      </c>
      <c r="M18" s="4">
        <v>1.9132549999999999</v>
      </c>
      <c r="N18" s="4">
        <v>2.1258649999999997</v>
      </c>
      <c r="O18" s="4">
        <v>2</v>
      </c>
      <c r="P18" s="4">
        <v>2</v>
      </c>
      <c r="Q18" s="4">
        <v>1.417</v>
      </c>
    </row>
    <row r="19" spans="2:17" x14ac:dyDescent="0.2">
      <c r="B19" s="3" t="s">
        <v>28</v>
      </c>
      <c r="C19" s="4">
        <v>58.458425875669896</v>
      </c>
      <c r="D19" s="4">
        <v>61.142568634999989</v>
      </c>
      <c r="E19" s="4">
        <v>62.486468690000024</v>
      </c>
      <c r="F19" s="4">
        <v>63.702543219999967</v>
      </c>
      <c r="G19" s="4">
        <v>69.565550879999989</v>
      </c>
      <c r="H19" s="4">
        <v>82.098365168180436</v>
      </c>
      <c r="I19" s="4">
        <v>84.085237966016024</v>
      </c>
      <c r="J19" s="4">
        <v>87.27098454127902</v>
      </c>
      <c r="K19" s="4">
        <v>87.972695090853023</v>
      </c>
      <c r="L19" s="4">
        <v>93.853244999999959</v>
      </c>
      <c r="M19" s="4">
        <v>97.772364091536502</v>
      </c>
      <c r="N19" s="4">
        <v>97.373990496794889</v>
      </c>
      <c r="O19" s="4">
        <v>103</v>
      </c>
      <c r="P19" s="4">
        <v>109</v>
      </c>
      <c r="Q19" s="4">
        <v>111.92263335253458</v>
      </c>
    </row>
    <row r="20" spans="2:17" x14ac:dyDescent="0.2">
      <c r="B20" s="3" t="s">
        <v>14</v>
      </c>
      <c r="C20" s="4">
        <v>670.39624700000013</v>
      </c>
      <c r="D20" s="4">
        <v>709.86375140286009</v>
      </c>
      <c r="E20" s="4">
        <v>839.18133400000011</v>
      </c>
      <c r="F20" s="4">
        <v>798.74434900000006</v>
      </c>
      <c r="G20" s="4">
        <v>815.41885415289096</v>
      </c>
      <c r="H20" s="4">
        <v>866.57209736000004</v>
      </c>
      <c r="I20" s="4">
        <v>924.33007999999984</v>
      </c>
      <c r="J20" s="4">
        <v>969.87292000000002</v>
      </c>
      <c r="K20" s="4">
        <v>1022.1308</v>
      </c>
      <c r="L20" s="4">
        <v>1060.2086779056424</v>
      </c>
      <c r="M20" s="4">
        <v>1059.9922242293476</v>
      </c>
      <c r="N20" s="4">
        <v>1100.9960000000001</v>
      </c>
      <c r="O20" s="4">
        <v>990</v>
      </c>
      <c r="P20" s="4">
        <v>966</v>
      </c>
      <c r="Q20" s="4">
        <v>978.41736417886909</v>
      </c>
    </row>
    <row r="21" spans="2:17" x14ac:dyDescent="0.2">
      <c r="B21" s="5" t="s">
        <v>3</v>
      </c>
      <c r="C21" s="4">
        <v>1442.6480286817603</v>
      </c>
      <c r="D21" s="4">
        <v>1711.7343269999999</v>
      </c>
      <c r="E21" s="4">
        <v>1736.8587436658847</v>
      </c>
      <c r="F21" s="4">
        <v>1688.898899787552</v>
      </c>
      <c r="G21" s="4">
        <v>1735.2418942223644</v>
      </c>
      <c r="H21" s="4">
        <v>1853.5497514944911</v>
      </c>
      <c r="I21" s="4">
        <v>1998.1350162624224</v>
      </c>
      <c r="J21" s="4">
        <v>2115.5396719999999</v>
      </c>
      <c r="K21" s="4">
        <v>2217.0522759999999</v>
      </c>
      <c r="L21" s="4">
        <v>2267.0743265671931</v>
      </c>
      <c r="M21" s="4">
        <v>2241.1379461855986</v>
      </c>
      <c r="N21" s="4">
        <v>2350.866</v>
      </c>
      <c r="O21" s="4">
        <v>1796</v>
      </c>
      <c r="P21" s="4">
        <v>1656</v>
      </c>
      <c r="Q21" s="4">
        <v>1584.1080455322622</v>
      </c>
    </row>
    <row r="22" spans="2:17" x14ac:dyDescent="0.2">
      <c r="B22" s="6" t="s">
        <v>7</v>
      </c>
      <c r="C22" s="4">
        <v>48.268521</v>
      </c>
      <c r="D22" s="4">
        <v>49.814064999999999</v>
      </c>
      <c r="E22" s="4">
        <v>49.467660000000002</v>
      </c>
      <c r="F22" s="4">
        <v>47.677597999999996</v>
      </c>
      <c r="G22" s="4">
        <v>50.631756816808419</v>
      </c>
      <c r="H22" s="4">
        <v>54.981243755885998</v>
      </c>
      <c r="I22" s="4">
        <v>60.003018305064238</v>
      </c>
      <c r="J22" s="4">
        <v>66.764706184481099</v>
      </c>
      <c r="K22" s="4">
        <v>70.67547874849231</v>
      </c>
      <c r="L22" s="4">
        <v>76.126918397191915</v>
      </c>
      <c r="M22" s="4">
        <v>82.140827130492099</v>
      </c>
      <c r="N22" s="4">
        <v>88.587948509999961</v>
      </c>
      <c r="O22" s="4">
        <v>88</v>
      </c>
      <c r="P22" s="4">
        <v>76</v>
      </c>
      <c r="Q22" s="4">
        <v>74.858963887796193</v>
      </c>
    </row>
    <row r="23" spans="2:17" x14ac:dyDescent="0.2">
      <c r="B23" s="3" t="s">
        <v>11</v>
      </c>
      <c r="C23" s="4">
        <v>42.654000000000003</v>
      </c>
      <c r="D23" s="4">
        <v>44.696973000000007</v>
      </c>
      <c r="E23" s="4">
        <v>47.030882000000005</v>
      </c>
      <c r="F23" s="4">
        <v>40.727722</v>
      </c>
      <c r="G23" s="4">
        <v>44.014590000000005</v>
      </c>
      <c r="H23" s="4">
        <v>45.843720000000005</v>
      </c>
      <c r="I23" s="4">
        <v>46.962770000000006</v>
      </c>
      <c r="J23" s="4">
        <v>54.8781167628254</v>
      </c>
      <c r="K23" s="4">
        <v>57.557500553843269</v>
      </c>
      <c r="L23" s="4">
        <v>58.409411799561894</v>
      </c>
      <c r="M23" s="4">
        <v>59.754276067108691</v>
      </c>
      <c r="N23" s="4">
        <v>53.030800342026446</v>
      </c>
      <c r="O23" s="4">
        <v>54</v>
      </c>
      <c r="P23" s="4">
        <v>58</v>
      </c>
      <c r="Q23" s="4">
        <v>55.83374792520565</v>
      </c>
    </row>
    <row r="24" spans="2:17" x14ac:dyDescent="0.2">
      <c r="B24" s="3" t="s">
        <v>29</v>
      </c>
      <c r="C24" s="4">
        <v>80.684230063040005</v>
      </c>
      <c r="D24" s="4">
        <v>87.081957911039964</v>
      </c>
      <c r="E24" s="4">
        <v>96.189456272195002</v>
      </c>
      <c r="F24" s="4">
        <v>93.190470457515019</v>
      </c>
      <c r="G24" s="4">
        <v>102.67020196614499</v>
      </c>
      <c r="H24" s="4">
        <v>100.50561579040496</v>
      </c>
      <c r="I24" s="4">
        <v>103.91286982520455</v>
      </c>
      <c r="J24" s="4">
        <v>112.70116563299996</v>
      </c>
      <c r="K24" s="4">
        <v>114.88142808443997</v>
      </c>
      <c r="L24" s="4">
        <v>117.25048725144001</v>
      </c>
      <c r="M24" s="4">
        <v>121.1631802323034</v>
      </c>
      <c r="N24" s="4">
        <v>109.46841114169871</v>
      </c>
      <c r="O24" s="4">
        <v>83</v>
      </c>
      <c r="P24" s="4">
        <v>83</v>
      </c>
      <c r="Q24" s="4">
        <v>88.648501454129359</v>
      </c>
    </row>
    <row r="25" spans="2:17" x14ac:dyDescent="0.2">
      <c r="B25" s="3" t="s">
        <v>18</v>
      </c>
      <c r="C25" s="4">
        <v>51.479736173453844</v>
      </c>
      <c r="D25" s="4">
        <v>70.886760999999993</v>
      </c>
      <c r="E25" s="4">
        <v>84.839662893294317</v>
      </c>
      <c r="F25" s="4">
        <v>86.130351000000005</v>
      </c>
      <c r="G25" s="4">
        <v>94.637868000000012</v>
      </c>
      <c r="H25" s="4">
        <v>103.29000400000001</v>
      </c>
      <c r="I25" s="4">
        <v>107.24895856025</v>
      </c>
      <c r="J25" s="4">
        <v>114.37170572681451</v>
      </c>
      <c r="K25" s="4">
        <v>125.36720507670552</v>
      </c>
      <c r="L25" s="4">
        <v>128.67350400115669</v>
      </c>
      <c r="M25" s="4">
        <v>139.35498273490811</v>
      </c>
      <c r="N25" s="4">
        <v>131.78804200142415</v>
      </c>
      <c r="O25" s="4">
        <v>135</v>
      </c>
      <c r="P25" s="4">
        <v>132</v>
      </c>
      <c r="Q25" s="4">
        <v>132.6248689980315</v>
      </c>
    </row>
    <row r="26" spans="2:17" x14ac:dyDescent="0.2">
      <c r="B26" s="3" t="s">
        <v>19</v>
      </c>
      <c r="C26" s="4">
        <v>41.805583838421967</v>
      </c>
      <c r="D26" s="4">
        <v>48.78877099999999</v>
      </c>
      <c r="E26" s="4">
        <v>56.07720070391084</v>
      </c>
      <c r="F26" s="4">
        <v>56.118208999999993</v>
      </c>
      <c r="G26" s="4">
        <v>59.353225000000009</v>
      </c>
      <c r="H26" s="4">
        <v>65.785977000000003</v>
      </c>
      <c r="I26" s="4">
        <v>68.829390000000004</v>
      </c>
      <c r="J26" s="4">
        <v>80.136030980682975</v>
      </c>
      <c r="K26" s="4">
        <v>91.502396520591887</v>
      </c>
      <c r="L26" s="4">
        <v>96.655176002227975</v>
      </c>
      <c r="M26" s="4">
        <v>104.12961668880895</v>
      </c>
      <c r="N26" s="4">
        <v>103.75355624309002</v>
      </c>
      <c r="O26" s="4">
        <v>190</v>
      </c>
      <c r="P26" s="4">
        <v>98</v>
      </c>
      <c r="Q26" s="4">
        <v>111.79394506752634</v>
      </c>
    </row>
    <row r="27" spans="2:17" x14ac:dyDescent="0.2">
      <c r="B27" s="3" t="s">
        <v>10</v>
      </c>
      <c r="C27" s="4">
        <v>99.172880000000006</v>
      </c>
      <c r="D27" s="4">
        <v>104.74875399999999</v>
      </c>
      <c r="E27" s="4">
        <v>114.14291300000001</v>
      </c>
      <c r="F27" s="4">
        <v>115.21335333660001</v>
      </c>
      <c r="G27" s="4">
        <v>114.07008900000001</v>
      </c>
      <c r="H27" s="4">
        <v>124.729603</v>
      </c>
      <c r="I27" s="4">
        <v>129.680623</v>
      </c>
      <c r="J27" s="4">
        <v>144.20274599999999</v>
      </c>
      <c r="K27" s="4">
        <v>157.270803</v>
      </c>
      <c r="L27" s="4">
        <v>168.61875631145259</v>
      </c>
      <c r="M27" s="4">
        <v>186.3659241897081</v>
      </c>
      <c r="N27" s="4">
        <v>196.24397862099275</v>
      </c>
      <c r="O27" s="4">
        <v>207</v>
      </c>
      <c r="P27" s="4">
        <v>224</v>
      </c>
      <c r="Q27" s="4">
        <v>244.55139033477482</v>
      </c>
    </row>
    <row r="28" spans="2:17" x14ac:dyDescent="0.2">
      <c r="B28" s="3" t="s">
        <v>8</v>
      </c>
      <c r="C28" s="4">
        <v>30.530211999999999</v>
      </c>
      <c r="D28" s="4">
        <v>30.788845999999999</v>
      </c>
      <c r="E28" s="4">
        <v>35.605211000000004</v>
      </c>
      <c r="F28" s="4">
        <v>38.072338999999999</v>
      </c>
      <c r="G28" s="4">
        <v>42.004339999999999</v>
      </c>
      <c r="H28" s="4">
        <v>47.517230000000012</v>
      </c>
      <c r="I28" s="4">
        <v>52.484019999999994</v>
      </c>
      <c r="J28" s="4">
        <v>53.306770000000007</v>
      </c>
      <c r="K28" s="4">
        <v>56.860633208277306</v>
      </c>
      <c r="L28" s="4">
        <v>58.777985873279313</v>
      </c>
      <c r="M28" s="4">
        <v>63.410839522303881</v>
      </c>
      <c r="N28" s="4">
        <v>55.790161430000026</v>
      </c>
      <c r="O28" s="4">
        <v>46</v>
      </c>
      <c r="P28" s="4">
        <v>45</v>
      </c>
      <c r="Q28" s="4">
        <v>51.259547956042972</v>
      </c>
    </row>
    <row r="29" spans="2:17" x14ac:dyDescent="0.2">
      <c r="B29" s="3" t="s">
        <v>20</v>
      </c>
      <c r="C29" s="4">
        <v>24.34</v>
      </c>
      <c r="D29" s="4">
        <v>25.597999999999999</v>
      </c>
      <c r="E29" s="4">
        <v>26.757999999999999</v>
      </c>
      <c r="F29" s="4">
        <v>25.727</v>
      </c>
      <c r="G29" s="4">
        <v>26.041</v>
      </c>
      <c r="H29" s="4">
        <v>28.175999999999998</v>
      </c>
      <c r="I29" s="4">
        <v>29.558</v>
      </c>
      <c r="J29" s="4">
        <v>31.111999999999998</v>
      </c>
      <c r="K29" s="4">
        <v>33.158999999999999</v>
      </c>
      <c r="L29" s="4">
        <v>35.237000000000002</v>
      </c>
      <c r="M29" s="4">
        <v>37.680999999999997</v>
      </c>
      <c r="N29" s="4">
        <v>39.110999999999997</v>
      </c>
      <c r="O29" s="4">
        <v>41</v>
      </c>
      <c r="P29" s="4">
        <v>42</v>
      </c>
      <c r="Q29" s="4">
        <v>43.819499989353751</v>
      </c>
    </row>
    <row r="30" spans="2:17" x14ac:dyDescent="0.2">
      <c r="B30" s="5" t="s">
        <v>9</v>
      </c>
      <c r="C30" s="4">
        <v>30.936059999999998</v>
      </c>
      <c r="D30" s="4">
        <v>30.461520000000004</v>
      </c>
      <c r="E30" s="4">
        <v>30.726199999999999</v>
      </c>
      <c r="F30" s="4">
        <v>29.615128000000002</v>
      </c>
      <c r="G30" s="4">
        <v>30.745000000000001</v>
      </c>
      <c r="H30" s="4">
        <v>33.20167</v>
      </c>
      <c r="I30" s="4">
        <v>32.18177</v>
      </c>
      <c r="J30" s="4">
        <v>36.409836759512004</v>
      </c>
      <c r="K30" s="4">
        <v>37.810202984263704</v>
      </c>
      <c r="L30" s="4">
        <v>41.514886684970008</v>
      </c>
      <c r="M30" s="4">
        <v>45.46921014846</v>
      </c>
      <c r="N30" s="4">
        <v>46.427999999999997</v>
      </c>
      <c r="O30" s="4">
        <v>43</v>
      </c>
      <c r="P30" s="4">
        <v>41</v>
      </c>
      <c r="Q30" s="4">
        <v>48.108869487014033</v>
      </c>
    </row>
    <row r="31" spans="2:17" x14ac:dyDescent="0.2">
      <c r="B31" s="3" t="s">
        <v>17</v>
      </c>
      <c r="C31" s="4">
        <v>109.10478633</v>
      </c>
      <c r="D31" s="4">
        <v>121.4174222</v>
      </c>
      <c r="E31" s="4">
        <v>127.49045699999999</v>
      </c>
      <c r="F31" s="4">
        <v>116.2346391</v>
      </c>
      <c r="G31" s="4">
        <v>124.218537754378</v>
      </c>
      <c r="H31" s="4">
        <v>134.63243283036999</v>
      </c>
      <c r="I31" s="4">
        <v>133.52509043174999</v>
      </c>
      <c r="J31" s="4">
        <v>142.46410725576999</v>
      </c>
      <c r="K31" s="4">
        <v>153.05025018012165</v>
      </c>
      <c r="L31" s="4">
        <v>167.79029407676416</v>
      </c>
      <c r="M31" s="4">
        <v>171.8626963886515</v>
      </c>
      <c r="N31" s="4">
        <v>165.09299999999999</v>
      </c>
      <c r="O31" s="4">
        <v>158</v>
      </c>
      <c r="P31" s="4">
        <v>147</v>
      </c>
      <c r="Q31" s="4">
        <v>138.88495526614568</v>
      </c>
    </row>
    <row r="32" spans="2:17" x14ac:dyDescent="0.2">
      <c r="B32" s="3" t="s">
        <v>30</v>
      </c>
      <c r="C32" s="4">
        <v>40.317999999999998</v>
      </c>
      <c r="D32" s="4">
        <v>47.319000000000003</v>
      </c>
      <c r="E32" s="4">
        <v>54.923999999999999</v>
      </c>
      <c r="F32" s="4">
        <v>55.978999999999999</v>
      </c>
      <c r="G32" s="4">
        <v>63.164999999999999</v>
      </c>
      <c r="H32" s="4">
        <v>71.165999999999997</v>
      </c>
      <c r="I32" s="4">
        <v>79.709396999999996</v>
      </c>
      <c r="J32" s="4">
        <v>83.231999999999999</v>
      </c>
      <c r="K32" s="4">
        <v>85.438999999999993</v>
      </c>
      <c r="L32" s="4">
        <v>85.906999999999996</v>
      </c>
      <c r="M32" s="4">
        <v>86.869</v>
      </c>
      <c r="N32" s="4">
        <v>96.968000000000004</v>
      </c>
      <c r="O32" s="4">
        <v>100</v>
      </c>
      <c r="P32" s="4">
        <v>102</v>
      </c>
      <c r="Q32" s="4">
        <v>108.959</v>
      </c>
    </row>
    <row r="33" spans="2:17" ht="13.5" thickBot="1" x14ac:dyDescent="0.25">
      <c r="B33" s="3" t="s">
        <v>77</v>
      </c>
      <c r="C33" s="10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0.41785092057499973</v>
      </c>
    </row>
    <row r="34" spans="2:17" ht="13.5" thickBot="1" x14ac:dyDescent="0.25">
      <c r="B34" s="7" t="s">
        <v>4</v>
      </c>
      <c r="C34" s="8">
        <v>22652.667542233034</v>
      </c>
      <c r="D34" s="9">
        <v>24155.265254358332</v>
      </c>
      <c r="E34" s="9">
        <v>24380.288147231073</v>
      </c>
      <c r="F34" s="9">
        <v>24727.153543673463</v>
      </c>
      <c r="G34" s="9">
        <v>25881.599602088205</v>
      </c>
      <c r="H34" s="9">
        <v>27405.082134453289</v>
      </c>
      <c r="I34" s="9">
        <v>29173.674468960424</v>
      </c>
      <c r="J34" s="9">
        <v>31020.806025811766</v>
      </c>
      <c r="K34" s="9">
        <v>32349.616514342382</v>
      </c>
      <c r="L34" s="9">
        <v>33205.673475718795</v>
      </c>
      <c r="M34" s="9">
        <v>33851.325365780482</v>
      </c>
      <c r="N34" s="9">
        <v>33318.72081634085</v>
      </c>
      <c r="O34" s="9">
        <v>30759</v>
      </c>
      <c r="P34" s="9">
        <v>28993</v>
      </c>
      <c r="Q34" s="9">
        <f>+SUM(Q3:Q33)</f>
        <v>27607.969864463146</v>
      </c>
    </row>
    <row r="35" spans="2:17" ht="13.5" thickBot="1" x14ac:dyDescent="0.25">
      <c r="B35" s="7" t="s">
        <v>71</v>
      </c>
      <c r="C35" s="8">
        <v>1196</v>
      </c>
      <c r="D35" s="9">
        <v>1250</v>
      </c>
      <c r="E35" s="9">
        <v>1306</v>
      </c>
      <c r="F35" s="9">
        <v>1322</v>
      </c>
      <c r="G35" s="9">
        <v>1436</v>
      </c>
      <c r="H35" s="9">
        <v>1534</v>
      </c>
      <c r="I35" s="9">
        <v>1633</v>
      </c>
      <c r="J35" s="9">
        <v>1708</v>
      </c>
      <c r="K35" s="9">
        <v>1779</v>
      </c>
      <c r="L35" s="9">
        <v>1820</v>
      </c>
      <c r="M35" s="9">
        <v>1845</v>
      </c>
      <c r="N35" s="9">
        <v>1885</v>
      </c>
      <c r="O35" s="9">
        <v>1790</v>
      </c>
      <c r="P35" s="9">
        <v>1661</v>
      </c>
      <c r="Q35" s="9">
        <f>+Q3+Q4+Q5+Q18</f>
        <v>1588.1067975575004</v>
      </c>
    </row>
    <row r="36" spans="2:17" ht="13.5" thickBot="1" x14ac:dyDescent="0.25">
      <c r="B36" s="7" t="s">
        <v>72</v>
      </c>
      <c r="C36" s="8">
        <v>21456</v>
      </c>
      <c r="D36" s="9">
        <v>22905</v>
      </c>
      <c r="E36" s="9">
        <v>23074</v>
      </c>
      <c r="F36" s="9">
        <v>23405</v>
      </c>
      <c r="G36" s="9">
        <v>24446</v>
      </c>
      <c r="H36" s="9">
        <v>25871</v>
      </c>
      <c r="I36" s="9">
        <v>27540</v>
      </c>
      <c r="J36" s="9">
        <v>29313</v>
      </c>
      <c r="K36" s="9">
        <v>30571</v>
      </c>
      <c r="L36" s="9">
        <v>31386</v>
      </c>
      <c r="M36" s="9">
        <v>32009</v>
      </c>
      <c r="N36" s="9">
        <v>31041</v>
      </c>
      <c r="O36" s="9">
        <v>28968</v>
      </c>
      <c r="P36" s="9">
        <v>27332</v>
      </c>
      <c r="Q36" s="9">
        <f>+Q34-Q35</f>
        <v>26019.863066905647</v>
      </c>
    </row>
    <row r="37" spans="2:17" x14ac:dyDescent="0.2">
      <c r="B37" s="40" t="s">
        <v>85</v>
      </c>
      <c r="P37" s="105"/>
      <c r="Q37" s="10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24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8.85546875" style="10" bestFit="1" customWidth="1"/>
    <col min="3" max="3" width="12.42578125" style="10" bestFit="1" customWidth="1"/>
    <col min="4" max="10" width="11.42578125" style="10"/>
    <col min="11" max="11" width="11.42578125" style="10" customWidth="1"/>
    <col min="12" max="13" width="11.42578125" style="10"/>
    <col min="14" max="14" width="11.42578125" style="10" customWidth="1"/>
    <col min="15" max="16384" width="11.42578125" style="10"/>
  </cols>
  <sheetData>
    <row r="1" spans="2:3" ht="13.5" thickBot="1" x14ac:dyDescent="0.25"/>
    <row r="2" spans="2:3" ht="13.5" thickBot="1" x14ac:dyDescent="0.25">
      <c r="B2" s="119" t="s">
        <v>23</v>
      </c>
      <c r="C2" s="121" t="s">
        <v>41</v>
      </c>
    </row>
    <row r="3" spans="2:3" x14ac:dyDescent="0.2">
      <c r="B3" s="122">
        <v>2000</v>
      </c>
      <c r="C3" s="123">
        <v>17376</v>
      </c>
    </row>
    <row r="4" spans="2:3" x14ac:dyDescent="0.2">
      <c r="B4" s="124">
        <v>2001</v>
      </c>
      <c r="C4" s="125">
        <v>17573</v>
      </c>
    </row>
    <row r="5" spans="2:3" x14ac:dyDescent="0.2">
      <c r="B5" s="122">
        <v>2002</v>
      </c>
      <c r="C5" s="123">
        <v>18148</v>
      </c>
    </row>
    <row r="6" spans="2:3" x14ac:dyDescent="0.2">
      <c r="B6" s="124">
        <v>2003</v>
      </c>
      <c r="C6" s="125">
        <v>19641</v>
      </c>
    </row>
    <row r="7" spans="2:3" x14ac:dyDescent="0.2">
      <c r="B7" s="122">
        <v>2004</v>
      </c>
      <c r="C7" s="123">
        <v>20752</v>
      </c>
    </row>
    <row r="8" spans="2:3" x14ac:dyDescent="0.2">
      <c r="B8" s="124">
        <v>2005</v>
      </c>
      <c r="C8" s="125">
        <v>20978</v>
      </c>
    </row>
    <row r="9" spans="2:3" x14ac:dyDescent="0.2">
      <c r="B9" s="122">
        <v>2006</v>
      </c>
      <c r="C9" s="123">
        <v>22017</v>
      </c>
    </row>
    <row r="10" spans="2:3" x14ac:dyDescent="0.2">
      <c r="B10" s="124">
        <v>2007</v>
      </c>
      <c r="C10" s="125">
        <v>23188</v>
      </c>
    </row>
    <row r="11" spans="2:3" x14ac:dyDescent="0.2">
      <c r="B11" s="122">
        <v>2008</v>
      </c>
      <c r="C11" s="123">
        <v>23706</v>
      </c>
    </row>
    <row r="12" spans="2:3" x14ac:dyDescent="0.2">
      <c r="B12" s="124">
        <v>2009</v>
      </c>
      <c r="C12" s="125">
        <v>24447</v>
      </c>
    </row>
    <row r="13" spans="2:3" x14ac:dyDescent="0.2">
      <c r="B13" s="122">
        <v>2010</v>
      </c>
      <c r="C13" s="123">
        <v>27860</v>
      </c>
    </row>
    <row r="14" spans="2:3" x14ac:dyDescent="0.2">
      <c r="B14" s="124">
        <v>2011</v>
      </c>
      <c r="C14" s="125">
        <v>30046</v>
      </c>
    </row>
    <row r="15" spans="2:3" x14ac:dyDescent="0.2">
      <c r="B15" s="122">
        <v>2012</v>
      </c>
      <c r="C15" s="123">
        <v>31408</v>
      </c>
    </row>
    <row r="16" spans="2:3" x14ac:dyDescent="0.2">
      <c r="B16" s="124">
        <v>2013</v>
      </c>
      <c r="C16" s="125">
        <v>31429</v>
      </c>
    </row>
    <row r="17" spans="2:3" x14ac:dyDescent="0.2">
      <c r="B17" s="122">
        <v>2014</v>
      </c>
      <c r="C17" s="123">
        <v>31878</v>
      </c>
    </row>
    <row r="18" spans="2:3" x14ac:dyDescent="0.2">
      <c r="B18" s="124">
        <v>2015</v>
      </c>
      <c r="C18" s="125">
        <v>32623</v>
      </c>
    </row>
    <row r="19" spans="2:3" x14ac:dyDescent="0.2">
      <c r="B19" s="122">
        <v>2016</v>
      </c>
      <c r="C19" s="123">
        <v>32746</v>
      </c>
    </row>
    <row r="20" spans="2:3" x14ac:dyDescent="0.2">
      <c r="B20" s="124">
        <v>2017</v>
      </c>
      <c r="C20" s="125">
        <v>35010</v>
      </c>
    </row>
    <row r="21" spans="2:3" x14ac:dyDescent="0.2">
      <c r="B21" s="122">
        <v>2018</v>
      </c>
      <c r="C21" s="123">
        <v>39991</v>
      </c>
    </row>
    <row r="22" spans="2:3" x14ac:dyDescent="0.2">
      <c r="B22" s="124">
        <v>2019</v>
      </c>
      <c r="C22" s="125">
        <v>42221</v>
      </c>
    </row>
    <row r="23" spans="2:3" ht="13.5" thickBot="1" x14ac:dyDescent="0.25">
      <c r="B23" s="126">
        <v>2020</v>
      </c>
      <c r="C23" s="127">
        <v>43701.642800489746</v>
      </c>
    </row>
    <row r="24" spans="2:3" x14ac:dyDescent="0.2">
      <c r="B24" s="1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6"/>
  <sheetViews>
    <sheetView showGridLines="0" zoomScaleNormal="100" workbookViewId="0"/>
  </sheetViews>
  <sheetFormatPr baseColWidth="10" defaultColWidth="11.42578125" defaultRowHeight="12.75" x14ac:dyDescent="0.2"/>
  <cols>
    <col min="1" max="1" width="11.42578125" style="10"/>
    <col min="2" max="2" width="17.42578125" style="10" customWidth="1"/>
    <col min="3" max="3" width="26.7109375" style="10" bestFit="1" customWidth="1"/>
    <col min="4" max="4" width="13.5703125" style="10" bestFit="1" customWidth="1"/>
    <col min="5" max="16384" width="11.42578125" style="10"/>
  </cols>
  <sheetData>
    <row r="1" spans="2:3" ht="13.5" thickBot="1" x14ac:dyDescent="0.25"/>
    <row r="2" spans="2:3" ht="13.5" thickBot="1" x14ac:dyDescent="0.25">
      <c r="B2" s="119" t="s">
        <v>23</v>
      </c>
      <c r="C2" s="121" t="s">
        <v>87</v>
      </c>
    </row>
    <row r="3" spans="2:3" x14ac:dyDescent="0.2">
      <c r="B3" s="122">
        <v>2021</v>
      </c>
      <c r="C3" s="123">
        <v>0</v>
      </c>
    </row>
    <row r="4" spans="2:3" x14ac:dyDescent="0.2">
      <c r="B4" s="124">
        <f t="shared" ref="B4:B23" si="0">+B3+1</f>
        <v>2022</v>
      </c>
      <c r="C4" s="125">
        <v>0</v>
      </c>
    </row>
    <row r="5" spans="2:3" x14ac:dyDescent="0.2">
      <c r="B5" s="122">
        <f t="shared" si="0"/>
        <v>2023</v>
      </c>
      <c r="C5" s="123">
        <v>198.66154873348799</v>
      </c>
    </row>
    <row r="6" spans="2:3" x14ac:dyDescent="0.2">
      <c r="B6" s="124">
        <f t="shared" si="0"/>
        <v>2024</v>
      </c>
      <c r="C6" s="125">
        <v>252.90355370411172</v>
      </c>
    </row>
    <row r="7" spans="2:3" x14ac:dyDescent="0.2">
      <c r="B7" s="122">
        <f t="shared" si="0"/>
        <v>2025</v>
      </c>
      <c r="C7" s="123">
        <v>458.8881646660825</v>
      </c>
    </row>
    <row r="8" spans="2:3" x14ac:dyDescent="0.2">
      <c r="B8" s="124">
        <f t="shared" si="0"/>
        <v>2026</v>
      </c>
      <c r="C8" s="125">
        <v>740.68210923493768</v>
      </c>
    </row>
    <row r="9" spans="2:3" x14ac:dyDescent="0.2">
      <c r="B9" s="122">
        <f t="shared" si="0"/>
        <v>2027</v>
      </c>
      <c r="C9" s="123">
        <v>1038.0617494132084</v>
      </c>
    </row>
    <row r="10" spans="2:3" x14ac:dyDescent="0.2">
      <c r="B10" s="124">
        <f t="shared" si="0"/>
        <v>2028</v>
      </c>
      <c r="C10" s="125">
        <v>1338.7170821059906</v>
      </c>
    </row>
    <row r="11" spans="2:3" x14ac:dyDescent="0.2">
      <c r="B11" s="122">
        <f t="shared" si="0"/>
        <v>2029</v>
      </c>
      <c r="C11" s="123">
        <v>1705.7614768298195</v>
      </c>
    </row>
    <row r="12" spans="2:3" x14ac:dyDescent="0.2">
      <c r="B12" s="124">
        <f t="shared" si="0"/>
        <v>2030</v>
      </c>
      <c r="C12" s="125">
        <v>3377.2502109557081</v>
      </c>
    </row>
    <row r="13" spans="2:3" x14ac:dyDescent="0.2">
      <c r="B13" s="122">
        <f t="shared" si="0"/>
        <v>2031</v>
      </c>
      <c r="C13" s="123">
        <v>8570.5288855994386</v>
      </c>
    </row>
    <row r="14" spans="2:3" x14ac:dyDescent="0.2">
      <c r="B14" s="124">
        <f t="shared" si="0"/>
        <v>2032</v>
      </c>
      <c r="C14" s="125">
        <v>13481.285709622342</v>
      </c>
    </row>
    <row r="15" spans="2:3" x14ac:dyDescent="0.2">
      <c r="B15" s="122">
        <f t="shared" si="0"/>
        <v>2033</v>
      </c>
      <c r="C15" s="123">
        <v>18406.338429653581</v>
      </c>
    </row>
    <row r="16" spans="2:3" x14ac:dyDescent="0.2">
      <c r="B16" s="124">
        <f t="shared" si="0"/>
        <v>2034</v>
      </c>
      <c r="C16" s="125">
        <v>23191.551264169764</v>
      </c>
    </row>
    <row r="17" spans="2:6" x14ac:dyDescent="0.2">
      <c r="B17" s="122">
        <f t="shared" si="0"/>
        <v>2035</v>
      </c>
      <c r="C17" s="123">
        <v>27978.722096592959</v>
      </c>
    </row>
    <row r="18" spans="2:6" x14ac:dyDescent="0.2">
      <c r="B18" s="124">
        <f t="shared" si="0"/>
        <v>2036</v>
      </c>
      <c r="C18" s="125">
        <v>29952.441054447601</v>
      </c>
    </row>
    <row r="19" spans="2:6" x14ac:dyDescent="0.2">
      <c r="B19" s="122">
        <f t="shared" si="0"/>
        <v>2037</v>
      </c>
      <c r="C19" s="123">
        <v>31932.810025126109</v>
      </c>
    </row>
    <row r="20" spans="2:6" x14ac:dyDescent="0.2">
      <c r="B20" s="124">
        <f t="shared" si="0"/>
        <v>2038</v>
      </c>
      <c r="C20" s="125">
        <v>33850.760466808475</v>
      </c>
    </row>
    <row r="21" spans="2:6" x14ac:dyDescent="0.2">
      <c r="B21" s="122">
        <f t="shared" si="0"/>
        <v>2039</v>
      </c>
      <c r="C21" s="123">
        <v>35600.456963213248</v>
      </c>
    </row>
    <row r="22" spans="2:6" x14ac:dyDescent="0.2">
      <c r="B22" s="124">
        <f t="shared" si="0"/>
        <v>2040</v>
      </c>
      <c r="C22" s="125">
        <v>37396.122625136435</v>
      </c>
    </row>
    <row r="23" spans="2:6" ht="13.5" thickBot="1" x14ac:dyDescent="0.25">
      <c r="B23" s="126">
        <f t="shared" si="0"/>
        <v>2041</v>
      </c>
      <c r="C23" s="127">
        <v>40636.08785257992</v>
      </c>
    </row>
    <row r="24" spans="2:6" x14ac:dyDescent="0.2">
      <c r="B24" s="14" t="s">
        <v>88</v>
      </c>
    </row>
    <row r="32" spans="2:6" x14ac:dyDescent="0.2">
      <c r="D32" s="13"/>
      <c r="E32" s="13"/>
      <c r="F32" s="13"/>
    </row>
    <row r="33" spans="4:6" x14ac:dyDescent="0.2">
      <c r="D33" s="13"/>
      <c r="E33" s="13"/>
      <c r="F33" s="13"/>
    </row>
    <row r="34" spans="4:6" x14ac:dyDescent="0.2">
      <c r="D34" s="13"/>
      <c r="E34" s="13"/>
      <c r="F34" s="13"/>
    </row>
    <row r="35" spans="4:6" x14ac:dyDescent="0.2">
      <c r="D35" s="13"/>
      <c r="E35" s="13"/>
      <c r="F35" s="13"/>
    </row>
    <row r="36" spans="4:6" x14ac:dyDescent="0.2">
      <c r="D36" s="13"/>
      <c r="E36" s="13"/>
      <c r="F36" s="13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Y25"/>
  <sheetViews>
    <sheetView showGridLines="0" zoomScaleNormal="100" workbookViewId="0"/>
  </sheetViews>
  <sheetFormatPr baseColWidth="10" defaultColWidth="9.140625" defaultRowHeight="12.75" x14ac:dyDescent="0.2"/>
  <cols>
    <col min="1" max="1" width="9.140625" style="10"/>
    <col min="2" max="2" width="17.5703125" style="10" customWidth="1"/>
    <col min="3" max="3" width="16.42578125" style="10" customWidth="1"/>
    <col min="4" max="12" width="11.7109375" style="10" customWidth="1"/>
    <col min="13" max="25" width="11.5703125" style="10" bestFit="1" customWidth="1"/>
    <col min="26" max="16384" width="9.140625" style="10"/>
  </cols>
  <sheetData>
    <row r="2" spans="2:25" ht="13.5" thickBot="1" x14ac:dyDescent="0.25"/>
    <row r="3" spans="2:25" ht="13.5" thickBot="1" x14ac:dyDescent="0.25">
      <c r="B3" s="119" t="s">
        <v>23</v>
      </c>
      <c r="C3" s="120" t="s">
        <v>6</v>
      </c>
    </row>
    <row r="4" spans="2:25" x14ac:dyDescent="0.2">
      <c r="B4" s="122">
        <v>2021</v>
      </c>
      <c r="C4" s="56">
        <v>44454.591619100778</v>
      </c>
    </row>
    <row r="5" spans="2:25" ht="12.75" customHeight="1" x14ac:dyDescent="0.2">
      <c r="B5" s="124">
        <f t="shared" ref="B5:B24" si="0">+B4+1</f>
        <v>2022</v>
      </c>
      <c r="C5" s="128">
        <v>46148.980832485868</v>
      </c>
    </row>
    <row r="6" spans="2:25" s="21" customFormat="1" x14ac:dyDescent="0.2">
      <c r="B6" s="122">
        <f t="shared" si="0"/>
        <v>2023</v>
      </c>
      <c r="C6" s="56">
        <v>49026.678038822181</v>
      </c>
    </row>
    <row r="7" spans="2:25" x14ac:dyDescent="0.2">
      <c r="B7" s="124">
        <f t="shared" si="0"/>
        <v>2024</v>
      </c>
      <c r="C7" s="128">
        <v>52026.490815403529</v>
      </c>
    </row>
    <row r="8" spans="2:25" x14ac:dyDescent="0.2">
      <c r="B8" s="122">
        <f t="shared" si="0"/>
        <v>2025</v>
      </c>
      <c r="C8" s="56">
        <v>52114.080542930278</v>
      </c>
    </row>
    <row r="9" spans="2:25" x14ac:dyDescent="0.2">
      <c r="B9" s="124">
        <f t="shared" si="0"/>
        <v>2026</v>
      </c>
      <c r="C9" s="128">
        <v>53249.039323868506</v>
      </c>
    </row>
    <row r="10" spans="2:25" x14ac:dyDescent="0.2">
      <c r="B10" s="122">
        <f t="shared" si="0"/>
        <v>2027</v>
      </c>
      <c r="C10" s="56">
        <v>54349.029779978329</v>
      </c>
    </row>
    <row r="11" spans="2:25" x14ac:dyDescent="0.2">
      <c r="B11" s="124">
        <f t="shared" si="0"/>
        <v>2028</v>
      </c>
      <c r="C11" s="128">
        <v>55293.457528449915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2:25" x14ac:dyDescent="0.2">
      <c r="B12" s="122">
        <f t="shared" si="0"/>
        <v>2029</v>
      </c>
      <c r="C12" s="56">
        <v>56906.793759702894</v>
      </c>
    </row>
    <row r="13" spans="2:25" x14ac:dyDescent="0.2">
      <c r="B13" s="124">
        <f t="shared" si="0"/>
        <v>2030</v>
      </c>
      <c r="C13" s="128">
        <v>58815.646411762071</v>
      </c>
    </row>
    <row r="14" spans="2:25" x14ac:dyDescent="0.2">
      <c r="B14" s="122">
        <f t="shared" si="0"/>
        <v>2031</v>
      </c>
      <c r="C14" s="56">
        <v>63037.146148627464</v>
      </c>
    </row>
    <row r="15" spans="2:25" x14ac:dyDescent="0.2">
      <c r="B15" s="124">
        <f t="shared" si="0"/>
        <v>2032</v>
      </c>
      <c r="C15" s="128">
        <v>68256.447089767695</v>
      </c>
    </row>
    <row r="16" spans="2:25" x14ac:dyDescent="0.2">
      <c r="B16" s="122">
        <f t="shared" si="0"/>
        <v>2033</v>
      </c>
      <c r="C16" s="56">
        <v>73448.261972770037</v>
      </c>
    </row>
    <row r="17" spans="2:3" x14ac:dyDescent="0.2">
      <c r="B17" s="124">
        <f t="shared" si="0"/>
        <v>2034</v>
      </c>
      <c r="C17" s="128">
        <v>78728.126068861136</v>
      </c>
    </row>
    <row r="18" spans="2:3" x14ac:dyDescent="0.2">
      <c r="B18" s="122">
        <f t="shared" si="0"/>
        <v>2035</v>
      </c>
      <c r="C18" s="56">
        <v>83575.519971680886</v>
      </c>
    </row>
    <row r="19" spans="2:3" x14ac:dyDescent="0.2">
      <c r="B19" s="124">
        <f t="shared" si="0"/>
        <v>2036</v>
      </c>
      <c r="C19" s="128">
        <v>84921.005164213551</v>
      </c>
    </row>
    <row r="20" spans="2:3" x14ac:dyDescent="0.2">
      <c r="B20" s="122">
        <f t="shared" si="0"/>
        <v>2037</v>
      </c>
      <c r="C20" s="56">
        <v>87441.312676415793</v>
      </c>
    </row>
    <row r="21" spans="2:3" x14ac:dyDescent="0.2">
      <c r="B21" s="124">
        <f t="shared" si="0"/>
        <v>2038</v>
      </c>
      <c r="C21" s="128">
        <v>89875.891624844589</v>
      </c>
    </row>
    <row r="22" spans="2:3" x14ac:dyDescent="0.2">
      <c r="B22" s="122">
        <f t="shared" si="0"/>
        <v>2039</v>
      </c>
      <c r="C22" s="56">
        <v>92201.692423989865</v>
      </c>
    </row>
    <row r="23" spans="2:3" x14ac:dyDescent="0.2">
      <c r="B23" s="124">
        <f t="shared" si="0"/>
        <v>2040</v>
      </c>
      <c r="C23" s="128">
        <v>94560.65669079496</v>
      </c>
    </row>
    <row r="24" spans="2:3" ht="13.5" thickBot="1" x14ac:dyDescent="0.25">
      <c r="B24" s="126">
        <f t="shared" si="0"/>
        <v>2041</v>
      </c>
      <c r="C24" s="67">
        <v>97977.226453860872</v>
      </c>
    </row>
    <row r="25" spans="2:3" x14ac:dyDescent="0.2">
      <c r="B25" s="2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W27"/>
  <sheetViews>
    <sheetView showGridLines="0" zoomScaleNormal="100" workbookViewId="0"/>
  </sheetViews>
  <sheetFormatPr baseColWidth="10" defaultColWidth="16.140625" defaultRowHeight="12.75" x14ac:dyDescent="0.2"/>
  <cols>
    <col min="1" max="16384" width="16.140625" style="10"/>
  </cols>
  <sheetData>
    <row r="1" spans="2:23" ht="13.5" thickBot="1" x14ac:dyDescent="0.25"/>
    <row r="2" spans="2:23" ht="13.5" thickBot="1" x14ac:dyDescent="0.25">
      <c r="B2" s="129" t="s">
        <v>35</v>
      </c>
      <c r="C2" s="130">
        <v>2021</v>
      </c>
      <c r="D2" s="130">
        <v>2022</v>
      </c>
      <c r="E2" s="130">
        <v>2023</v>
      </c>
      <c r="F2" s="130">
        <v>2024</v>
      </c>
      <c r="G2" s="130">
        <v>2025</v>
      </c>
      <c r="H2" s="130">
        <v>2026</v>
      </c>
      <c r="I2" s="130">
        <v>2027</v>
      </c>
      <c r="J2" s="130">
        <v>2028</v>
      </c>
      <c r="K2" s="130">
        <v>2029</v>
      </c>
      <c r="L2" s="130">
        <v>2030</v>
      </c>
      <c r="M2" s="130">
        <v>2031</v>
      </c>
      <c r="N2" s="130">
        <v>2032</v>
      </c>
      <c r="O2" s="130">
        <v>2033</v>
      </c>
      <c r="P2" s="130">
        <v>2034</v>
      </c>
      <c r="Q2" s="130">
        <v>2035</v>
      </c>
      <c r="R2" s="130">
        <v>2036</v>
      </c>
      <c r="S2" s="130">
        <v>2037</v>
      </c>
      <c r="T2" s="130">
        <v>2038</v>
      </c>
      <c r="U2" s="130">
        <v>2039</v>
      </c>
      <c r="V2" s="130">
        <v>2040</v>
      </c>
      <c r="W2" s="130">
        <v>2041</v>
      </c>
    </row>
    <row r="3" spans="2:23" x14ac:dyDescent="0.2">
      <c r="B3" s="131" t="s">
        <v>27</v>
      </c>
      <c r="C3" s="132">
        <v>-0.02</v>
      </c>
      <c r="D3" s="132">
        <v>-1.9E-2</v>
      </c>
      <c r="E3" s="132">
        <v>3.5000000000000003E-2</v>
      </c>
      <c r="F3" s="132">
        <v>3.4000000000000002E-2</v>
      </c>
      <c r="G3" s="132">
        <v>3.4000000000000002E-2</v>
      </c>
      <c r="H3" s="132">
        <v>3.6999999999999998E-2</v>
      </c>
      <c r="I3" s="132">
        <v>3.5999999999999997E-2</v>
      </c>
      <c r="J3" s="132">
        <v>3.6999999999999998E-2</v>
      </c>
      <c r="K3" s="132">
        <v>3.5999999999999997E-2</v>
      </c>
      <c r="L3" s="132">
        <v>3.5999999999999997E-2</v>
      </c>
      <c r="M3" s="132">
        <v>3.9E-2</v>
      </c>
      <c r="N3" s="132">
        <v>3.7999999999999999E-2</v>
      </c>
      <c r="O3" s="132">
        <v>3.9E-2</v>
      </c>
      <c r="P3" s="132">
        <v>3.9E-2</v>
      </c>
      <c r="Q3" s="132">
        <v>3.7999999999999999E-2</v>
      </c>
      <c r="R3" s="132">
        <v>3.6999999999999998E-2</v>
      </c>
      <c r="S3" s="132">
        <v>3.6999999999999998E-2</v>
      </c>
      <c r="T3" s="132">
        <v>3.5999999999999997E-2</v>
      </c>
      <c r="U3" s="132">
        <v>3.5000000000000003E-2</v>
      </c>
      <c r="V3" s="132">
        <v>3.5999999999999997E-2</v>
      </c>
      <c r="W3" s="132">
        <v>3.5999999999999997E-2</v>
      </c>
    </row>
    <row r="4" spans="2:23" x14ac:dyDescent="0.2">
      <c r="B4" s="131" t="s">
        <v>13</v>
      </c>
      <c r="C4" s="132">
        <v>0.183</v>
      </c>
      <c r="D4" s="132">
        <v>-2.8000000000000001E-2</v>
      </c>
      <c r="E4" s="132">
        <v>4.4999999999999998E-2</v>
      </c>
      <c r="F4" s="132">
        <v>5.3999999999999999E-2</v>
      </c>
      <c r="G4" s="132">
        <v>5.8999999999999997E-2</v>
      </c>
      <c r="H4" s="132">
        <v>6.6000000000000003E-2</v>
      </c>
      <c r="I4" s="132">
        <v>6.9000000000000006E-2</v>
      </c>
      <c r="J4" s="132">
        <v>7.0999999999999994E-2</v>
      </c>
      <c r="K4" s="132">
        <v>7.2999999999999995E-2</v>
      </c>
      <c r="L4" s="132">
        <v>7.3999999999999996E-2</v>
      </c>
      <c r="M4" s="132">
        <v>7.8E-2</v>
      </c>
      <c r="N4" s="132">
        <v>7.6999999999999999E-2</v>
      </c>
      <c r="O4" s="132">
        <v>7.8E-2</v>
      </c>
      <c r="P4" s="132">
        <v>7.6999999999999999E-2</v>
      </c>
      <c r="Q4" s="132">
        <v>7.5999999999999998E-2</v>
      </c>
      <c r="R4" s="132">
        <v>7.3999999999999996E-2</v>
      </c>
      <c r="S4" s="132">
        <v>7.2999999999999995E-2</v>
      </c>
      <c r="T4" s="132">
        <v>7.1999999999999995E-2</v>
      </c>
      <c r="U4" s="132">
        <v>7.0000000000000007E-2</v>
      </c>
      <c r="V4" s="132">
        <v>6.9000000000000006E-2</v>
      </c>
      <c r="W4" s="132">
        <v>6.9000000000000006E-2</v>
      </c>
    </row>
    <row r="5" spans="2:23" x14ac:dyDescent="0.2">
      <c r="B5" s="131" t="s">
        <v>15</v>
      </c>
      <c r="C5" s="132">
        <v>0</v>
      </c>
      <c r="D5" s="132">
        <v>1E-3</v>
      </c>
      <c r="E5" s="132">
        <v>4.2999999999999997E-2</v>
      </c>
      <c r="F5" s="132">
        <v>4.3999999999999997E-2</v>
      </c>
      <c r="G5" s="132">
        <v>4.4999999999999998E-2</v>
      </c>
      <c r="H5" s="132">
        <v>4.4999999999999998E-2</v>
      </c>
      <c r="I5" s="132">
        <v>4.4999999999999998E-2</v>
      </c>
      <c r="J5" s="132">
        <v>4.3999999999999997E-2</v>
      </c>
      <c r="K5" s="132">
        <v>4.2999999999999997E-2</v>
      </c>
      <c r="L5" s="132">
        <v>4.2999999999999997E-2</v>
      </c>
      <c r="M5" s="132">
        <v>4.2999999999999997E-2</v>
      </c>
      <c r="N5" s="132">
        <v>4.2000000000000003E-2</v>
      </c>
      <c r="O5" s="132">
        <v>4.1000000000000002E-2</v>
      </c>
      <c r="P5" s="132">
        <v>0.04</v>
      </c>
      <c r="Q5" s="132">
        <v>0.04</v>
      </c>
      <c r="R5" s="132">
        <v>3.7999999999999999E-2</v>
      </c>
      <c r="S5" s="132">
        <v>3.7999999999999999E-2</v>
      </c>
      <c r="T5" s="132">
        <v>3.6999999999999998E-2</v>
      </c>
      <c r="U5" s="132">
        <v>3.5999999999999997E-2</v>
      </c>
      <c r="V5" s="132">
        <v>3.5999999999999997E-2</v>
      </c>
      <c r="W5" s="132">
        <v>3.5000000000000003E-2</v>
      </c>
    </row>
    <row r="6" spans="2:23" x14ac:dyDescent="0.2">
      <c r="B6" s="131" t="s">
        <v>39</v>
      </c>
      <c r="C6" s="132">
        <v>4.8000000000000001E-2</v>
      </c>
      <c r="D6" s="132">
        <v>4.2000000000000003E-2</v>
      </c>
      <c r="E6" s="132">
        <v>-1.2999999999999999E-2</v>
      </c>
      <c r="F6" s="132">
        <v>1.7000000000000001E-2</v>
      </c>
      <c r="G6" s="132">
        <v>2.1000000000000001E-2</v>
      </c>
      <c r="H6" s="132">
        <v>2.3E-2</v>
      </c>
      <c r="I6" s="132">
        <v>2.3E-2</v>
      </c>
      <c r="J6" s="132">
        <v>2.8000000000000001E-2</v>
      </c>
      <c r="K6" s="132">
        <v>0.03</v>
      </c>
      <c r="L6" s="132">
        <v>0.03</v>
      </c>
      <c r="M6" s="132">
        <v>3.1E-2</v>
      </c>
      <c r="N6" s="132">
        <v>3.2000000000000001E-2</v>
      </c>
      <c r="O6" s="132">
        <v>3.3000000000000002E-2</v>
      </c>
      <c r="P6" s="132">
        <v>3.3000000000000002E-2</v>
      </c>
      <c r="Q6" s="132">
        <v>3.3000000000000002E-2</v>
      </c>
      <c r="R6" s="132">
        <v>3.3000000000000002E-2</v>
      </c>
      <c r="S6" s="132">
        <v>3.3000000000000002E-2</v>
      </c>
      <c r="T6" s="132">
        <v>3.3000000000000002E-2</v>
      </c>
      <c r="U6" s="132">
        <v>3.2000000000000001E-2</v>
      </c>
      <c r="V6" s="132">
        <v>3.2000000000000001E-2</v>
      </c>
      <c r="W6" s="132">
        <v>3.2000000000000001E-2</v>
      </c>
    </row>
    <row r="7" spans="2:23" x14ac:dyDescent="0.2">
      <c r="B7" s="131" t="s">
        <v>32</v>
      </c>
      <c r="C7" s="132">
        <v>-4.2999999999999997E-2</v>
      </c>
      <c r="D7" s="132">
        <v>-1.9E-2</v>
      </c>
      <c r="E7" s="132">
        <v>-2.1999999999999999E-2</v>
      </c>
      <c r="F7" s="132">
        <v>0.01</v>
      </c>
      <c r="G7" s="132">
        <v>1.2999999999999999E-2</v>
      </c>
      <c r="H7" s="132">
        <v>1.4E-2</v>
      </c>
      <c r="I7" s="132">
        <v>0.02</v>
      </c>
      <c r="J7" s="132">
        <v>2.1999999999999999E-2</v>
      </c>
      <c r="K7" s="132">
        <v>2.3E-2</v>
      </c>
      <c r="L7" s="132">
        <v>2.3E-2</v>
      </c>
      <c r="M7" s="132">
        <v>2.5000000000000001E-2</v>
      </c>
      <c r="N7" s="132">
        <v>2.5000000000000001E-2</v>
      </c>
      <c r="O7" s="132">
        <v>2.5999999999999999E-2</v>
      </c>
      <c r="P7" s="132">
        <v>2.5999999999999999E-2</v>
      </c>
      <c r="Q7" s="132">
        <v>2.7E-2</v>
      </c>
      <c r="R7" s="132">
        <v>2.7E-2</v>
      </c>
      <c r="S7" s="132">
        <v>2.7E-2</v>
      </c>
      <c r="T7" s="132">
        <v>2.7E-2</v>
      </c>
      <c r="U7" s="132">
        <v>2.5999999999999999E-2</v>
      </c>
      <c r="V7" s="132">
        <v>2.7E-2</v>
      </c>
      <c r="W7" s="132">
        <v>2.5999999999999999E-2</v>
      </c>
    </row>
    <row r="8" spans="2:23" x14ac:dyDescent="0.2">
      <c r="B8" s="131" t="s">
        <v>33</v>
      </c>
      <c r="C8" s="132">
        <v>2.1999999999999999E-2</v>
      </c>
      <c r="D8" s="132">
        <v>4.1000000000000002E-2</v>
      </c>
      <c r="E8" s="132">
        <v>-4.0000000000000001E-3</v>
      </c>
      <c r="F8" s="132">
        <v>1.9E-2</v>
      </c>
      <c r="G8" s="132">
        <v>2.7E-2</v>
      </c>
      <c r="H8" s="132">
        <v>2.9000000000000001E-2</v>
      </c>
      <c r="I8" s="132">
        <v>3.1E-2</v>
      </c>
      <c r="J8" s="132">
        <v>3.7999999999999999E-2</v>
      </c>
      <c r="K8" s="132">
        <v>3.9E-2</v>
      </c>
      <c r="L8" s="132">
        <v>3.9E-2</v>
      </c>
      <c r="M8" s="132">
        <v>4.1000000000000002E-2</v>
      </c>
      <c r="N8" s="132">
        <v>4.1000000000000002E-2</v>
      </c>
      <c r="O8" s="132">
        <v>4.2000000000000003E-2</v>
      </c>
      <c r="P8" s="132">
        <v>4.2000000000000003E-2</v>
      </c>
      <c r="Q8" s="132">
        <v>4.2000000000000003E-2</v>
      </c>
      <c r="R8" s="132">
        <v>4.2000000000000003E-2</v>
      </c>
      <c r="S8" s="132">
        <v>4.2000000000000003E-2</v>
      </c>
      <c r="T8" s="132">
        <v>4.1000000000000002E-2</v>
      </c>
      <c r="U8" s="132">
        <v>0.04</v>
      </c>
      <c r="V8" s="132">
        <v>0.04</v>
      </c>
      <c r="W8" s="132">
        <v>0.04</v>
      </c>
    </row>
    <row r="9" spans="2:23" x14ac:dyDescent="0.2">
      <c r="B9" s="131" t="s">
        <v>26</v>
      </c>
      <c r="C9" s="132">
        <v>2.1999999999999999E-2</v>
      </c>
      <c r="D9" s="132">
        <v>3.4000000000000002E-2</v>
      </c>
      <c r="E9" s="132">
        <v>1.7999999999999999E-2</v>
      </c>
      <c r="F9" s="132">
        <v>3.3000000000000002E-2</v>
      </c>
      <c r="G9" s="132">
        <v>3.4000000000000002E-2</v>
      </c>
      <c r="H9" s="132">
        <v>3.6999999999999998E-2</v>
      </c>
      <c r="I9" s="132">
        <v>3.4000000000000002E-2</v>
      </c>
      <c r="J9" s="132">
        <v>3.4000000000000002E-2</v>
      </c>
      <c r="K9" s="132">
        <v>3.4000000000000002E-2</v>
      </c>
      <c r="L9" s="132">
        <v>3.3000000000000002E-2</v>
      </c>
      <c r="M9" s="132">
        <v>3.7999999999999999E-2</v>
      </c>
      <c r="N9" s="132">
        <v>3.6999999999999998E-2</v>
      </c>
      <c r="O9" s="132">
        <v>3.9E-2</v>
      </c>
      <c r="P9" s="132">
        <v>3.9E-2</v>
      </c>
      <c r="Q9" s="132">
        <v>3.7999999999999999E-2</v>
      </c>
      <c r="R9" s="132">
        <v>3.6999999999999998E-2</v>
      </c>
      <c r="S9" s="132">
        <v>3.7999999999999999E-2</v>
      </c>
      <c r="T9" s="132">
        <v>3.6999999999999998E-2</v>
      </c>
      <c r="U9" s="132">
        <v>3.5999999999999997E-2</v>
      </c>
      <c r="V9" s="132">
        <v>3.5999999999999997E-2</v>
      </c>
      <c r="W9" s="132">
        <v>3.5999999999999997E-2</v>
      </c>
    </row>
    <row r="10" spans="2:23" x14ac:dyDescent="0.2">
      <c r="B10" s="131" t="s">
        <v>22</v>
      </c>
      <c r="C10" s="132">
        <v>3.9E-2</v>
      </c>
      <c r="D10" s="132">
        <v>5.2999999999999999E-2</v>
      </c>
      <c r="E10" s="132">
        <v>3.1E-2</v>
      </c>
      <c r="F10" s="132">
        <v>0.03</v>
      </c>
      <c r="G10" s="132">
        <v>3.4000000000000002E-2</v>
      </c>
      <c r="H10" s="132">
        <v>0.03</v>
      </c>
      <c r="I10" s="132">
        <v>2.8000000000000001E-2</v>
      </c>
      <c r="J10" s="132">
        <v>2.3E-2</v>
      </c>
      <c r="K10" s="132">
        <v>2E-3</v>
      </c>
      <c r="L10" s="132">
        <v>1.9E-2</v>
      </c>
      <c r="M10" s="132">
        <v>5.7000000000000002E-2</v>
      </c>
      <c r="N10" s="132">
        <v>6.2E-2</v>
      </c>
      <c r="O10" s="132">
        <v>7.1999999999999995E-2</v>
      </c>
      <c r="P10" s="132">
        <v>6.8000000000000005E-2</v>
      </c>
      <c r="Q10" s="132">
        <v>6.5000000000000002E-2</v>
      </c>
      <c r="R10" s="132">
        <v>6.6000000000000003E-2</v>
      </c>
      <c r="S10" s="132">
        <v>6.8000000000000005E-2</v>
      </c>
      <c r="T10" s="132">
        <v>6.5000000000000002E-2</v>
      </c>
      <c r="U10" s="132">
        <v>6.0999999999999999E-2</v>
      </c>
      <c r="V10" s="132">
        <v>5.8000000000000003E-2</v>
      </c>
      <c r="W10" s="132">
        <v>5.7000000000000002E-2</v>
      </c>
    </row>
    <row r="11" spans="2:23" x14ac:dyDescent="0.2">
      <c r="B11" s="131" t="s">
        <v>28</v>
      </c>
      <c r="C11" s="132">
        <v>8.1000000000000003E-2</v>
      </c>
      <c r="D11" s="132">
        <v>5.2999999999999999E-2</v>
      </c>
      <c r="E11" s="132">
        <v>4.9000000000000002E-2</v>
      </c>
      <c r="F11" s="132">
        <v>5.8000000000000003E-2</v>
      </c>
      <c r="G11" s="132">
        <v>5.8000000000000003E-2</v>
      </c>
      <c r="H11" s="132">
        <v>5.8000000000000003E-2</v>
      </c>
      <c r="I11" s="132">
        <v>5.6000000000000001E-2</v>
      </c>
      <c r="J11" s="132">
        <v>5.2999999999999999E-2</v>
      </c>
      <c r="K11" s="132">
        <v>5.3999999999999999E-2</v>
      </c>
      <c r="L11" s="132">
        <v>4.9000000000000002E-2</v>
      </c>
      <c r="M11" s="132">
        <v>5.2999999999999999E-2</v>
      </c>
      <c r="N11" s="132">
        <v>5.1999999999999998E-2</v>
      </c>
      <c r="O11" s="132">
        <v>0.05</v>
      </c>
      <c r="P11" s="132">
        <v>0.05</v>
      </c>
      <c r="Q11" s="132">
        <v>4.7E-2</v>
      </c>
      <c r="R11" s="132">
        <v>4.4999999999999998E-2</v>
      </c>
      <c r="S11" s="132">
        <v>4.2999999999999997E-2</v>
      </c>
      <c r="T11" s="132">
        <v>4.2999999999999997E-2</v>
      </c>
      <c r="U11" s="132">
        <v>4.1000000000000002E-2</v>
      </c>
      <c r="V11" s="132">
        <v>4.2000000000000003E-2</v>
      </c>
      <c r="W11" s="132">
        <v>4.1000000000000002E-2</v>
      </c>
    </row>
    <row r="12" spans="2:23" x14ac:dyDescent="0.2">
      <c r="B12" s="131" t="s">
        <v>14</v>
      </c>
      <c r="C12" s="132">
        <v>7.0000000000000001E-3</v>
      </c>
      <c r="D12" s="132">
        <v>1.0999999999999999E-2</v>
      </c>
      <c r="E12" s="132">
        <v>1.9E-2</v>
      </c>
      <c r="F12" s="132">
        <v>3.1E-2</v>
      </c>
      <c r="G12" s="132">
        <v>3.5000000000000003E-2</v>
      </c>
      <c r="H12" s="132">
        <v>3.7999999999999999E-2</v>
      </c>
      <c r="I12" s="132">
        <v>3.4000000000000002E-2</v>
      </c>
      <c r="J12" s="132">
        <v>3.7999999999999999E-2</v>
      </c>
      <c r="K12" s="132">
        <v>3.7999999999999999E-2</v>
      </c>
      <c r="L12" s="132">
        <v>3.6999999999999998E-2</v>
      </c>
      <c r="M12" s="132">
        <v>4.1000000000000002E-2</v>
      </c>
      <c r="N12" s="132">
        <v>4.4999999999999998E-2</v>
      </c>
      <c r="O12" s="132">
        <v>4.3999999999999997E-2</v>
      </c>
      <c r="P12" s="132">
        <v>4.7E-2</v>
      </c>
      <c r="Q12" s="132">
        <v>4.9000000000000002E-2</v>
      </c>
      <c r="R12" s="132">
        <v>0.05</v>
      </c>
      <c r="S12" s="132">
        <v>5.0999999999999997E-2</v>
      </c>
      <c r="T12" s="132">
        <v>5.1999999999999998E-2</v>
      </c>
      <c r="U12" s="132">
        <v>5.1999999999999998E-2</v>
      </c>
      <c r="V12" s="132">
        <v>5.1999999999999998E-2</v>
      </c>
      <c r="W12" s="132">
        <v>5.0999999999999997E-2</v>
      </c>
    </row>
    <row r="13" spans="2:23" x14ac:dyDescent="0.2">
      <c r="B13" s="131" t="s">
        <v>3</v>
      </c>
      <c r="C13" s="132">
        <v>2.1999999999999999E-2</v>
      </c>
      <c r="D13" s="132">
        <v>3.3000000000000002E-2</v>
      </c>
      <c r="E13" s="132">
        <v>2.7E-2</v>
      </c>
      <c r="F13" s="132">
        <v>3.5999999999999997E-2</v>
      </c>
      <c r="G13" s="132">
        <v>3.7999999999999999E-2</v>
      </c>
      <c r="H13" s="132">
        <v>3.9E-2</v>
      </c>
      <c r="I13" s="132">
        <v>3.3000000000000002E-2</v>
      </c>
      <c r="J13" s="132">
        <v>3.3000000000000002E-2</v>
      </c>
      <c r="K13" s="132">
        <v>3.7999999999999999E-2</v>
      </c>
      <c r="L13" s="132">
        <v>3.1E-2</v>
      </c>
      <c r="M13" s="132">
        <v>4.9000000000000002E-2</v>
      </c>
      <c r="N13" s="132">
        <v>5.2999999999999999E-2</v>
      </c>
      <c r="O13" s="132">
        <v>5.5E-2</v>
      </c>
      <c r="P13" s="132">
        <v>5.6000000000000001E-2</v>
      </c>
      <c r="Q13" s="132">
        <v>0.06</v>
      </c>
      <c r="R13" s="132">
        <v>6.0999999999999999E-2</v>
      </c>
      <c r="S13" s="132">
        <v>6.2E-2</v>
      </c>
      <c r="T13" s="132">
        <v>6.4000000000000001E-2</v>
      </c>
      <c r="U13" s="132">
        <v>6.4000000000000001E-2</v>
      </c>
      <c r="V13" s="132">
        <v>6.6000000000000003E-2</v>
      </c>
      <c r="W13" s="132">
        <v>6.4000000000000001E-2</v>
      </c>
    </row>
    <row r="14" spans="2:23" x14ac:dyDescent="0.2">
      <c r="B14" s="131" t="s">
        <v>7</v>
      </c>
      <c r="C14" s="132">
        <v>-1.2E-2</v>
      </c>
      <c r="D14" s="132">
        <v>-8.9999999999999993E-3</v>
      </c>
      <c r="E14" s="132">
        <v>3.5999999999999997E-2</v>
      </c>
      <c r="F14" s="132">
        <v>4.3999999999999997E-2</v>
      </c>
      <c r="G14" s="132">
        <v>5.2999999999999999E-2</v>
      </c>
      <c r="H14" s="132">
        <v>4.9000000000000002E-2</v>
      </c>
      <c r="I14" s="132">
        <v>4.3999999999999997E-2</v>
      </c>
      <c r="J14" s="132">
        <v>5.0999999999999997E-2</v>
      </c>
      <c r="K14" s="132">
        <v>4.7E-2</v>
      </c>
      <c r="L14" s="132">
        <v>4.3999999999999997E-2</v>
      </c>
      <c r="M14" s="132">
        <v>4.5999999999999999E-2</v>
      </c>
      <c r="N14" s="132">
        <v>4.4999999999999998E-2</v>
      </c>
      <c r="O14" s="132">
        <v>4.2999999999999997E-2</v>
      </c>
      <c r="P14" s="132">
        <v>4.2999999999999997E-2</v>
      </c>
      <c r="Q14" s="132">
        <v>4.2999999999999997E-2</v>
      </c>
      <c r="R14" s="132">
        <v>4.1000000000000002E-2</v>
      </c>
      <c r="S14" s="132">
        <v>4.1000000000000002E-2</v>
      </c>
      <c r="T14" s="132">
        <v>3.9E-2</v>
      </c>
      <c r="U14" s="132">
        <v>3.7999999999999999E-2</v>
      </c>
      <c r="V14" s="132">
        <v>3.7999999999999999E-2</v>
      </c>
      <c r="W14" s="132">
        <v>3.7999999999999999E-2</v>
      </c>
    </row>
    <row r="15" spans="2:23" x14ac:dyDescent="0.2">
      <c r="B15" s="131" t="s">
        <v>11</v>
      </c>
      <c r="C15" s="132">
        <v>-0.03</v>
      </c>
      <c r="D15" s="132">
        <v>-4.0000000000000001E-3</v>
      </c>
      <c r="E15" s="132">
        <v>7.6999999999999999E-2</v>
      </c>
      <c r="F15" s="132">
        <v>6.3E-2</v>
      </c>
      <c r="G15" s="132">
        <v>4.8000000000000001E-2</v>
      </c>
      <c r="H15" s="132">
        <v>5.0999999999999997E-2</v>
      </c>
      <c r="I15" s="132">
        <v>3.7999999999999999E-2</v>
      </c>
      <c r="J15" s="132">
        <v>4.2999999999999997E-2</v>
      </c>
      <c r="K15" s="132">
        <v>4.2999999999999997E-2</v>
      </c>
      <c r="L15" s="132">
        <v>3.9E-2</v>
      </c>
      <c r="M15" s="132">
        <v>4.5999999999999999E-2</v>
      </c>
      <c r="N15" s="132">
        <v>4.4999999999999998E-2</v>
      </c>
      <c r="O15" s="132">
        <v>4.4999999999999998E-2</v>
      </c>
      <c r="P15" s="132">
        <v>4.3999999999999997E-2</v>
      </c>
      <c r="Q15" s="132">
        <v>4.2999999999999997E-2</v>
      </c>
      <c r="R15" s="132">
        <v>0.04</v>
      </c>
      <c r="S15" s="132">
        <v>0.04</v>
      </c>
      <c r="T15" s="132">
        <v>3.7999999999999999E-2</v>
      </c>
      <c r="U15" s="132">
        <v>3.7999999999999999E-2</v>
      </c>
      <c r="V15" s="132">
        <v>3.7999999999999999E-2</v>
      </c>
      <c r="W15" s="132">
        <v>3.9E-2</v>
      </c>
    </row>
    <row r="16" spans="2:23" x14ac:dyDescent="0.2">
      <c r="B16" s="131" t="s">
        <v>29</v>
      </c>
      <c r="C16" s="132">
        <v>-0.09</v>
      </c>
      <c r="D16" s="132">
        <v>-8.2000000000000003E-2</v>
      </c>
      <c r="E16" s="132">
        <v>4.1000000000000002E-2</v>
      </c>
      <c r="F16" s="132">
        <v>4.2999999999999997E-2</v>
      </c>
      <c r="G16" s="132">
        <v>3.5000000000000003E-2</v>
      </c>
      <c r="H16" s="132">
        <v>3.7999999999999999E-2</v>
      </c>
      <c r="I16" s="132">
        <v>3.6999999999999998E-2</v>
      </c>
      <c r="J16" s="132">
        <v>3.6999999999999998E-2</v>
      </c>
      <c r="K16" s="132">
        <v>4.2000000000000003E-2</v>
      </c>
      <c r="L16" s="132">
        <v>4.2999999999999997E-2</v>
      </c>
      <c r="M16" s="132">
        <v>4.3999999999999997E-2</v>
      </c>
      <c r="N16" s="132">
        <v>4.4999999999999998E-2</v>
      </c>
      <c r="O16" s="132">
        <v>4.3999999999999997E-2</v>
      </c>
      <c r="P16" s="132">
        <v>4.3999999999999997E-2</v>
      </c>
      <c r="Q16" s="132">
        <v>4.3999999999999997E-2</v>
      </c>
      <c r="R16" s="132">
        <v>4.2999999999999997E-2</v>
      </c>
      <c r="S16" s="132">
        <v>4.2999999999999997E-2</v>
      </c>
      <c r="T16" s="132">
        <v>4.2000000000000003E-2</v>
      </c>
      <c r="U16" s="132">
        <v>4.1000000000000002E-2</v>
      </c>
      <c r="V16" s="132">
        <v>4.1000000000000002E-2</v>
      </c>
      <c r="W16" s="132">
        <v>0.04</v>
      </c>
    </row>
    <row r="17" spans="2:23" x14ac:dyDescent="0.2">
      <c r="B17" s="131" t="s">
        <v>18</v>
      </c>
      <c r="C17" s="132">
        <v>-8.9999999999999993E-3</v>
      </c>
      <c r="D17" s="132">
        <v>-5.0000000000000001E-3</v>
      </c>
      <c r="E17" s="132">
        <v>4.9000000000000002E-2</v>
      </c>
      <c r="F17" s="132">
        <v>4.4999999999999998E-2</v>
      </c>
      <c r="G17" s="132">
        <v>0.04</v>
      </c>
      <c r="H17" s="132">
        <v>4.2000000000000003E-2</v>
      </c>
      <c r="I17" s="132">
        <v>3.7999999999999999E-2</v>
      </c>
      <c r="J17" s="132">
        <v>0.04</v>
      </c>
      <c r="K17" s="132">
        <v>0.04</v>
      </c>
      <c r="L17" s="132">
        <v>4.1000000000000002E-2</v>
      </c>
      <c r="M17" s="132">
        <v>4.1000000000000002E-2</v>
      </c>
      <c r="N17" s="132">
        <v>4.1000000000000002E-2</v>
      </c>
      <c r="O17" s="132">
        <v>0.04</v>
      </c>
      <c r="P17" s="132">
        <v>3.9E-2</v>
      </c>
      <c r="Q17" s="132">
        <v>3.9E-2</v>
      </c>
      <c r="R17" s="132">
        <v>3.6999999999999998E-2</v>
      </c>
      <c r="S17" s="132">
        <v>3.6999999999999998E-2</v>
      </c>
      <c r="T17" s="132">
        <v>3.5999999999999997E-2</v>
      </c>
      <c r="U17" s="132">
        <v>3.5000000000000003E-2</v>
      </c>
      <c r="V17" s="132">
        <v>3.5000000000000003E-2</v>
      </c>
      <c r="W17" s="132">
        <v>3.4000000000000002E-2</v>
      </c>
    </row>
    <row r="18" spans="2:23" x14ac:dyDescent="0.2">
      <c r="B18" s="131" t="s">
        <v>19</v>
      </c>
      <c r="C18" s="132">
        <v>-2.8000000000000001E-2</v>
      </c>
      <c r="D18" s="132">
        <v>-2.3E-2</v>
      </c>
      <c r="E18" s="132">
        <v>3.2000000000000001E-2</v>
      </c>
      <c r="F18" s="132">
        <v>4.2000000000000003E-2</v>
      </c>
      <c r="G18" s="132">
        <v>3.3000000000000002E-2</v>
      </c>
      <c r="H18" s="132">
        <v>0.04</v>
      </c>
      <c r="I18" s="132">
        <v>3.5000000000000003E-2</v>
      </c>
      <c r="J18" s="132">
        <v>3.7999999999999999E-2</v>
      </c>
      <c r="K18" s="132">
        <v>0.04</v>
      </c>
      <c r="L18" s="132">
        <v>4.2000000000000003E-2</v>
      </c>
      <c r="M18" s="132">
        <v>4.2999999999999997E-2</v>
      </c>
      <c r="N18" s="132">
        <v>4.2999999999999997E-2</v>
      </c>
      <c r="O18" s="132">
        <v>4.2999999999999997E-2</v>
      </c>
      <c r="P18" s="132">
        <v>4.2000000000000003E-2</v>
      </c>
      <c r="Q18" s="132">
        <v>4.2999999999999997E-2</v>
      </c>
      <c r="R18" s="132">
        <v>4.2000000000000003E-2</v>
      </c>
      <c r="S18" s="132">
        <v>4.2000000000000003E-2</v>
      </c>
      <c r="T18" s="132">
        <v>4.1000000000000002E-2</v>
      </c>
      <c r="U18" s="132">
        <v>0.04</v>
      </c>
      <c r="V18" s="132">
        <v>0.04</v>
      </c>
      <c r="W18" s="132">
        <v>3.9E-2</v>
      </c>
    </row>
    <row r="19" spans="2:23" x14ac:dyDescent="0.2">
      <c r="B19" s="131" t="s">
        <v>10</v>
      </c>
      <c r="C19" s="132">
        <v>-6.6000000000000003E-2</v>
      </c>
      <c r="D19" s="132">
        <v>-0.11</v>
      </c>
      <c r="E19" s="132">
        <v>4.9000000000000002E-2</v>
      </c>
      <c r="F19" s="132">
        <v>6.6000000000000003E-2</v>
      </c>
      <c r="G19" s="132">
        <v>6.7000000000000004E-2</v>
      </c>
      <c r="H19" s="132">
        <v>7.6999999999999999E-2</v>
      </c>
      <c r="I19" s="132">
        <v>7.4999999999999997E-2</v>
      </c>
      <c r="J19" s="132">
        <v>6.9000000000000006E-2</v>
      </c>
      <c r="K19" s="132">
        <v>7.5999999999999998E-2</v>
      </c>
      <c r="L19" s="132">
        <v>7.0000000000000007E-2</v>
      </c>
      <c r="M19" s="132">
        <v>7.5999999999999998E-2</v>
      </c>
      <c r="N19" s="132">
        <v>9.8000000000000004E-2</v>
      </c>
      <c r="O19" s="132">
        <v>0.08</v>
      </c>
      <c r="P19" s="132">
        <v>7.9000000000000001E-2</v>
      </c>
      <c r="Q19" s="132">
        <v>7.8E-2</v>
      </c>
      <c r="R19" s="132">
        <v>7.4999999999999997E-2</v>
      </c>
      <c r="S19" s="132">
        <v>7.3999999999999996E-2</v>
      </c>
      <c r="T19" s="132">
        <v>7.4999999999999997E-2</v>
      </c>
      <c r="U19" s="132">
        <v>6.8000000000000005E-2</v>
      </c>
      <c r="V19" s="132">
        <v>6.0999999999999999E-2</v>
      </c>
      <c r="W19" s="132">
        <v>7.3999999999999996E-2</v>
      </c>
    </row>
    <row r="20" spans="2:23" x14ac:dyDescent="0.2">
      <c r="B20" s="131" t="s">
        <v>8</v>
      </c>
      <c r="C20" s="132">
        <v>-0.114</v>
      </c>
      <c r="D20" s="132">
        <v>-0.153</v>
      </c>
      <c r="E20" s="132">
        <v>0.04</v>
      </c>
      <c r="F20" s="132">
        <v>4.9000000000000002E-2</v>
      </c>
      <c r="G20" s="132">
        <v>5.0999999999999997E-2</v>
      </c>
      <c r="H20" s="132">
        <v>5.1999999999999998E-2</v>
      </c>
      <c r="I20" s="132">
        <v>4.7E-2</v>
      </c>
      <c r="J20" s="132">
        <v>4.8000000000000001E-2</v>
      </c>
      <c r="K20" s="132">
        <v>4.8000000000000001E-2</v>
      </c>
      <c r="L20" s="132">
        <v>4.5999999999999999E-2</v>
      </c>
      <c r="M20" s="132">
        <v>4.5999999999999999E-2</v>
      </c>
      <c r="N20" s="132">
        <v>4.4999999999999998E-2</v>
      </c>
      <c r="O20" s="132">
        <v>4.3999999999999997E-2</v>
      </c>
      <c r="P20" s="132">
        <v>4.2999999999999997E-2</v>
      </c>
      <c r="Q20" s="132">
        <v>4.2000000000000003E-2</v>
      </c>
      <c r="R20" s="132">
        <v>4.1000000000000002E-2</v>
      </c>
      <c r="S20" s="132">
        <v>0.04</v>
      </c>
      <c r="T20" s="132">
        <v>3.9E-2</v>
      </c>
      <c r="U20" s="132">
        <v>3.7999999999999999E-2</v>
      </c>
      <c r="V20" s="132">
        <v>3.7999999999999999E-2</v>
      </c>
      <c r="W20" s="132">
        <v>3.6999999999999998E-2</v>
      </c>
    </row>
    <row r="21" spans="2:23" x14ac:dyDescent="0.2">
      <c r="B21" s="131" t="s">
        <v>20</v>
      </c>
      <c r="C21" s="132">
        <v>3.0000000000000001E-3</v>
      </c>
      <c r="D21" s="132">
        <v>-3.0000000000000001E-3</v>
      </c>
      <c r="E21" s="132">
        <v>0.107</v>
      </c>
      <c r="F21" s="132">
        <v>0.111</v>
      </c>
      <c r="G21" s="132">
        <v>0.106</v>
      </c>
      <c r="H21" s="132">
        <v>9.5000000000000001E-2</v>
      </c>
      <c r="I21" s="132">
        <v>8.2000000000000003E-2</v>
      </c>
      <c r="J21" s="132">
        <v>7.9000000000000001E-2</v>
      </c>
      <c r="K21" s="132">
        <v>8.2000000000000003E-2</v>
      </c>
      <c r="L21" s="132">
        <v>7.5999999999999998E-2</v>
      </c>
      <c r="M21" s="132">
        <v>7.8E-2</v>
      </c>
      <c r="N21" s="132">
        <v>7.5999999999999998E-2</v>
      </c>
      <c r="O21" s="132">
        <v>7.2999999999999995E-2</v>
      </c>
      <c r="P21" s="132">
        <v>6.9000000000000006E-2</v>
      </c>
      <c r="Q21" s="132">
        <v>6.6000000000000003E-2</v>
      </c>
      <c r="R21" s="132">
        <v>6.3E-2</v>
      </c>
      <c r="S21" s="132">
        <v>6.0999999999999999E-2</v>
      </c>
      <c r="T21" s="132">
        <v>5.8000000000000003E-2</v>
      </c>
      <c r="U21" s="132">
        <v>5.5E-2</v>
      </c>
      <c r="V21" s="132">
        <v>5.3999999999999999E-2</v>
      </c>
      <c r="W21" s="132">
        <v>5.2999999999999999E-2</v>
      </c>
    </row>
    <row r="22" spans="2:23" x14ac:dyDescent="0.2">
      <c r="B22" s="131" t="s">
        <v>9</v>
      </c>
      <c r="C22" s="132">
        <v>2.1999999999999999E-2</v>
      </c>
      <c r="D22" s="132">
        <v>1.4E-2</v>
      </c>
      <c r="E22" s="132">
        <v>4.1000000000000002E-2</v>
      </c>
      <c r="F22" s="132">
        <v>3.4000000000000002E-2</v>
      </c>
      <c r="G22" s="132">
        <v>2.5000000000000001E-2</v>
      </c>
      <c r="H22" s="132">
        <v>8.9999999999999993E-3</v>
      </c>
      <c r="I22" s="132">
        <v>-2.7E-2</v>
      </c>
      <c r="J22" s="132">
        <v>-3.5000000000000003E-2</v>
      </c>
      <c r="K22" s="132">
        <v>1.0999999999999999E-2</v>
      </c>
      <c r="L22" s="132">
        <v>4.0000000000000001E-3</v>
      </c>
      <c r="M22" s="132">
        <v>4.8000000000000001E-2</v>
      </c>
      <c r="N22" s="132">
        <v>5.7000000000000002E-2</v>
      </c>
      <c r="O22" s="132">
        <v>6.4000000000000001E-2</v>
      </c>
      <c r="P22" s="132">
        <v>6.2E-2</v>
      </c>
      <c r="Q22" s="132">
        <v>6.0999999999999999E-2</v>
      </c>
      <c r="R22" s="132">
        <v>0.06</v>
      </c>
      <c r="S22" s="132">
        <v>5.8999999999999997E-2</v>
      </c>
      <c r="T22" s="132">
        <v>5.8000000000000003E-2</v>
      </c>
      <c r="U22" s="132">
        <v>5.7000000000000002E-2</v>
      </c>
      <c r="V22" s="132">
        <v>5.7000000000000002E-2</v>
      </c>
      <c r="W22" s="132">
        <v>5.7000000000000002E-2</v>
      </c>
    </row>
    <row r="23" spans="2:23" x14ac:dyDescent="0.2">
      <c r="B23" s="131" t="s">
        <v>17</v>
      </c>
      <c r="C23" s="132">
        <v>6.0000000000000001E-3</v>
      </c>
      <c r="D23" s="132">
        <v>7.0000000000000001E-3</v>
      </c>
      <c r="E23" s="132">
        <v>2.5999999999999999E-2</v>
      </c>
      <c r="F23" s="132">
        <v>2.8000000000000001E-2</v>
      </c>
      <c r="G23" s="132">
        <v>3.2000000000000001E-2</v>
      </c>
      <c r="H23" s="132">
        <v>3.5000000000000003E-2</v>
      </c>
      <c r="I23" s="132">
        <v>2.7E-2</v>
      </c>
      <c r="J23" s="132">
        <v>3.1E-2</v>
      </c>
      <c r="K23" s="132">
        <v>3.5999999999999997E-2</v>
      </c>
      <c r="L23" s="132">
        <v>2.4E-2</v>
      </c>
      <c r="M23" s="132">
        <v>4.1000000000000002E-2</v>
      </c>
      <c r="N23" s="132">
        <v>4.1000000000000002E-2</v>
      </c>
      <c r="O23" s="132">
        <v>4.3999999999999997E-2</v>
      </c>
      <c r="P23" s="132">
        <v>4.2999999999999997E-2</v>
      </c>
      <c r="Q23" s="132">
        <v>4.2999999999999997E-2</v>
      </c>
      <c r="R23" s="132">
        <v>4.2000000000000003E-2</v>
      </c>
      <c r="S23" s="132">
        <v>4.2999999999999997E-2</v>
      </c>
      <c r="T23" s="132">
        <v>4.2000000000000003E-2</v>
      </c>
      <c r="U23" s="132">
        <v>4.1000000000000002E-2</v>
      </c>
      <c r="V23" s="132">
        <v>0.04</v>
      </c>
      <c r="W23" s="132">
        <v>3.9E-2</v>
      </c>
    </row>
    <row r="24" spans="2:23" x14ac:dyDescent="0.2">
      <c r="B24" s="131" t="s">
        <v>30</v>
      </c>
      <c r="C24" s="132">
        <v>-7.8E-2</v>
      </c>
      <c r="D24" s="132">
        <v>-4.2000000000000003E-2</v>
      </c>
      <c r="E24" s="132">
        <v>2.8000000000000001E-2</v>
      </c>
      <c r="F24" s="132">
        <v>0.04</v>
      </c>
      <c r="G24" s="132">
        <v>4.2999999999999997E-2</v>
      </c>
      <c r="H24" s="132">
        <v>4.4999999999999998E-2</v>
      </c>
      <c r="I24" s="132">
        <v>4.8000000000000001E-2</v>
      </c>
      <c r="J24" s="132">
        <v>4.5999999999999999E-2</v>
      </c>
      <c r="K24" s="132">
        <v>4.4999999999999998E-2</v>
      </c>
      <c r="L24" s="132">
        <v>4.2000000000000003E-2</v>
      </c>
      <c r="M24" s="132">
        <v>4.7E-2</v>
      </c>
      <c r="N24" s="132">
        <v>4.5999999999999999E-2</v>
      </c>
      <c r="O24" s="132">
        <v>4.7E-2</v>
      </c>
      <c r="P24" s="132">
        <v>4.5999999999999999E-2</v>
      </c>
      <c r="Q24" s="132">
        <v>4.4999999999999998E-2</v>
      </c>
      <c r="R24" s="132">
        <v>4.3999999999999997E-2</v>
      </c>
      <c r="S24" s="132">
        <v>4.2999999999999997E-2</v>
      </c>
      <c r="T24" s="132">
        <v>4.2000000000000003E-2</v>
      </c>
      <c r="U24" s="132">
        <v>0.04</v>
      </c>
      <c r="V24" s="132">
        <v>0.04</v>
      </c>
      <c r="W24" s="132">
        <v>0.04</v>
      </c>
    </row>
    <row r="25" spans="2:23" ht="13.5" thickBot="1" x14ac:dyDescent="0.25">
      <c r="B25" s="133" t="s">
        <v>77</v>
      </c>
      <c r="C25" s="134">
        <v>0.504</v>
      </c>
      <c r="D25" s="134">
        <v>2.3E-2</v>
      </c>
      <c r="E25" s="134">
        <v>5.1999999999999998E-2</v>
      </c>
      <c r="F25" s="134">
        <v>5.0999999999999997E-2</v>
      </c>
      <c r="G25" s="134">
        <v>0.05</v>
      </c>
      <c r="H25" s="134">
        <v>4.7E-2</v>
      </c>
      <c r="I25" s="134">
        <v>4.4999999999999998E-2</v>
      </c>
      <c r="J25" s="134">
        <v>4.3999999999999997E-2</v>
      </c>
      <c r="K25" s="134">
        <v>4.4999999999999998E-2</v>
      </c>
      <c r="L25" s="134">
        <v>4.5999999999999999E-2</v>
      </c>
      <c r="M25" s="134">
        <v>4.5999999999999999E-2</v>
      </c>
      <c r="N25" s="134">
        <v>4.5999999999999999E-2</v>
      </c>
      <c r="O25" s="134">
        <v>4.5999999999999999E-2</v>
      </c>
      <c r="P25" s="134">
        <v>4.5999999999999999E-2</v>
      </c>
      <c r="Q25" s="134">
        <v>4.4999999999999998E-2</v>
      </c>
      <c r="R25" s="134">
        <v>4.4999999999999998E-2</v>
      </c>
      <c r="S25" s="134">
        <v>4.4999999999999998E-2</v>
      </c>
      <c r="T25" s="134">
        <v>4.4999999999999998E-2</v>
      </c>
      <c r="U25" s="134">
        <v>4.4999999999999998E-2</v>
      </c>
      <c r="V25" s="134">
        <v>4.3999999999999997E-2</v>
      </c>
      <c r="W25" s="134">
        <v>4.3999999999999997E-2</v>
      </c>
    </row>
    <row r="26" spans="2:23" ht="13.5" thickBot="1" x14ac:dyDescent="0.25">
      <c r="B26" s="135" t="s">
        <v>57</v>
      </c>
      <c r="C26" s="136">
        <v>2.4E-2</v>
      </c>
      <c r="D26" s="136">
        <v>2.9000000000000001E-2</v>
      </c>
      <c r="E26" s="136">
        <v>0.01</v>
      </c>
      <c r="F26" s="136">
        <v>2.8000000000000001E-2</v>
      </c>
      <c r="G26" s="136">
        <v>3.1E-2</v>
      </c>
      <c r="H26" s="136">
        <v>3.3000000000000002E-2</v>
      </c>
      <c r="I26" s="136">
        <v>3.1E-2</v>
      </c>
      <c r="J26" s="136">
        <v>3.3000000000000002E-2</v>
      </c>
      <c r="K26" s="136">
        <v>3.4000000000000002E-2</v>
      </c>
      <c r="L26" s="136">
        <v>3.3000000000000002E-2</v>
      </c>
      <c r="M26" s="136">
        <v>3.6999999999999998E-2</v>
      </c>
      <c r="N26" s="136">
        <v>3.7999999999999999E-2</v>
      </c>
      <c r="O26" s="136">
        <v>3.9E-2</v>
      </c>
      <c r="P26" s="136">
        <v>3.9E-2</v>
      </c>
      <c r="Q26" s="136">
        <v>3.9E-2</v>
      </c>
      <c r="R26" s="136">
        <v>3.9E-2</v>
      </c>
      <c r="S26" s="136">
        <v>3.9E-2</v>
      </c>
      <c r="T26" s="136">
        <v>3.9E-2</v>
      </c>
      <c r="U26" s="136">
        <v>3.7999999999999999E-2</v>
      </c>
      <c r="V26" s="136">
        <v>3.7999999999999999E-2</v>
      </c>
      <c r="W26" s="136">
        <v>3.7999999999999999E-2</v>
      </c>
    </row>
    <row r="27" spans="2:23" x14ac:dyDescent="0.2">
      <c r="B27" s="14" t="s">
        <v>92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W27"/>
  <sheetViews>
    <sheetView showGridLines="0" zoomScaleNormal="100" workbookViewId="0"/>
  </sheetViews>
  <sheetFormatPr baseColWidth="10" defaultColWidth="18.28515625" defaultRowHeight="12.75" x14ac:dyDescent="0.2"/>
  <cols>
    <col min="1" max="1" width="11.5703125" style="10" customWidth="1"/>
    <col min="2" max="16384" width="18.28515625" style="10"/>
  </cols>
  <sheetData>
    <row r="1" spans="2:23" ht="13.5" thickBot="1" x14ac:dyDescent="0.25"/>
    <row r="2" spans="2:23" ht="13.5" thickBot="1" x14ac:dyDescent="0.25">
      <c r="B2" s="137" t="s">
        <v>35</v>
      </c>
      <c r="C2" s="138">
        <v>2021</v>
      </c>
      <c r="D2" s="138">
        <v>2022</v>
      </c>
      <c r="E2" s="138">
        <v>2023</v>
      </c>
      <c r="F2" s="138">
        <v>2024</v>
      </c>
      <c r="G2" s="138">
        <v>2025</v>
      </c>
      <c r="H2" s="138">
        <v>2026</v>
      </c>
      <c r="I2" s="138">
        <v>2027</v>
      </c>
      <c r="J2" s="138">
        <v>2028</v>
      </c>
      <c r="K2" s="138">
        <v>2029</v>
      </c>
      <c r="L2" s="138">
        <v>2030</v>
      </c>
      <c r="M2" s="138">
        <v>2031</v>
      </c>
      <c r="N2" s="138">
        <v>2032</v>
      </c>
      <c r="O2" s="138">
        <v>2033</v>
      </c>
      <c r="P2" s="138">
        <v>2034</v>
      </c>
      <c r="Q2" s="138">
        <v>2035</v>
      </c>
      <c r="R2" s="138">
        <v>2036</v>
      </c>
      <c r="S2" s="138">
        <v>2037</v>
      </c>
      <c r="T2" s="138">
        <v>2038</v>
      </c>
      <c r="U2" s="138">
        <v>2039</v>
      </c>
      <c r="V2" s="138">
        <v>2040</v>
      </c>
      <c r="W2" s="138">
        <v>2041</v>
      </c>
    </row>
    <row r="3" spans="2:23" x14ac:dyDescent="0.2">
      <c r="B3" s="139" t="s">
        <v>27</v>
      </c>
      <c r="C3" s="140">
        <v>0</v>
      </c>
      <c r="D3" s="140">
        <v>0</v>
      </c>
      <c r="E3" s="140">
        <v>0</v>
      </c>
      <c r="F3" s="140">
        <v>0</v>
      </c>
      <c r="G3" s="140">
        <v>0</v>
      </c>
      <c r="H3" s="140">
        <v>0</v>
      </c>
      <c r="I3" s="140">
        <v>0</v>
      </c>
      <c r="J3" s="140">
        <v>0</v>
      </c>
      <c r="K3" s="140">
        <v>0</v>
      </c>
      <c r="L3" s="140">
        <v>0</v>
      </c>
      <c r="M3" s="140">
        <v>0</v>
      </c>
      <c r="N3" s="140">
        <v>0</v>
      </c>
      <c r="O3" s="140">
        <v>0</v>
      </c>
      <c r="P3" s="140">
        <v>0</v>
      </c>
      <c r="Q3" s="140">
        <v>0</v>
      </c>
      <c r="R3" s="140">
        <v>0</v>
      </c>
      <c r="S3" s="140">
        <v>0</v>
      </c>
      <c r="T3" s="140">
        <v>0</v>
      </c>
      <c r="U3" s="140">
        <v>0</v>
      </c>
      <c r="V3" s="140">
        <v>0</v>
      </c>
      <c r="W3" s="140">
        <v>1</v>
      </c>
    </row>
    <row r="4" spans="2:23" x14ac:dyDescent="0.2">
      <c r="B4" s="139" t="s">
        <v>13</v>
      </c>
      <c r="C4" s="140">
        <v>0</v>
      </c>
      <c r="D4" s="140">
        <v>0</v>
      </c>
      <c r="E4" s="140">
        <v>0</v>
      </c>
      <c r="F4" s="140">
        <v>0</v>
      </c>
      <c r="G4" s="140">
        <v>0</v>
      </c>
      <c r="H4" s="140">
        <v>0</v>
      </c>
      <c r="I4" s="140">
        <v>0</v>
      </c>
      <c r="J4" s="140">
        <v>0</v>
      </c>
      <c r="K4" s="140">
        <v>0</v>
      </c>
      <c r="L4" s="140">
        <v>0</v>
      </c>
      <c r="M4" s="140">
        <v>0</v>
      </c>
      <c r="N4" s="140">
        <v>0</v>
      </c>
      <c r="O4" s="140">
        <v>0</v>
      </c>
      <c r="P4" s="140">
        <v>0</v>
      </c>
      <c r="Q4" s="140">
        <v>0</v>
      </c>
      <c r="R4" s="140">
        <v>0</v>
      </c>
      <c r="S4" s="140">
        <v>0</v>
      </c>
      <c r="T4" s="140">
        <v>0</v>
      </c>
      <c r="U4" s="140">
        <v>0</v>
      </c>
      <c r="V4" s="140">
        <v>0</v>
      </c>
      <c r="W4" s="140">
        <v>0</v>
      </c>
    </row>
    <row r="5" spans="2:23" x14ac:dyDescent="0.2">
      <c r="B5" s="139" t="s">
        <v>15</v>
      </c>
      <c r="C5" s="140">
        <v>0</v>
      </c>
      <c r="D5" s="140">
        <v>0</v>
      </c>
      <c r="E5" s="140">
        <v>0</v>
      </c>
      <c r="F5" s="140">
        <v>0</v>
      </c>
      <c r="G5" s="140">
        <v>0</v>
      </c>
      <c r="H5" s="140">
        <v>0</v>
      </c>
      <c r="I5" s="140">
        <v>0</v>
      </c>
      <c r="J5" s="140">
        <v>0</v>
      </c>
      <c r="K5" s="140">
        <v>0</v>
      </c>
      <c r="L5" s="140">
        <v>0</v>
      </c>
      <c r="M5" s="140">
        <v>0</v>
      </c>
      <c r="N5" s="140">
        <v>0</v>
      </c>
      <c r="O5" s="140">
        <v>0</v>
      </c>
      <c r="P5" s="140">
        <v>0</v>
      </c>
      <c r="Q5" s="140">
        <v>0</v>
      </c>
      <c r="R5" s="140">
        <v>0</v>
      </c>
      <c r="S5" s="140">
        <v>0</v>
      </c>
      <c r="T5" s="140">
        <v>0</v>
      </c>
      <c r="U5" s="140">
        <v>0</v>
      </c>
      <c r="V5" s="140">
        <v>0</v>
      </c>
      <c r="W5" s="140">
        <v>0</v>
      </c>
    </row>
    <row r="6" spans="2:23" x14ac:dyDescent="0.2">
      <c r="B6" s="141" t="s">
        <v>39</v>
      </c>
      <c r="C6" s="140">
        <v>0</v>
      </c>
      <c r="D6" s="140">
        <v>0</v>
      </c>
      <c r="E6" s="140">
        <v>0</v>
      </c>
      <c r="F6" s="140">
        <v>-1</v>
      </c>
      <c r="G6" s="140">
        <v>-3</v>
      </c>
      <c r="H6" s="140">
        <v>-4</v>
      </c>
      <c r="I6" s="140">
        <v>-6</v>
      </c>
      <c r="J6" s="140">
        <v>-8</v>
      </c>
      <c r="K6" s="140">
        <v>-10</v>
      </c>
      <c r="L6" s="140">
        <v>-11</v>
      </c>
      <c r="M6" s="140">
        <v>-13</v>
      </c>
      <c r="N6" s="140">
        <v>-14</v>
      </c>
      <c r="O6" s="140">
        <v>-14</v>
      </c>
      <c r="P6" s="140">
        <v>-15</v>
      </c>
      <c r="Q6" s="140">
        <v>-15</v>
      </c>
      <c r="R6" s="140">
        <v>-14</v>
      </c>
      <c r="S6" s="140">
        <v>-14</v>
      </c>
      <c r="T6" s="140">
        <v>-13</v>
      </c>
      <c r="U6" s="140">
        <v>-13</v>
      </c>
      <c r="V6" s="140">
        <v>-12</v>
      </c>
      <c r="W6" s="140">
        <v>-11</v>
      </c>
    </row>
    <row r="7" spans="2:23" x14ac:dyDescent="0.2">
      <c r="B7" s="139" t="s">
        <v>32</v>
      </c>
      <c r="C7" s="140">
        <v>0</v>
      </c>
      <c r="D7" s="140">
        <v>0</v>
      </c>
      <c r="E7" s="140">
        <v>0</v>
      </c>
      <c r="F7" s="140">
        <v>0</v>
      </c>
      <c r="G7" s="140">
        <v>0</v>
      </c>
      <c r="H7" s="140">
        <v>0</v>
      </c>
      <c r="I7" s="140">
        <v>0</v>
      </c>
      <c r="J7" s="140">
        <v>0</v>
      </c>
      <c r="K7" s="140">
        <v>0</v>
      </c>
      <c r="L7" s="140">
        <v>0</v>
      </c>
      <c r="M7" s="140">
        <v>0</v>
      </c>
      <c r="N7" s="140">
        <v>0</v>
      </c>
      <c r="O7" s="140">
        <v>0</v>
      </c>
      <c r="P7" s="140">
        <v>0</v>
      </c>
      <c r="Q7" s="140">
        <v>0</v>
      </c>
      <c r="R7" s="140">
        <v>0</v>
      </c>
      <c r="S7" s="140">
        <v>0</v>
      </c>
      <c r="T7" s="140">
        <v>0</v>
      </c>
      <c r="U7" s="140">
        <v>0</v>
      </c>
      <c r="V7" s="140">
        <v>0</v>
      </c>
      <c r="W7" s="140">
        <v>0</v>
      </c>
    </row>
    <row r="8" spans="2:23" x14ac:dyDescent="0.2">
      <c r="B8" s="139" t="s">
        <v>33</v>
      </c>
      <c r="C8" s="140">
        <v>0</v>
      </c>
      <c r="D8" s="140">
        <v>0</v>
      </c>
      <c r="E8" s="140">
        <v>0</v>
      </c>
      <c r="F8" s="140">
        <v>0</v>
      </c>
      <c r="G8" s="140">
        <v>0</v>
      </c>
      <c r="H8" s="140">
        <v>0</v>
      </c>
      <c r="I8" s="140">
        <v>0</v>
      </c>
      <c r="J8" s="140">
        <v>0</v>
      </c>
      <c r="K8" s="140">
        <v>0</v>
      </c>
      <c r="L8" s="140">
        <v>0</v>
      </c>
      <c r="M8" s="140">
        <v>0</v>
      </c>
      <c r="N8" s="140">
        <v>0</v>
      </c>
      <c r="O8" s="140">
        <v>0</v>
      </c>
      <c r="P8" s="140">
        <v>0</v>
      </c>
      <c r="Q8" s="140">
        <v>0</v>
      </c>
      <c r="R8" s="140">
        <v>0</v>
      </c>
      <c r="S8" s="140">
        <v>0</v>
      </c>
      <c r="T8" s="140">
        <v>0</v>
      </c>
      <c r="U8" s="140">
        <v>0</v>
      </c>
      <c r="V8" s="140">
        <v>0</v>
      </c>
      <c r="W8" s="140">
        <v>0</v>
      </c>
    </row>
    <row r="9" spans="2:23" x14ac:dyDescent="0.2">
      <c r="B9" s="139" t="s">
        <v>73</v>
      </c>
      <c r="C9" s="140">
        <v>0</v>
      </c>
      <c r="D9" s="140">
        <v>0</v>
      </c>
      <c r="E9" s="140">
        <v>0</v>
      </c>
      <c r="F9" s="140">
        <v>0</v>
      </c>
      <c r="G9" s="140">
        <v>0</v>
      </c>
      <c r="H9" s="140">
        <v>-1</v>
      </c>
      <c r="I9" s="140">
        <v>-2</v>
      </c>
      <c r="J9" s="140">
        <v>-2</v>
      </c>
      <c r="K9" s="140">
        <v>-3</v>
      </c>
      <c r="L9" s="140">
        <v>-3</v>
      </c>
      <c r="M9" s="140">
        <v>-4</v>
      </c>
      <c r="N9" s="140">
        <v>-5</v>
      </c>
      <c r="O9" s="140">
        <v>-5</v>
      </c>
      <c r="P9" s="140">
        <v>-5</v>
      </c>
      <c r="Q9" s="140">
        <v>-5</v>
      </c>
      <c r="R9" s="140">
        <v>-5</v>
      </c>
      <c r="S9" s="140">
        <v>-4</v>
      </c>
      <c r="T9" s="140">
        <v>-4</v>
      </c>
      <c r="U9" s="140">
        <v>-3</v>
      </c>
      <c r="V9" s="140">
        <v>-3</v>
      </c>
      <c r="W9" s="140">
        <v>-2</v>
      </c>
    </row>
    <row r="10" spans="2:23" x14ac:dyDescent="0.2">
      <c r="B10" s="139" t="s">
        <v>22</v>
      </c>
      <c r="C10" s="140">
        <v>0</v>
      </c>
      <c r="D10" s="140">
        <v>0</v>
      </c>
      <c r="E10" s="140">
        <v>0</v>
      </c>
      <c r="F10" s="140">
        <v>0</v>
      </c>
      <c r="G10" s="140">
        <v>0</v>
      </c>
      <c r="H10" s="140">
        <v>0</v>
      </c>
      <c r="I10" s="140">
        <v>0</v>
      </c>
      <c r="J10" s="140">
        <v>0</v>
      </c>
      <c r="K10" s="140">
        <v>0</v>
      </c>
      <c r="L10" s="140">
        <v>0</v>
      </c>
      <c r="M10" s="140">
        <v>0</v>
      </c>
      <c r="N10" s="140">
        <v>0</v>
      </c>
      <c r="O10" s="140">
        <v>0</v>
      </c>
      <c r="P10" s="140">
        <v>0</v>
      </c>
      <c r="Q10" s="140">
        <v>0</v>
      </c>
      <c r="R10" s="140">
        <v>0</v>
      </c>
      <c r="S10" s="140">
        <v>0</v>
      </c>
      <c r="T10" s="140">
        <v>0</v>
      </c>
      <c r="U10" s="140">
        <v>0</v>
      </c>
      <c r="V10" s="140">
        <v>0</v>
      </c>
      <c r="W10" s="140">
        <v>0</v>
      </c>
    </row>
    <row r="11" spans="2:23" x14ac:dyDescent="0.2">
      <c r="B11" s="139" t="s">
        <v>28</v>
      </c>
      <c r="C11" s="140">
        <v>0</v>
      </c>
      <c r="D11" s="140">
        <v>0</v>
      </c>
      <c r="E11" s="140">
        <v>0</v>
      </c>
      <c r="F11" s="140">
        <v>0</v>
      </c>
      <c r="G11" s="140">
        <v>0</v>
      </c>
      <c r="H11" s="140">
        <v>0</v>
      </c>
      <c r="I11" s="140">
        <v>0</v>
      </c>
      <c r="J11" s="140">
        <v>0</v>
      </c>
      <c r="K11" s="140">
        <v>0</v>
      </c>
      <c r="L11" s="140">
        <v>0</v>
      </c>
      <c r="M11" s="140">
        <v>0</v>
      </c>
      <c r="N11" s="140">
        <v>0</v>
      </c>
      <c r="O11" s="140">
        <v>0</v>
      </c>
      <c r="P11" s="140">
        <v>0</v>
      </c>
      <c r="Q11" s="140">
        <v>0</v>
      </c>
      <c r="R11" s="140">
        <v>0</v>
      </c>
      <c r="S11" s="140">
        <v>0</v>
      </c>
      <c r="T11" s="140">
        <v>0</v>
      </c>
      <c r="U11" s="140">
        <v>0</v>
      </c>
      <c r="V11" s="140">
        <v>0</v>
      </c>
      <c r="W11" s="140">
        <v>0</v>
      </c>
    </row>
    <row r="12" spans="2:23" x14ac:dyDescent="0.2">
      <c r="B12" s="139" t="s">
        <v>14</v>
      </c>
      <c r="C12" s="140">
        <v>0</v>
      </c>
      <c r="D12" s="140">
        <v>0</v>
      </c>
      <c r="E12" s="140">
        <v>0</v>
      </c>
      <c r="F12" s="140">
        <v>0</v>
      </c>
      <c r="G12" s="140">
        <v>0</v>
      </c>
      <c r="H12" s="140">
        <v>0</v>
      </c>
      <c r="I12" s="140">
        <v>0</v>
      </c>
      <c r="J12" s="140">
        <v>0</v>
      </c>
      <c r="K12" s="140">
        <v>0</v>
      </c>
      <c r="L12" s="140">
        <v>0</v>
      </c>
      <c r="M12" s="140">
        <v>0</v>
      </c>
      <c r="N12" s="140">
        <v>0</v>
      </c>
      <c r="O12" s="140">
        <v>0</v>
      </c>
      <c r="P12" s="140">
        <v>0</v>
      </c>
      <c r="Q12" s="140">
        <v>0</v>
      </c>
      <c r="R12" s="140">
        <v>0</v>
      </c>
      <c r="S12" s="140">
        <v>0</v>
      </c>
      <c r="T12" s="140">
        <v>0</v>
      </c>
      <c r="U12" s="140">
        <v>0</v>
      </c>
      <c r="V12" s="140">
        <v>0</v>
      </c>
      <c r="W12" s="140">
        <v>0</v>
      </c>
    </row>
    <row r="13" spans="2:23" x14ac:dyDescent="0.2">
      <c r="B13" s="139" t="s">
        <v>3</v>
      </c>
      <c r="C13" s="140">
        <v>0</v>
      </c>
      <c r="D13" s="140">
        <v>0</v>
      </c>
      <c r="E13" s="140">
        <v>0</v>
      </c>
      <c r="F13" s="140">
        <v>0</v>
      </c>
      <c r="G13" s="140">
        <v>0</v>
      </c>
      <c r="H13" s="140">
        <v>0</v>
      </c>
      <c r="I13" s="140">
        <v>0</v>
      </c>
      <c r="J13" s="140">
        <v>0</v>
      </c>
      <c r="K13" s="140">
        <v>0</v>
      </c>
      <c r="L13" s="140">
        <v>0</v>
      </c>
      <c r="M13" s="140">
        <v>0</v>
      </c>
      <c r="N13" s="140">
        <v>0</v>
      </c>
      <c r="O13" s="140">
        <v>0</v>
      </c>
      <c r="P13" s="140">
        <v>0</v>
      </c>
      <c r="Q13" s="140">
        <v>0</v>
      </c>
      <c r="R13" s="140">
        <v>0</v>
      </c>
      <c r="S13" s="140">
        <v>0</v>
      </c>
      <c r="T13" s="140">
        <v>0</v>
      </c>
      <c r="U13" s="140">
        <v>0</v>
      </c>
      <c r="V13" s="140">
        <v>0</v>
      </c>
      <c r="W13" s="140">
        <v>0</v>
      </c>
    </row>
    <row r="14" spans="2:23" x14ac:dyDescent="0.2">
      <c r="B14" s="139" t="s">
        <v>7</v>
      </c>
      <c r="C14" s="140">
        <v>0</v>
      </c>
      <c r="D14" s="140">
        <v>0</v>
      </c>
      <c r="E14" s="140">
        <v>0</v>
      </c>
      <c r="F14" s="140">
        <v>0</v>
      </c>
      <c r="G14" s="140">
        <v>0</v>
      </c>
      <c r="H14" s="140">
        <v>0</v>
      </c>
      <c r="I14" s="140">
        <v>0</v>
      </c>
      <c r="J14" s="140">
        <v>0</v>
      </c>
      <c r="K14" s="140">
        <v>0</v>
      </c>
      <c r="L14" s="140">
        <v>0</v>
      </c>
      <c r="M14" s="140">
        <v>0</v>
      </c>
      <c r="N14" s="140">
        <v>0</v>
      </c>
      <c r="O14" s="140">
        <v>0</v>
      </c>
      <c r="P14" s="140">
        <v>0</v>
      </c>
      <c r="Q14" s="140">
        <v>0</v>
      </c>
      <c r="R14" s="140">
        <v>0</v>
      </c>
      <c r="S14" s="140">
        <v>0</v>
      </c>
      <c r="T14" s="140">
        <v>0</v>
      </c>
      <c r="U14" s="140">
        <v>0</v>
      </c>
      <c r="V14" s="140">
        <v>0</v>
      </c>
      <c r="W14" s="140">
        <v>0</v>
      </c>
    </row>
    <row r="15" spans="2:23" x14ac:dyDescent="0.2">
      <c r="B15" s="139" t="s">
        <v>11</v>
      </c>
      <c r="C15" s="140">
        <v>0</v>
      </c>
      <c r="D15" s="140">
        <v>0</v>
      </c>
      <c r="E15" s="140">
        <v>0</v>
      </c>
      <c r="F15" s="140">
        <v>0</v>
      </c>
      <c r="G15" s="140">
        <v>0</v>
      </c>
      <c r="H15" s="140">
        <v>0</v>
      </c>
      <c r="I15" s="140">
        <v>0</v>
      </c>
      <c r="J15" s="140">
        <v>0</v>
      </c>
      <c r="K15" s="140">
        <v>0</v>
      </c>
      <c r="L15" s="140">
        <v>0</v>
      </c>
      <c r="M15" s="140">
        <v>0</v>
      </c>
      <c r="N15" s="140">
        <v>0</v>
      </c>
      <c r="O15" s="140">
        <v>0</v>
      </c>
      <c r="P15" s="140">
        <v>0</v>
      </c>
      <c r="Q15" s="140">
        <v>0</v>
      </c>
      <c r="R15" s="140">
        <v>0</v>
      </c>
      <c r="S15" s="140">
        <v>0</v>
      </c>
      <c r="T15" s="140">
        <v>0</v>
      </c>
      <c r="U15" s="140">
        <v>0</v>
      </c>
      <c r="V15" s="140">
        <v>0</v>
      </c>
      <c r="W15" s="140">
        <v>0</v>
      </c>
    </row>
    <row r="16" spans="2:23" x14ac:dyDescent="0.2">
      <c r="B16" s="139" t="s">
        <v>29</v>
      </c>
      <c r="C16" s="140">
        <v>0</v>
      </c>
      <c r="D16" s="140">
        <v>0</v>
      </c>
      <c r="E16" s="140">
        <v>0</v>
      </c>
      <c r="F16" s="140">
        <v>0</v>
      </c>
      <c r="G16" s="140">
        <v>0</v>
      </c>
      <c r="H16" s="140">
        <v>0</v>
      </c>
      <c r="I16" s="140">
        <v>0</v>
      </c>
      <c r="J16" s="140">
        <v>0</v>
      </c>
      <c r="K16" s="140">
        <v>0</v>
      </c>
      <c r="L16" s="140">
        <v>0</v>
      </c>
      <c r="M16" s="140">
        <v>0</v>
      </c>
      <c r="N16" s="140">
        <v>0</v>
      </c>
      <c r="O16" s="140">
        <v>0</v>
      </c>
      <c r="P16" s="140">
        <v>0</v>
      </c>
      <c r="Q16" s="140">
        <v>0</v>
      </c>
      <c r="R16" s="140">
        <v>0</v>
      </c>
      <c r="S16" s="140">
        <v>0</v>
      </c>
      <c r="T16" s="140">
        <v>0</v>
      </c>
      <c r="U16" s="140">
        <v>0</v>
      </c>
      <c r="V16" s="140">
        <v>0</v>
      </c>
      <c r="W16" s="140">
        <v>0</v>
      </c>
    </row>
    <row r="17" spans="2:23" x14ac:dyDescent="0.2">
      <c r="B17" s="139" t="s">
        <v>18</v>
      </c>
      <c r="C17" s="140">
        <v>0</v>
      </c>
      <c r="D17" s="140">
        <v>0</v>
      </c>
      <c r="E17" s="140">
        <v>0</v>
      </c>
      <c r="F17" s="140">
        <v>0</v>
      </c>
      <c r="G17" s="140">
        <v>0</v>
      </c>
      <c r="H17" s="140">
        <v>0</v>
      </c>
      <c r="I17" s="140">
        <v>0</v>
      </c>
      <c r="J17" s="140">
        <v>0</v>
      </c>
      <c r="K17" s="140">
        <v>0</v>
      </c>
      <c r="L17" s="140">
        <v>0</v>
      </c>
      <c r="M17" s="140">
        <v>0</v>
      </c>
      <c r="N17" s="140">
        <v>0</v>
      </c>
      <c r="O17" s="140">
        <v>0</v>
      </c>
      <c r="P17" s="140">
        <v>0</v>
      </c>
      <c r="Q17" s="140">
        <v>0</v>
      </c>
      <c r="R17" s="140">
        <v>0</v>
      </c>
      <c r="S17" s="140">
        <v>0</v>
      </c>
      <c r="T17" s="140">
        <v>0</v>
      </c>
      <c r="U17" s="140">
        <v>0</v>
      </c>
      <c r="V17" s="140">
        <v>0</v>
      </c>
      <c r="W17" s="140">
        <v>0</v>
      </c>
    </row>
    <row r="18" spans="2:23" x14ac:dyDescent="0.2">
      <c r="B18" s="139" t="s">
        <v>19</v>
      </c>
      <c r="C18" s="140">
        <v>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140">
        <v>0</v>
      </c>
      <c r="J18" s="140">
        <v>0</v>
      </c>
      <c r="K18" s="140">
        <v>0</v>
      </c>
      <c r="L18" s="140">
        <v>0</v>
      </c>
      <c r="M18" s="140">
        <v>0</v>
      </c>
      <c r="N18" s="140">
        <v>0</v>
      </c>
      <c r="O18" s="140">
        <v>0</v>
      </c>
      <c r="P18" s="140">
        <v>0</v>
      </c>
      <c r="Q18" s="140">
        <v>0</v>
      </c>
      <c r="R18" s="140">
        <v>0</v>
      </c>
      <c r="S18" s="140">
        <v>0</v>
      </c>
      <c r="T18" s="140">
        <v>0</v>
      </c>
      <c r="U18" s="140">
        <v>0</v>
      </c>
      <c r="V18" s="140">
        <v>0</v>
      </c>
      <c r="W18" s="140">
        <v>0</v>
      </c>
    </row>
    <row r="19" spans="2:23" x14ac:dyDescent="0.2">
      <c r="B19" s="139" t="s">
        <v>10</v>
      </c>
      <c r="C19" s="140">
        <v>0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140">
        <v>0</v>
      </c>
      <c r="J19" s="140">
        <v>0</v>
      </c>
      <c r="K19" s="140">
        <v>0</v>
      </c>
      <c r="L19" s="140">
        <v>0</v>
      </c>
      <c r="M19" s="140">
        <v>0</v>
      </c>
      <c r="N19" s="140">
        <v>0</v>
      </c>
      <c r="O19" s="140">
        <v>0</v>
      </c>
      <c r="P19" s="140">
        <v>0</v>
      </c>
      <c r="Q19" s="140">
        <v>0</v>
      </c>
      <c r="R19" s="140">
        <v>0</v>
      </c>
      <c r="S19" s="140">
        <v>0</v>
      </c>
      <c r="T19" s="140">
        <v>0</v>
      </c>
      <c r="U19" s="140">
        <v>0</v>
      </c>
      <c r="V19" s="140">
        <v>0</v>
      </c>
      <c r="W19" s="140">
        <v>0</v>
      </c>
    </row>
    <row r="20" spans="2:23" x14ac:dyDescent="0.2">
      <c r="B20" s="139" t="s">
        <v>8</v>
      </c>
      <c r="C20" s="140">
        <v>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140">
        <v>0</v>
      </c>
      <c r="J20" s="140">
        <v>0</v>
      </c>
      <c r="K20" s="140">
        <v>0</v>
      </c>
      <c r="L20" s="140">
        <v>0</v>
      </c>
      <c r="M20" s="140">
        <v>0</v>
      </c>
      <c r="N20" s="140">
        <v>0</v>
      </c>
      <c r="O20" s="140">
        <v>0</v>
      </c>
      <c r="P20" s="140">
        <v>0</v>
      </c>
      <c r="Q20" s="140">
        <v>0</v>
      </c>
      <c r="R20" s="140">
        <v>0</v>
      </c>
      <c r="S20" s="140">
        <v>0</v>
      </c>
      <c r="T20" s="140">
        <v>0</v>
      </c>
      <c r="U20" s="140">
        <v>0</v>
      </c>
      <c r="V20" s="140">
        <v>0</v>
      </c>
      <c r="W20" s="140">
        <v>0</v>
      </c>
    </row>
    <row r="21" spans="2:23" x14ac:dyDescent="0.2">
      <c r="B21" s="139" t="s">
        <v>20</v>
      </c>
      <c r="C21" s="140">
        <v>0</v>
      </c>
      <c r="D21" s="140">
        <v>0</v>
      </c>
      <c r="E21" s="140">
        <v>0</v>
      </c>
      <c r="F21" s="140">
        <v>0</v>
      </c>
      <c r="G21" s="140">
        <v>0</v>
      </c>
      <c r="H21" s="140">
        <v>0</v>
      </c>
      <c r="I21" s="140">
        <v>0</v>
      </c>
      <c r="J21" s="140">
        <v>0</v>
      </c>
      <c r="K21" s="140">
        <v>0</v>
      </c>
      <c r="L21" s="140">
        <v>0</v>
      </c>
      <c r="M21" s="140">
        <v>0</v>
      </c>
      <c r="N21" s="140">
        <v>0</v>
      </c>
      <c r="O21" s="140">
        <v>0</v>
      </c>
      <c r="P21" s="140">
        <v>0</v>
      </c>
      <c r="Q21" s="140">
        <v>0</v>
      </c>
      <c r="R21" s="140">
        <v>0</v>
      </c>
      <c r="S21" s="140">
        <v>0</v>
      </c>
      <c r="T21" s="140">
        <v>0</v>
      </c>
      <c r="U21" s="140">
        <v>0</v>
      </c>
      <c r="V21" s="140">
        <v>0</v>
      </c>
      <c r="W21" s="140">
        <v>0</v>
      </c>
    </row>
    <row r="22" spans="2:23" x14ac:dyDescent="0.2">
      <c r="B22" s="139" t="s">
        <v>9</v>
      </c>
      <c r="C22" s="140">
        <v>0</v>
      </c>
      <c r="D22" s="140">
        <v>0</v>
      </c>
      <c r="E22" s="140">
        <v>0</v>
      </c>
      <c r="F22" s="140">
        <v>0</v>
      </c>
      <c r="G22" s="140">
        <v>0</v>
      </c>
      <c r="H22" s="140">
        <v>0</v>
      </c>
      <c r="I22" s="140">
        <v>0</v>
      </c>
      <c r="J22" s="140">
        <v>0</v>
      </c>
      <c r="K22" s="140">
        <v>0</v>
      </c>
      <c r="L22" s="140">
        <v>0</v>
      </c>
      <c r="M22" s="140">
        <v>0</v>
      </c>
      <c r="N22" s="140">
        <v>0</v>
      </c>
      <c r="O22" s="140">
        <v>0</v>
      </c>
      <c r="P22" s="140">
        <v>0</v>
      </c>
      <c r="Q22" s="140">
        <v>0</v>
      </c>
      <c r="R22" s="140">
        <v>0</v>
      </c>
      <c r="S22" s="140">
        <v>0</v>
      </c>
      <c r="T22" s="140">
        <v>0</v>
      </c>
      <c r="U22" s="140">
        <v>0</v>
      </c>
      <c r="V22" s="140">
        <v>0</v>
      </c>
      <c r="W22" s="140">
        <v>0</v>
      </c>
    </row>
    <row r="23" spans="2:23" x14ac:dyDescent="0.2">
      <c r="B23" s="139" t="s">
        <v>17</v>
      </c>
      <c r="C23" s="140">
        <v>0</v>
      </c>
      <c r="D23" s="140">
        <v>0</v>
      </c>
      <c r="E23" s="140">
        <v>0</v>
      </c>
      <c r="F23" s="140">
        <v>0</v>
      </c>
      <c r="G23" s="140">
        <v>0</v>
      </c>
      <c r="H23" s="140">
        <v>0</v>
      </c>
      <c r="I23" s="140">
        <v>0</v>
      </c>
      <c r="J23" s="140">
        <v>0</v>
      </c>
      <c r="K23" s="140">
        <v>0</v>
      </c>
      <c r="L23" s="140">
        <v>0</v>
      </c>
      <c r="M23" s="140">
        <v>0</v>
      </c>
      <c r="N23" s="140">
        <v>0</v>
      </c>
      <c r="O23" s="140">
        <v>0</v>
      </c>
      <c r="P23" s="140">
        <v>0</v>
      </c>
      <c r="Q23" s="140">
        <v>0</v>
      </c>
      <c r="R23" s="140">
        <v>0</v>
      </c>
      <c r="S23" s="140">
        <v>0</v>
      </c>
      <c r="T23" s="140">
        <v>0</v>
      </c>
      <c r="U23" s="140">
        <v>0</v>
      </c>
      <c r="V23" s="140">
        <v>0</v>
      </c>
      <c r="W23" s="140">
        <v>0</v>
      </c>
    </row>
    <row r="24" spans="2:23" x14ac:dyDescent="0.2">
      <c r="B24" s="139" t="s">
        <v>30</v>
      </c>
      <c r="C24" s="140">
        <v>0</v>
      </c>
      <c r="D24" s="140">
        <v>0</v>
      </c>
      <c r="E24" s="140">
        <v>0</v>
      </c>
      <c r="F24" s="140">
        <v>0</v>
      </c>
      <c r="G24" s="140">
        <v>0</v>
      </c>
      <c r="H24" s="140">
        <v>0</v>
      </c>
      <c r="I24" s="140">
        <v>0</v>
      </c>
      <c r="J24" s="140">
        <v>0</v>
      </c>
      <c r="K24" s="140">
        <v>0</v>
      </c>
      <c r="L24" s="140">
        <v>0</v>
      </c>
      <c r="M24" s="140">
        <v>0</v>
      </c>
      <c r="N24" s="140">
        <v>0</v>
      </c>
      <c r="O24" s="140">
        <v>0</v>
      </c>
      <c r="P24" s="140">
        <v>0</v>
      </c>
      <c r="Q24" s="140">
        <v>0</v>
      </c>
      <c r="R24" s="140">
        <v>0</v>
      </c>
      <c r="S24" s="140">
        <v>0</v>
      </c>
      <c r="T24" s="140">
        <v>0</v>
      </c>
      <c r="U24" s="140">
        <v>0</v>
      </c>
      <c r="V24" s="140">
        <v>0</v>
      </c>
      <c r="W24" s="140">
        <v>0</v>
      </c>
    </row>
    <row r="25" spans="2:23" ht="13.5" thickBot="1" x14ac:dyDescent="0.25">
      <c r="B25" s="142" t="s">
        <v>77</v>
      </c>
      <c r="C25" s="143">
        <v>0</v>
      </c>
      <c r="D25" s="143">
        <v>0</v>
      </c>
      <c r="E25" s="143">
        <v>0</v>
      </c>
      <c r="F25" s="143">
        <v>0</v>
      </c>
      <c r="G25" s="143">
        <v>0</v>
      </c>
      <c r="H25" s="143">
        <v>0</v>
      </c>
      <c r="I25" s="143">
        <v>0</v>
      </c>
      <c r="J25" s="143">
        <v>0</v>
      </c>
      <c r="K25" s="143">
        <v>0</v>
      </c>
      <c r="L25" s="143">
        <v>0</v>
      </c>
      <c r="M25" s="143">
        <v>0</v>
      </c>
      <c r="N25" s="143">
        <v>0</v>
      </c>
      <c r="O25" s="143">
        <v>0</v>
      </c>
      <c r="P25" s="143">
        <v>0</v>
      </c>
      <c r="Q25" s="143">
        <v>0</v>
      </c>
      <c r="R25" s="143">
        <v>0</v>
      </c>
      <c r="S25" s="143">
        <v>0</v>
      </c>
      <c r="T25" s="143">
        <v>0</v>
      </c>
      <c r="U25" s="143">
        <v>0</v>
      </c>
      <c r="V25" s="143">
        <v>0</v>
      </c>
      <c r="W25" s="143">
        <v>0</v>
      </c>
    </row>
    <row r="26" spans="2:23" ht="13.5" thickBot="1" x14ac:dyDescent="0.25">
      <c r="B26" s="144" t="s">
        <v>4</v>
      </c>
      <c r="C26" s="143">
        <v>0</v>
      </c>
      <c r="D26" s="143">
        <v>1</v>
      </c>
      <c r="E26" s="143">
        <v>0</v>
      </c>
      <c r="F26" s="143">
        <v>-1</v>
      </c>
      <c r="G26" s="143">
        <v>-3</v>
      </c>
      <c r="H26" s="143">
        <v>-5</v>
      </c>
      <c r="I26" s="143">
        <v>-8</v>
      </c>
      <c r="J26" s="143">
        <v>-10</v>
      </c>
      <c r="K26" s="143">
        <v>-13</v>
      </c>
      <c r="L26" s="143">
        <v>-15</v>
      </c>
      <c r="M26" s="143">
        <v>-17</v>
      </c>
      <c r="N26" s="143">
        <v>-19</v>
      </c>
      <c r="O26" s="143">
        <v>-20</v>
      </c>
      <c r="P26" s="143">
        <v>-20</v>
      </c>
      <c r="Q26" s="143">
        <v>-20</v>
      </c>
      <c r="R26" s="143">
        <v>-19</v>
      </c>
      <c r="S26" s="143">
        <v>-18</v>
      </c>
      <c r="T26" s="143">
        <v>-17</v>
      </c>
      <c r="U26" s="143">
        <v>-16</v>
      </c>
      <c r="V26" s="143">
        <v>-14</v>
      </c>
      <c r="W26" s="143">
        <v>-12</v>
      </c>
    </row>
    <row r="27" spans="2:23" x14ac:dyDescent="0.2">
      <c r="B27" s="14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CECF-1B40-414C-877B-82976515ED01}">
  <dimension ref="B1:D6"/>
  <sheetViews>
    <sheetView showGridLines="0" workbookViewId="0"/>
  </sheetViews>
  <sheetFormatPr baseColWidth="10" defaultColWidth="11.5703125" defaultRowHeight="12.75" x14ac:dyDescent="0.2"/>
  <cols>
    <col min="1" max="2" width="11.5703125" style="10"/>
    <col min="3" max="3" width="18" style="10" bestFit="1" customWidth="1"/>
    <col min="4" max="16384" width="11.5703125" style="10"/>
  </cols>
  <sheetData>
    <row r="1" spans="2:4" ht="13.5" thickBot="1" x14ac:dyDescent="0.25"/>
    <row r="2" spans="2:4" x14ac:dyDescent="0.2">
      <c r="B2" s="170" t="s">
        <v>23</v>
      </c>
      <c r="C2" s="170" t="s">
        <v>78</v>
      </c>
      <c r="D2" s="87" t="s">
        <v>79</v>
      </c>
    </row>
    <row r="3" spans="2:4" ht="13.5" thickBot="1" x14ac:dyDescent="0.25">
      <c r="B3" s="171"/>
      <c r="C3" s="171"/>
      <c r="D3" s="88" t="s">
        <v>80</v>
      </c>
    </row>
    <row r="4" spans="2:4" ht="14.25" thickTop="1" thickBot="1" x14ac:dyDescent="0.25">
      <c r="B4" s="89">
        <v>2019</v>
      </c>
      <c r="C4" s="90">
        <v>105</v>
      </c>
      <c r="D4" s="90" t="s">
        <v>81</v>
      </c>
    </row>
    <row r="5" spans="2:4" ht="13.5" thickBot="1" x14ac:dyDescent="0.25">
      <c r="B5" s="89">
        <v>2020</v>
      </c>
      <c r="C5" s="90">
        <v>71</v>
      </c>
      <c r="D5" s="90" t="s">
        <v>82</v>
      </c>
    </row>
    <row r="6" spans="2:4" x14ac:dyDescent="0.2">
      <c r="B6" s="14" t="s">
        <v>94</v>
      </c>
    </row>
  </sheetData>
  <mergeCells count="2">
    <mergeCell ref="B2:B3"/>
    <mergeCell ref="C2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W27"/>
  <sheetViews>
    <sheetView showGridLines="0" zoomScaleNormal="100" workbookViewId="0"/>
  </sheetViews>
  <sheetFormatPr baseColWidth="10" defaultColWidth="11.42578125" defaultRowHeight="12.75" x14ac:dyDescent="0.2"/>
  <cols>
    <col min="1" max="1" width="11.42578125" style="10"/>
    <col min="2" max="2" width="16.28515625" style="10" customWidth="1"/>
    <col min="3" max="3" width="14.7109375" style="10" customWidth="1"/>
    <col min="4" max="16384" width="11.42578125" style="10"/>
  </cols>
  <sheetData>
    <row r="1" spans="2:23" ht="13.5" thickBot="1" x14ac:dyDescent="0.25"/>
    <row r="2" spans="2:23" ht="13.5" thickBot="1" x14ac:dyDescent="0.25">
      <c r="B2" s="145" t="s">
        <v>35</v>
      </c>
      <c r="C2" s="146">
        <v>2021</v>
      </c>
      <c r="D2" s="146">
        <v>2022</v>
      </c>
      <c r="E2" s="146">
        <v>2023</v>
      </c>
      <c r="F2" s="146">
        <v>2024</v>
      </c>
      <c r="G2" s="146">
        <v>2025</v>
      </c>
      <c r="H2" s="146">
        <v>2026</v>
      </c>
      <c r="I2" s="146">
        <v>2027</v>
      </c>
      <c r="J2" s="146">
        <v>2028</v>
      </c>
      <c r="K2" s="146">
        <v>2029</v>
      </c>
      <c r="L2" s="146">
        <v>2030</v>
      </c>
      <c r="M2" s="146">
        <v>2031</v>
      </c>
      <c r="N2" s="146">
        <v>2032</v>
      </c>
      <c r="O2" s="146">
        <v>2033</v>
      </c>
      <c r="P2" s="146">
        <v>2034</v>
      </c>
      <c r="Q2" s="146">
        <v>2035</v>
      </c>
      <c r="R2" s="146">
        <v>2036</v>
      </c>
      <c r="S2" s="146">
        <v>2037</v>
      </c>
      <c r="T2" s="146">
        <v>2038</v>
      </c>
      <c r="U2" s="146">
        <v>2039</v>
      </c>
      <c r="V2" s="146">
        <v>2040</v>
      </c>
      <c r="W2" s="146">
        <v>2041</v>
      </c>
    </row>
    <row r="3" spans="2:23" x14ac:dyDescent="0.2">
      <c r="B3" s="131" t="s">
        <v>27</v>
      </c>
      <c r="C3" s="147">
        <v>3.6</v>
      </c>
      <c r="D3" s="147">
        <v>0.5</v>
      </c>
      <c r="E3" s="147">
        <v>6.1</v>
      </c>
      <c r="F3" s="147">
        <v>2.2999999999999998</v>
      </c>
      <c r="G3" s="147">
        <v>2.4</v>
      </c>
      <c r="H3" s="147">
        <v>2.5</v>
      </c>
      <c r="I3" s="147">
        <v>2.6</v>
      </c>
      <c r="J3" s="147">
        <v>2.6</v>
      </c>
      <c r="K3" s="147">
        <v>2.6</v>
      </c>
      <c r="L3" s="147">
        <v>2.7</v>
      </c>
      <c r="M3" s="148">
        <v>2.8</v>
      </c>
      <c r="N3" s="149">
        <v>2.8</v>
      </c>
      <c r="O3" s="149">
        <v>2.8</v>
      </c>
      <c r="P3" s="149">
        <v>2.9</v>
      </c>
      <c r="Q3" s="149">
        <v>2.9</v>
      </c>
      <c r="R3" s="149">
        <v>3</v>
      </c>
      <c r="S3" s="149">
        <v>3.1</v>
      </c>
      <c r="T3" s="149">
        <v>3.1</v>
      </c>
      <c r="U3" s="149">
        <v>3.2</v>
      </c>
      <c r="V3" s="149">
        <v>3.4</v>
      </c>
      <c r="W3" s="150">
        <v>3.4</v>
      </c>
    </row>
    <row r="4" spans="2:23" x14ac:dyDescent="0.2">
      <c r="B4" s="131" t="s">
        <v>13</v>
      </c>
      <c r="C4" s="147">
        <v>0.1</v>
      </c>
      <c r="D4" s="147">
        <v>0</v>
      </c>
      <c r="E4" s="147">
        <v>0</v>
      </c>
      <c r="F4" s="147">
        <v>0</v>
      </c>
      <c r="G4" s="147">
        <v>0</v>
      </c>
      <c r="H4" s="147">
        <v>0</v>
      </c>
      <c r="I4" s="147">
        <v>0</v>
      </c>
      <c r="J4" s="147">
        <v>0</v>
      </c>
      <c r="K4" s="147">
        <v>0</v>
      </c>
      <c r="L4" s="147">
        <v>0</v>
      </c>
      <c r="M4" s="148">
        <v>0</v>
      </c>
      <c r="N4" s="149">
        <v>0</v>
      </c>
      <c r="O4" s="149">
        <v>0</v>
      </c>
      <c r="P4" s="149">
        <v>0</v>
      </c>
      <c r="Q4" s="149">
        <v>0</v>
      </c>
      <c r="R4" s="149">
        <v>0</v>
      </c>
      <c r="S4" s="149">
        <v>0</v>
      </c>
      <c r="T4" s="149">
        <v>0</v>
      </c>
      <c r="U4" s="149">
        <v>0</v>
      </c>
      <c r="V4" s="149">
        <v>0</v>
      </c>
      <c r="W4" s="150">
        <v>0</v>
      </c>
    </row>
    <row r="5" spans="2:23" x14ac:dyDescent="0.2">
      <c r="B5" s="131" t="s">
        <v>15</v>
      </c>
      <c r="C5" s="147">
        <v>0</v>
      </c>
      <c r="D5" s="147">
        <v>0</v>
      </c>
      <c r="E5" s="147">
        <v>0</v>
      </c>
      <c r="F5" s="147">
        <v>0</v>
      </c>
      <c r="G5" s="147">
        <v>0</v>
      </c>
      <c r="H5" s="147">
        <v>0</v>
      </c>
      <c r="I5" s="147">
        <v>0</v>
      </c>
      <c r="J5" s="147">
        <v>0</v>
      </c>
      <c r="K5" s="147">
        <v>0</v>
      </c>
      <c r="L5" s="147">
        <v>0</v>
      </c>
      <c r="M5" s="148">
        <v>0</v>
      </c>
      <c r="N5" s="149">
        <v>0</v>
      </c>
      <c r="O5" s="149">
        <v>0</v>
      </c>
      <c r="P5" s="149">
        <v>0</v>
      </c>
      <c r="Q5" s="149">
        <v>0</v>
      </c>
      <c r="R5" s="149">
        <v>0</v>
      </c>
      <c r="S5" s="149">
        <v>0</v>
      </c>
      <c r="T5" s="149">
        <v>0</v>
      </c>
      <c r="U5" s="149">
        <v>0</v>
      </c>
      <c r="V5" s="149">
        <v>0</v>
      </c>
      <c r="W5" s="150">
        <v>0</v>
      </c>
    </row>
    <row r="6" spans="2:23" x14ac:dyDescent="0.2">
      <c r="B6" s="131" t="s">
        <v>39</v>
      </c>
      <c r="C6" s="147">
        <v>350.9</v>
      </c>
      <c r="D6" s="147">
        <v>120.1</v>
      </c>
      <c r="E6" s="147">
        <v>10.4</v>
      </c>
      <c r="F6" s="147">
        <v>3.5</v>
      </c>
      <c r="G6" s="147">
        <v>4.2</v>
      </c>
      <c r="H6" s="147">
        <v>4.7</v>
      </c>
      <c r="I6" s="147">
        <v>3.7</v>
      </c>
      <c r="J6" s="147">
        <v>4.2</v>
      </c>
      <c r="K6" s="147">
        <v>4.5</v>
      </c>
      <c r="L6" s="147">
        <v>4.5999999999999996</v>
      </c>
      <c r="M6" s="148">
        <v>4.8</v>
      </c>
      <c r="N6" s="149">
        <v>4.8</v>
      </c>
      <c r="O6" s="149">
        <v>5</v>
      </c>
      <c r="P6" s="149">
        <v>5.2</v>
      </c>
      <c r="Q6" s="149">
        <v>5.4</v>
      </c>
      <c r="R6" s="149">
        <v>5.6</v>
      </c>
      <c r="S6" s="149">
        <v>5.8</v>
      </c>
      <c r="T6" s="149">
        <v>6</v>
      </c>
      <c r="U6" s="149">
        <v>6.3</v>
      </c>
      <c r="V6" s="149">
        <v>6.6</v>
      </c>
      <c r="W6" s="150">
        <v>6.7</v>
      </c>
    </row>
    <row r="7" spans="2:23" x14ac:dyDescent="0.2">
      <c r="B7" s="131" t="s">
        <v>32</v>
      </c>
      <c r="C7" s="147">
        <v>0.6</v>
      </c>
      <c r="D7" s="147">
        <v>0.2</v>
      </c>
      <c r="E7" s="147">
        <v>0</v>
      </c>
      <c r="F7" s="147">
        <v>0</v>
      </c>
      <c r="G7" s="147">
        <v>0</v>
      </c>
      <c r="H7" s="147">
        <v>0</v>
      </c>
      <c r="I7" s="147">
        <v>0</v>
      </c>
      <c r="J7" s="147">
        <v>0</v>
      </c>
      <c r="K7" s="147">
        <v>0</v>
      </c>
      <c r="L7" s="147">
        <v>0</v>
      </c>
      <c r="M7" s="148">
        <v>0</v>
      </c>
      <c r="N7" s="149">
        <v>0</v>
      </c>
      <c r="O7" s="149">
        <v>0</v>
      </c>
      <c r="P7" s="149">
        <v>0</v>
      </c>
      <c r="Q7" s="149">
        <v>0</v>
      </c>
      <c r="R7" s="149">
        <v>0</v>
      </c>
      <c r="S7" s="149">
        <v>0</v>
      </c>
      <c r="T7" s="149">
        <v>0</v>
      </c>
      <c r="U7" s="149">
        <v>0</v>
      </c>
      <c r="V7" s="149">
        <v>0</v>
      </c>
      <c r="W7" s="150">
        <v>0</v>
      </c>
    </row>
    <row r="8" spans="2:23" x14ac:dyDescent="0.2">
      <c r="B8" s="131" t="s">
        <v>33</v>
      </c>
      <c r="C8" s="147">
        <v>5.3</v>
      </c>
      <c r="D8" s="147">
        <v>1.8</v>
      </c>
      <c r="E8" s="147">
        <v>0.6</v>
      </c>
      <c r="F8" s="147">
        <v>0.1</v>
      </c>
      <c r="G8" s="147">
        <v>0.2</v>
      </c>
      <c r="H8" s="147">
        <v>0.2</v>
      </c>
      <c r="I8" s="147">
        <v>0.2</v>
      </c>
      <c r="J8" s="147">
        <v>0.2</v>
      </c>
      <c r="K8" s="147">
        <v>0.2</v>
      </c>
      <c r="L8" s="147">
        <v>0.2</v>
      </c>
      <c r="M8" s="148">
        <v>0.2</v>
      </c>
      <c r="N8" s="149">
        <v>0.2</v>
      </c>
      <c r="O8" s="149">
        <v>0.2</v>
      </c>
      <c r="P8" s="149">
        <v>0.2</v>
      </c>
      <c r="Q8" s="149">
        <v>0.3</v>
      </c>
      <c r="R8" s="149">
        <v>0.3</v>
      </c>
      <c r="S8" s="149">
        <v>0.3</v>
      </c>
      <c r="T8" s="149">
        <v>0.3</v>
      </c>
      <c r="U8" s="149">
        <v>0.3</v>
      </c>
      <c r="V8" s="149">
        <v>0.3</v>
      </c>
      <c r="W8" s="150">
        <v>0.3</v>
      </c>
    </row>
    <row r="9" spans="2:23" x14ac:dyDescent="0.2">
      <c r="B9" s="131" t="s">
        <v>26</v>
      </c>
      <c r="C9" s="147">
        <v>278</v>
      </c>
      <c r="D9" s="147">
        <v>95.1</v>
      </c>
      <c r="E9" s="147">
        <v>50.3</v>
      </c>
      <c r="F9" s="147">
        <v>18.7</v>
      </c>
      <c r="G9" s="147">
        <v>19.399999999999999</v>
      </c>
      <c r="H9" s="147">
        <v>20.3</v>
      </c>
      <c r="I9" s="147">
        <v>19.5</v>
      </c>
      <c r="J9" s="147">
        <v>19.8</v>
      </c>
      <c r="K9" s="147">
        <v>19.600000000000001</v>
      </c>
      <c r="L9" s="147">
        <v>19.899999999999999</v>
      </c>
      <c r="M9" s="148">
        <v>20.5</v>
      </c>
      <c r="N9" s="149">
        <v>20.399999999999999</v>
      </c>
      <c r="O9" s="149">
        <v>20.7</v>
      </c>
      <c r="P9" s="149">
        <v>21</v>
      </c>
      <c r="Q9" s="149">
        <v>21.3</v>
      </c>
      <c r="R9" s="149">
        <v>21.7</v>
      </c>
      <c r="S9" s="149">
        <v>22.1</v>
      </c>
      <c r="T9" s="149">
        <v>22.3</v>
      </c>
      <c r="U9" s="149">
        <v>22.7</v>
      </c>
      <c r="V9" s="149">
        <v>24</v>
      </c>
      <c r="W9" s="150">
        <v>24.1</v>
      </c>
    </row>
    <row r="10" spans="2:23" x14ac:dyDescent="0.2">
      <c r="B10" s="131" t="s">
        <v>22</v>
      </c>
      <c r="C10" s="147">
        <v>0</v>
      </c>
      <c r="D10" s="147">
        <v>0</v>
      </c>
      <c r="E10" s="147">
        <v>0</v>
      </c>
      <c r="F10" s="147">
        <v>0</v>
      </c>
      <c r="G10" s="147">
        <v>0</v>
      </c>
      <c r="H10" s="147">
        <v>0</v>
      </c>
      <c r="I10" s="147">
        <v>0</v>
      </c>
      <c r="J10" s="147">
        <v>0</v>
      </c>
      <c r="K10" s="147">
        <v>0</v>
      </c>
      <c r="L10" s="147">
        <v>0</v>
      </c>
      <c r="M10" s="148">
        <v>0</v>
      </c>
      <c r="N10" s="149">
        <v>0</v>
      </c>
      <c r="O10" s="149">
        <v>0</v>
      </c>
      <c r="P10" s="149">
        <v>0</v>
      </c>
      <c r="Q10" s="149">
        <v>0</v>
      </c>
      <c r="R10" s="149">
        <v>0</v>
      </c>
      <c r="S10" s="149">
        <v>0</v>
      </c>
      <c r="T10" s="149">
        <v>0</v>
      </c>
      <c r="U10" s="149">
        <v>0</v>
      </c>
      <c r="V10" s="149">
        <v>0</v>
      </c>
      <c r="W10" s="150">
        <v>0</v>
      </c>
    </row>
    <row r="11" spans="2:23" x14ac:dyDescent="0.2">
      <c r="B11" s="131" t="s">
        <v>28</v>
      </c>
      <c r="C11" s="147">
        <v>1.1000000000000001</v>
      </c>
      <c r="D11" s="147">
        <v>0.4</v>
      </c>
      <c r="E11" s="147">
        <v>0.4</v>
      </c>
      <c r="F11" s="147">
        <v>0.2</v>
      </c>
      <c r="G11" s="147">
        <v>0.2</v>
      </c>
      <c r="H11" s="147">
        <v>0.2</v>
      </c>
      <c r="I11" s="147">
        <v>0.2</v>
      </c>
      <c r="J11" s="147">
        <v>0.2</v>
      </c>
      <c r="K11" s="147">
        <v>0.2</v>
      </c>
      <c r="L11" s="147">
        <v>0.2</v>
      </c>
      <c r="M11" s="148">
        <v>0.2</v>
      </c>
      <c r="N11" s="149">
        <v>0.2</v>
      </c>
      <c r="O11" s="149">
        <v>0.2</v>
      </c>
      <c r="P11" s="149">
        <v>0.2</v>
      </c>
      <c r="Q11" s="149">
        <v>0.2</v>
      </c>
      <c r="R11" s="149">
        <v>0.2</v>
      </c>
      <c r="S11" s="149">
        <v>0.2</v>
      </c>
      <c r="T11" s="149">
        <v>0.2</v>
      </c>
      <c r="U11" s="149">
        <v>0.2</v>
      </c>
      <c r="V11" s="149">
        <v>0.2</v>
      </c>
      <c r="W11" s="150">
        <v>0.2</v>
      </c>
    </row>
    <row r="12" spans="2:23" x14ac:dyDescent="0.2">
      <c r="B12" s="131" t="s">
        <v>14</v>
      </c>
      <c r="C12" s="147">
        <v>3.4</v>
      </c>
      <c r="D12" s="147">
        <v>1.2</v>
      </c>
      <c r="E12" s="147">
        <v>1.8</v>
      </c>
      <c r="F12" s="147">
        <v>0.7</v>
      </c>
      <c r="G12" s="147">
        <v>0.7</v>
      </c>
      <c r="H12" s="147">
        <v>0.8</v>
      </c>
      <c r="I12" s="147">
        <v>0.7</v>
      </c>
      <c r="J12" s="147">
        <v>0.8</v>
      </c>
      <c r="K12" s="147">
        <v>0.8</v>
      </c>
      <c r="L12" s="147">
        <v>0.9</v>
      </c>
      <c r="M12" s="148">
        <v>0.9</v>
      </c>
      <c r="N12" s="149">
        <v>0.9</v>
      </c>
      <c r="O12" s="149">
        <v>0.9</v>
      </c>
      <c r="P12" s="149">
        <v>0.9</v>
      </c>
      <c r="Q12" s="149">
        <v>0.9</v>
      </c>
      <c r="R12" s="149">
        <v>1</v>
      </c>
      <c r="S12" s="149">
        <v>1</v>
      </c>
      <c r="T12" s="149">
        <v>1</v>
      </c>
      <c r="U12" s="149">
        <v>1</v>
      </c>
      <c r="V12" s="149">
        <v>1</v>
      </c>
      <c r="W12" s="150">
        <v>1</v>
      </c>
    </row>
    <row r="13" spans="2:23" x14ac:dyDescent="0.2">
      <c r="B13" s="131" t="s">
        <v>3</v>
      </c>
      <c r="C13" s="147">
        <v>26.3</v>
      </c>
      <c r="D13" s="147">
        <v>9</v>
      </c>
      <c r="E13" s="147">
        <v>9.5</v>
      </c>
      <c r="F13" s="147">
        <v>3.6</v>
      </c>
      <c r="G13" s="147">
        <v>3.9</v>
      </c>
      <c r="H13" s="147">
        <v>4.2</v>
      </c>
      <c r="I13" s="147">
        <v>4.0999999999999996</v>
      </c>
      <c r="J13" s="147">
        <v>4.2</v>
      </c>
      <c r="K13" s="147">
        <v>4.3</v>
      </c>
      <c r="L13" s="147">
        <v>4.4000000000000004</v>
      </c>
      <c r="M13" s="148">
        <v>4.5999999999999996</v>
      </c>
      <c r="N13" s="149">
        <v>4.5999999999999996</v>
      </c>
      <c r="O13" s="149">
        <v>4.7</v>
      </c>
      <c r="P13" s="149">
        <v>4.8</v>
      </c>
      <c r="Q13" s="149">
        <v>5</v>
      </c>
      <c r="R13" s="149">
        <v>5.0999999999999996</v>
      </c>
      <c r="S13" s="149">
        <v>5.2</v>
      </c>
      <c r="T13" s="149">
        <v>5.3</v>
      </c>
      <c r="U13" s="149">
        <v>5.4</v>
      </c>
      <c r="V13" s="149">
        <v>5.7</v>
      </c>
      <c r="W13" s="150">
        <v>5.8</v>
      </c>
    </row>
    <row r="14" spans="2:23" x14ac:dyDescent="0.2">
      <c r="B14" s="131" t="s">
        <v>7</v>
      </c>
      <c r="C14" s="147">
        <v>0.4</v>
      </c>
      <c r="D14" s="147">
        <v>0.1</v>
      </c>
      <c r="E14" s="147">
        <v>0.3</v>
      </c>
      <c r="F14" s="147">
        <v>0.1</v>
      </c>
      <c r="G14" s="147">
        <v>0.1</v>
      </c>
      <c r="H14" s="147">
        <v>0.1</v>
      </c>
      <c r="I14" s="147">
        <v>0.1</v>
      </c>
      <c r="J14" s="147">
        <v>0.1</v>
      </c>
      <c r="K14" s="147">
        <v>0.1</v>
      </c>
      <c r="L14" s="147">
        <v>0.1</v>
      </c>
      <c r="M14" s="148">
        <v>0.1</v>
      </c>
      <c r="N14" s="149">
        <v>0.1</v>
      </c>
      <c r="O14" s="149">
        <v>0.1</v>
      </c>
      <c r="P14" s="149">
        <v>0.1</v>
      </c>
      <c r="Q14" s="149">
        <v>0.1</v>
      </c>
      <c r="R14" s="149">
        <v>0.1</v>
      </c>
      <c r="S14" s="149">
        <v>0.1</v>
      </c>
      <c r="T14" s="149">
        <v>0.1</v>
      </c>
      <c r="U14" s="149">
        <v>0.1</v>
      </c>
      <c r="V14" s="149">
        <v>0.1</v>
      </c>
      <c r="W14" s="150">
        <v>0.1</v>
      </c>
    </row>
    <row r="15" spans="2:23" x14ac:dyDescent="0.2">
      <c r="B15" s="131" t="s">
        <v>11</v>
      </c>
      <c r="C15" s="147">
        <v>0.4</v>
      </c>
      <c r="D15" s="147">
        <v>0.1</v>
      </c>
      <c r="E15" s="147">
        <v>0.7</v>
      </c>
      <c r="F15" s="147">
        <v>0.3</v>
      </c>
      <c r="G15" s="147">
        <v>0.3</v>
      </c>
      <c r="H15" s="147">
        <v>0.3</v>
      </c>
      <c r="I15" s="147">
        <v>0.3</v>
      </c>
      <c r="J15" s="147">
        <v>0.3</v>
      </c>
      <c r="K15" s="147">
        <v>0.3</v>
      </c>
      <c r="L15" s="147">
        <v>0.3</v>
      </c>
      <c r="M15" s="148">
        <v>0.3</v>
      </c>
      <c r="N15" s="149">
        <v>0.3</v>
      </c>
      <c r="O15" s="149">
        <v>0.3</v>
      </c>
      <c r="P15" s="149">
        <v>0.3</v>
      </c>
      <c r="Q15" s="149">
        <v>0.3</v>
      </c>
      <c r="R15" s="149">
        <v>0.3</v>
      </c>
      <c r="S15" s="149">
        <v>0.3</v>
      </c>
      <c r="T15" s="149">
        <v>0.3</v>
      </c>
      <c r="U15" s="149">
        <v>0.3</v>
      </c>
      <c r="V15" s="149">
        <v>0.3</v>
      </c>
      <c r="W15" s="150">
        <v>0.3</v>
      </c>
    </row>
    <row r="16" spans="2:23" x14ac:dyDescent="0.2">
      <c r="B16" s="131" t="s">
        <v>29</v>
      </c>
      <c r="C16" s="147">
        <v>1.5</v>
      </c>
      <c r="D16" s="147">
        <v>0.5</v>
      </c>
      <c r="E16" s="147">
        <v>0.6</v>
      </c>
      <c r="F16" s="147">
        <v>0.2</v>
      </c>
      <c r="G16" s="147">
        <v>0.2</v>
      </c>
      <c r="H16" s="147">
        <v>0.2</v>
      </c>
      <c r="I16" s="147">
        <v>0.2</v>
      </c>
      <c r="J16" s="147">
        <v>0.2</v>
      </c>
      <c r="K16" s="147">
        <v>0.3</v>
      </c>
      <c r="L16" s="147">
        <v>0.3</v>
      </c>
      <c r="M16" s="148">
        <v>0.3</v>
      </c>
      <c r="N16" s="149">
        <v>0.3</v>
      </c>
      <c r="O16" s="149">
        <v>0.3</v>
      </c>
      <c r="P16" s="149">
        <v>0.3</v>
      </c>
      <c r="Q16" s="149">
        <v>0.3</v>
      </c>
      <c r="R16" s="149">
        <v>0.3</v>
      </c>
      <c r="S16" s="149">
        <v>0.3</v>
      </c>
      <c r="T16" s="149">
        <v>0.3</v>
      </c>
      <c r="U16" s="149">
        <v>0.3</v>
      </c>
      <c r="V16" s="149">
        <v>0.4</v>
      </c>
      <c r="W16" s="150">
        <v>0.4</v>
      </c>
    </row>
    <row r="17" spans="2:23" x14ac:dyDescent="0.2">
      <c r="B17" s="131" t="s">
        <v>18</v>
      </c>
      <c r="C17" s="147">
        <v>0.4</v>
      </c>
      <c r="D17" s="147">
        <v>0.2</v>
      </c>
      <c r="E17" s="147">
        <v>0.5</v>
      </c>
      <c r="F17" s="147">
        <v>0.2</v>
      </c>
      <c r="G17" s="147">
        <v>0.2</v>
      </c>
      <c r="H17" s="147">
        <v>0.2</v>
      </c>
      <c r="I17" s="147">
        <v>0.2</v>
      </c>
      <c r="J17" s="147">
        <v>0.2</v>
      </c>
      <c r="K17" s="147">
        <v>0.2</v>
      </c>
      <c r="L17" s="147">
        <v>0.2</v>
      </c>
      <c r="M17" s="148">
        <v>0.2</v>
      </c>
      <c r="N17" s="149">
        <v>0.2</v>
      </c>
      <c r="O17" s="149">
        <v>0.2</v>
      </c>
      <c r="P17" s="149">
        <v>0.2</v>
      </c>
      <c r="Q17" s="149">
        <v>0.2</v>
      </c>
      <c r="R17" s="149">
        <v>0.2</v>
      </c>
      <c r="S17" s="149">
        <v>0.2</v>
      </c>
      <c r="T17" s="149">
        <v>0.2</v>
      </c>
      <c r="U17" s="149">
        <v>0.2</v>
      </c>
      <c r="V17" s="149">
        <v>0.2</v>
      </c>
      <c r="W17" s="150">
        <v>0.2</v>
      </c>
    </row>
    <row r="18" spans="2:23" x14ac:dyDescent="0.2">
      <c r="B18" s="131" t="s">
        <v>19</v>
      </c>
      <c r="C18" s="147">
        <v>0.5</v>
      </c>
      <c r="D18" s="147">
        <v>0.2</v>
      </c>
      <c r="E18" s="147">
        <v>0.2</v>
      </c>
      <c r="F18" s="147">
        <v>0.1</v>
      </c>
      <c r="G18" s="147">
        <v>0.1</v>
      </c>
      <c r="H18" s="147">
        <v>0.1</v>
      </c>
      <c r="I18" s="147">
        <v>0.1</v>
      </c>
      <c r="J18" s="147">
        <v>0.1</v>
      </c>
      <c r="K18" s="147">
        <v>0.1</v>
      </c>
      <c r="L18" s="147">
        <v>0.1</v>
      </c>
      <c r="M18" s="148">
        <v>0.1</v>
      </c>
      <c r="N18" s="149">
        <v>0.1</v>
      </c>
      <c r="O18" s="149">
        <v>0.1</v>
      </c>
      <c r="P18" s="149">
        <v>0.1</v>
      </c>
      <c r="Q18" s="149">
        <v>0.1</v>
      </c>
      <c r="R18" s="149">
        <v>0.1</v>
      </c>
      <c r="S18" s="149">
        <v>0.2</v>
      </c>
      <c r="T18" s="149">
        <v>0.2</v>
      </c>
      <c r="U18" s="149">
        <v>0.2</v>
      </c>
      <c r="V18" s="149">
        <v>0.2</v>
      </c>
      <c r="W18" s="150">
        <v>0.2</v>
      </c>
    </row>
    <row r="19" spans="2:23" x14ac:dyDescent="0.2">
      <c r="B19" s="131" t="s">
        <v>10</v>
      </c>
      <c r="C19" s="147">
        <v>4.8</v>
      </c>
      <c r="D19" s="147">
        <v>1.6</v>
      </c>
      <c r="E19" s="147">
        <v>0.6</v>
      </c>
      <c r="F19" s="147">
        <v>0.2</v>
      </c>
      <c r="G19" s="147">
        <v>0.1</v>
      </c>
      <c r="H19" s="147">
        <v>0.1</v>
      </c>
      <c r="I19" s="147">
        <v>0.2</v>
      </c>
      <c r="J19" s="147">
        <v>0.1</v>
      </c>
      <c r="K19" s="147">
        <v>0.3</v>
      </c>
      <c r="L19" s="147">
        <v>0.1</v>
      </c>
      <c r="M19" s="148">
        <v>-0.4</v>
      </c>
      <c r="N19" s="149">
        <v>0.3</v>
      </c>
      <c r="O19" s="149">
        <v>0.2</v>
      </c>
      <c r="P19" s="149">
        <v>0.1</v>
      </c>
      <c r="Q19" s="149">
        <v>0.1</v>
      </c>
      <c r="R19" s="149">
        <v>0.2</v>
      </c>
      <c r="S19" s="149">
        <v>0.1</v>
      </c>
      <c r="T19" s="149">
        <v>0.4</v>
      </c>
      <c r="U19" s="149">
        <v>0.2</v>
      </c>
      <c r="V19" s="149">
        <v>-0.5</v>
      </c>
      <c r="W19" s="150">
        <v>0.4</v>
      </c>
    </row>
    <row r="20" spans="2:23" x14ac:dyDescent="0.2">
      <c r="B20" s="131" t="s">
        <v>8</v>
      </c>
      <c r="C20" s="147">
        <v>0.3</v>
      </c>
      <c r="D20" s="147">
        <v>0.1</v>
      </c>
      <c r="E20" s="147">
        <v>0</v>
      </c>
      <c r="F20" s="147">
        <v>0</v>
      </c>
      <c r="G20" s="147">
        <v>0</v>
      </c>
      <c r="H20" s="147">
        <v>0</v>
      </c>
      <c r="I20" s="147">
        <v>0</v>
      </c>
      <c r="J20" s="147">
        <v>0</v>
      </c>
      <c r="K20" s="147">
        <v>0</v>
      </c>
      <c r="L20" s="147">
        <v>0</v>
      </c>
      <c r="M20" s="148">
        <v>0</v>
      </c>
      <c r="N20" s="149">
        <v>0</v>
      </c>
      <c r="O20" s="149">
        <v>0</v>
      </c>
      <c r="P20" s="149">
        <v>0</v>
      </c>
      <c r="Q20" s="149">
        <v>0</v>
      </c>
      <c r="R20" s="149">
        <v>0</v>
      </c>
      <c r="S20" s="149">
        <v>0</v>
      </c>
      <c r="T20" s="149">
        <v>0</v>
      </c>
      <c r="U20" s="149">
        <v>0</v>
      </c>
      <c r="V20" s="149">
        <v>0</v>
      </c>
      <c r="W20" s="150">
        <v>0</v>
      </c>
    </row>
    <row r="21" spans="2:23" x14ac:dyDescent="0.2">
      <c r="B21" s="131" t="s">
        <v>20</v>
      </c>
      <c r="C21" s="147">
        <v>0.4</v>
      </c>
      <c r="D21" s="147">
        <v>0.1</v>
      </c>
      <c r="E21" s="147">
        <v>0</v>
      </c>
      <c r="F21" s="147">
        <v>0</v>
      </c>
      <c r="G21" s="147">
        <v>0</v>
      </c>
      <c r="H21" s="147">
        <v>0</v>
      </c>
      <c r="I21" s="147">
        <v>0</v>
      </c>
      <c r="J21" s="147">
        <v>0</v>
      </c>
      <c r="K21" s="147">
        <v>0</v>
      </c>
      <c r="L21" s="147">
        <v>0</v>
      </c>
      <c r="M21" s="148">
        <v>0</v>
      </c>
      <c r="N21" s="149">
        <v>0</v>
      </c>
      <c r="O21" s="149">
        <v>0</v>
      </c>
      <c r="P21" s="149">
        <v>0</v>
      </c>
      <c r="Q21" s="149">
        <v>0</v>
      </c>
      <c r="R21" s="149">
        <v>0</v>
      </c>
      <c r="S21" s="149">
        <v>0</v>
      </c>
      <c r="T21" s="149">
        <v>0</v>
      </c>
      <c r="U21" s="149">
        <v>0</v>
      </c>
      <c r="V21" s="149">
        <v>0</v>
      </c>
      <c r="W21" s="150">
        <v>0</v>
      </c>
    </row>
    <row r="22" spans="2:23" x14ac:dyDescent="0.2">
      <c r="B22" s="131" t="s">
        <v>9</v>
      </c>
      <c r="C22" s="147">
        <v>0</v>
      </c>
      <c r="D22" s="147">
        <v>0</v>
      </c>
      <c r="E22" s="147">
        <v>0.1</v>
      </c>
      <c r="F22" s="147">
        <v>0</v>
      </c>
      <c r="G22" s="147">
        <v>0</v>
      </c>
      <c r="H22" s="147">
        <v>0</v>
      </c>
      <c r="I22" s="147">
        <v>0</v>
      </c>
      <c r="J22" s="147">
        <v>0</v>
      </c>
      <c r="K22" s="147">
        <v>0</v>
      </c>
      <c r="L22" s="147">
        <v>0</v>
      </c>
      <c r="M22" s="148">
        <v>0</v>
      </c>
      <c r="N22" s="149">
        <v>0</v>
      </c>
      <c r="O22" s="149">
        <v>0</v>
      </c>
      <c r="P22" s="149">
        <v>0</v>
      </c>
      <c r="Q22" s="149">
        <v>0</v>
      </c>
      <c r="R22" s="149">
        <v>0</v>
      </c>
      <c r="S22" s="149">
        <v>0</v>
      </c>
      <c r="T22" s="149">
        <v>0</v>
      </c>
      <c r="U22" s="149">
        <v>0</v>
      </c>
      <c r="V22" s="149">
        <v>0</v>
      </c>
      <c r="W22" s="150">
        <v>0</v>
      </c>
    </row>
    <row r="23" spans="2:23" x14ac:dyDescent="0.2">
      <c r="B23" s="131" t="s">
        <v>17</v>
      </c>
      <c r="C23" s="147">
        <v>0.1</v>
      </c>
      <c r="D23" s="147">
        <v>0</v>
      </c>
      <c r="E23" s="147">
        <v>0.4</v>
      </c>
      <c r="F23" s="147">
        <v>0.1</v>
      </c>
      <c r="G23" s="147">
        <v>0.1</v>
      </c>
      <c r="H23" s="147">
        <v>0.1</v>
      </c>
      <c r="I23" s="147">
        <v>0.1</v>
      </c>
      <c r="J23" s="147">
        <v>0.1</v>
      </c>
      <c r="K23" s="147">
        <v>0.2</v>
      </c>
      <c r="L23" s="147">
        <v>0.1</v>
      </c>
      <c r="M23" s="148">
        <v>0.2</v>
      </c>
      <c r="N23" s="149">
        <v>0.2</v>
      </c>
      <c r="O23" s="149">
        <v>0.2</v>
      </c>
      <c r="P23" s="149">
        <v>0.2</v>
      </c>
      <c r="Q23" s="149">
        <v>0.2</v>
      </c>
      <c r="R23" s="149">
        <v>0.2</v>
      </c>
      <c r="S23" s="149">
        <v>0.2</v>
      </c>
      <c r="T23" s="149">
        <v>0.2</v>
      </c>
      <c r="U23" s="149">
        <v>0.2</v>
      </c>
      <c r="V23" s="149">
        <v>0.2</v>
      </c>
      <c r="W23" s="150">
        <v>0.2</v>
      </c>
    </row>
    <row r="24" spans="2:23" x14ac:dyDescent="0.2">
      <c r="B24" s="131" t="s">
        <v>30</v>
      </c>
      <c r="C24" s="147">
        <v>1.8</v>
      </c>
      <c r="D24" s="147">
        <v>0.6</v>
      </c>
      <c r="E24" s="147">
        <v>0.1</v>
      </c>
      <c r="F24" s="147">
        <v>0</v>
      </c>
      <c r="G24" s="147">
        <v>0</v>
      </c>
      <c r="H24" s="147">
        <v>0</v>
      </c>
      <c r="I24" s="147">
        <v>0.1</v>
      </c>
      <c r="J24" s="147">
        <v>0.1</v>
      </c>
      <c r="K24" s="147">
        <v>0.1</v>
      </c>
      <c r="L24" s="147">
        <v>0.1</v>
      </c>
      <c r="M24" s="148">
        <v>0.1</v>
      </c>
      <c r="N24" s="149">
        <v>0.1</v>
      </c>
      <c r="O24" s="149">
        <v>0.1</v>
      </c>
      <c r="P24" s="149">
        <v>0.1</v>
      </c>
      <c r="Q24" s="149">
        <v>0.1</v>
      </c>
      <c r="R24" s="149">
        <v>0.1</v>
      </c>
      <c r="S24" s="149">
        <v>0.1</v>
      </c>
      <c r="T24" s="149">
        <v>0.1</v>
      </c>
      <c r="U24" s="149">
        <v>0.1</v>
      </c>
      <c r="V24" s="149">
        <v>0.1</v>
      </c>
      <c r="W24" s="150">
        <v>0.1</v>
      </c>
    </row>
    <row r="25" spans="2:23" ht="13.5" thickBot="1" x14ac:dyDescent="0.25">
      <c r="B25" s="133" t="s">
        <v>77</v>
      </c>
      <c r="C25" s="147">
        <v>0</v>
      </c>
      <c r="D25" s="147">
        <v>0</v>
      </c>
      <c r="E25" s="147">
        <v>0</v>
      </c>
      <c r="F25" s="147">
        <v>0</v>
      </c>
      <c r="G25" s="147">
        <v>0</v>
      </c>
      <c r="H25" s="147">
        <v>0</v>
      </c>
      <c r="I25" s="147">
        <v>0</v>
      </c>
      <c r="J25" s="147">
        <v>0</v>
      </c>
      <c r="K25" s="147">
        <v>0</v>
      </c>
      <c r="L25" s="147">
        <v>0</v>
      </c>
      <c r="M25" s="148">
        <v>0</v>
      </c>
      <c r="N25" s="149">
        <v>0</v>
      </c>
      <c r="O25" s="149">
        <v>0</v>
      </c>
      <c r="P25" s="149">
        <v>0</v>
      </c>
      <c r="Q25" s="149">
        <v>0</v>
      </c>
      <c r="R25" s="149">
        <v>0</v>
      </c>
      <c r="S25" s="149">
        <v>0</v>
      </c>
      <c r="T25" s="149">
        <v>0</v>
      </c>
      <c r="U25" s="149">
        <v>0</v>
      </c>
      <c r="V25" s="149">
        <v>0</v>
      </c>
      <c r="W25" s="150">
        <v>0</v>
      </c>
    </row>
    <row r="26" spans="2:23" ht="13.5" thickBot="1" x14ac:dyDescent="0.25">
      <c r="B26" s="133" t="s">
        <v>4</v>
      </c>
      <c r="C26" s="151">
        <v>679.8</v>
      </c>
      <c r="D26" s="151">
        <v>231.9</v>
      </c>
      <c r="E26" s="151">
        <v>82.7</v>
      </c>
      <c r="F26" s="151">
        <v>30.4</v>
      </c>
      <c r="G26" s="151">
        <v>32.200000000000003</v>
      </c>
      <c r="H26" s="151">
        <v>34.200000000000003</v>
      </c>
      <c r="I26" s="151">
        <v>32.4</v>
      </c>
      <c r="J26" s="151">
        <v>33.299999999999997</v>
      </c>
      <c r="K26" s="151">
        <v>33.700000000000003</v>
      </c>
      <c r="L26" s="151">
        <v>34.1</v>
      </c>
      <c r="M26" s="152">
        <v>34.799999999999997</v>
      </c>
      <c r="N26" s="153">
        <v>35.5</v>
      </c>
      <c r="O26" s="153">
        <v>36.1</v>
      </c>
      <c r="P26" s="153">
        <v>36.700000000000003</v>
      </c>
      <c r="Q26" s="153">
        <v>37.5</v>
      </c>
      <c r="R26" s="153">
        <v>38.299999999999997</v>
      </c>
      <c r="S26" s="153">
        <v>39.1</v>
      </c>
      <c r="T26" s="153">
        <v>40</v>
      </c>
      <c r="U26" s="153">
        <v>40.9</v>
      </c>
      <c r="V26" s="153">
        <v>42.3</v>
      </c>
      <c r="W26" s="154">
        <v>43.5</v>
      </c>
    </row>
    <row r="27" spans="2:23" x14ac:dyDescent="0.2">
      <c r="B27" s="14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W27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8.28515625" style="10" customWidth="1"/>
    <col min="3" max="3" width="14.28515625" style="10" customWidth="1"/>
    <col min="4" max="4" width="15.7109375" style="10" customWidth="1"/>
    <col min="5" max="16384" width="11.42578125" style="10"/>
  </cols>
  <sheetData>
    <row r="1" spans="2:23" ht="13.5" thickBot="1" x14ac:dyDescent="0.25"/>
    <row r="2" spans="2:23" ht="13.5" thickBot="1" x14ac:dyDescent="0.25">
      <c r="B2" s="145" t="s">
        <v>35</v>
      </c>
      <c r="C2" s="146">
        <v>2021</v>
      </c>
      <c r="D2" s="146">
        <v>2022</v>
      </c>
      <c r="E2" s="146">
        <v>2023</v>
      </c>
      <c r="F2" s="146">
        <v>2024</v>
      </c>
      <c r="G2" s="146">
        <v>2025</v>
      </c>
      <c r="H2" s="146">
        <v>2026</v>
      </c>
      <c r="I2" s="146">
        <v>2027</v>
      </c>
      <c r="J2" s="146">
        <v>2028</v>
      </c>
      <c r="K2" s="146">
        <v>2029</v>
      </c>
      <c r="L2" s="146">
        <v>2030</v>
      </c>
      <c r="M2" s="146">
        <v>2031</v>
      </c>
      <c r="N2" s="146">
        <v>2032</v>
      </c>
      <c r="O2" s="146">
        <v>2033</v>
      </c>
      <c r="P2" s="146">
        <v>2034</v>
      </c>
      <c r="Q2" s="146">
        <v>2035</v>
      </c>
      <c r="R2" s="146">
        <v>2036</v>
      </c>
      <c r="S2" s="146">
        <v>2037</v>
      </c>
      <c r="T2" s="146">
        <v>2038</v>
      </c>
      <c r="U2" s="146">
        <v>2039</v>
      </c>
      <c r="V2" s="146">
        <v>2040</v>
      </c>
      <c r="W2" s="146">
        <v>2041</v>
      </c>
    </row>
    <row r="3" spans="2:23" x14ac:dyDescent="0.2">
      <c r="B3" s="131" t="s">
        <v>27</v>
      </c>
      <c r="C3" s="155">
        <v>7</v>
      </c>
      <c r="D3" s="155">
        <v>11</v>
      </c>
      <c r="E3" s="155">
        <v>17</v>
      </c>
      <c r="F3" s="155">
        <v>23</v>
      </c>
      <c r="G3" s="155">
        <v>34</v>
      </c>
      <c r="H3" s="155">
        <v>42</v>
      </c>
      <c r="I3" s="155">
        <v>53</v>
      </c>
      <c r="J3" s="155">
        <v>63</v>
      </c>
      <c r="K3" s="155">
        <v>74</v>
      </c>
      <c r="L3" s="155">
        <v>87</v>
      </c>
      <c r="M3" s="155">
        <v>92</v>
      </c>
      <c r="N3" s="155">
        <v>98</v>
      </c>
      <c r="O3" s="155">
        <v>101</v>
      </c>
      <c r="P3" s="155">
        <v>105</v>
      </c>
      <c r="Q3" s="155">
        <v>110</v>
      </c>
      <c r="R3" s="155">
        <v>116</v>
      </c>
      <c r="S3" s="155">
        <v>121</v>
      </c>
      <c r="T3" s="155">
        <v>128</v>
      </c>
      <c r="U3" s="155">
        <v>133</v>
      </c>
      <c r="V3" s="155">
        <v>138</v>
      </c>
      <c r="W3" s="155">
        <v>141</v>
      </c>
    </row>
    <row r="4" spans="2:23" x14ac:dyDescent="0.2">
      <c r="B4" s="131" t="s">
        <v>13</v>
      </c>
      <c r="C4" s="155">
        <v>0</v>
      </c>
      <c r="D4" s="155">
        <v>0</v>
      </c>
      <c r="E4" s="155">
        <v>0</v>
      </c>
      <c r="F4" s="155">
        <v>0</v>
      </c>
      <c r="G4" s="155">
        <v>0</v>
      </c>
      <c r="H4" s="155">
        <v>0</v>
      </c>
      <c r="I4" s="155">
        <v>1</v>
      </c>
      <c r="J4" s="155">
        <v>1</v>
      </c>
      <c r="K4" s="155">
        <v>1</v>
      </c>
      <c r="L4" s="155">
        <v>1</v>
      </c>
      <c r="M4" s="155">
        <v>1</v>
      </c>
      <c r="N4" s="155">
        <v>1</v>
      </c>
      <c r="O4" s="155">
        <v>1</v>
      </c>
      <c r="P4" s="155">
        <v>1</v>
      </c>
      <c r="Q4" s="155">
        <v>1</v>
      </c>
      <c r="R4" s="155">
        <v>1</v>
      </c>
      <c r="S4" s="155">
        <v>1</v>
      </c>
      <c r="T4" s="155">
        <v>1</v>
      </c>
      <c r="U4" s="155">
        <v>1</v>
      </c>
      <c r="V4" s="155">
        <v>2</v>
      </c>
      <c r="W4" s="155">
        <v>2</v>
      </c>
    </row>
    <row r="5" spans="2:23" x14ac:dyDescent="0.2">
      <c r="B5" s="131" t="s">
        <v>15</v>
      </c>
      <c r="C5" s="155">
        <v>0</v>
      </c>
      <c r="D5" s="155">
        <v>0</v>
      </c>
      <c r="E5" s="155">
        <v>0</v>
      </c>
      <c r="F5" s="155">
        <v>0</v>
      </c>
      <c r="G5" s="155">
        <v>1</v>
      </c>
      <c r="H5" s="155">
        <v>1</v>
      </c>
      <c r="I5" s="155">
        <v>1</v>
      </c>
      <c r="J5" s="155">
        <v>1</v>
      </c>
      <c r="K5" s="155">
        <v>1</v>
      </c>
      <c r="L5" s="155">
        <v>1</v>
      </c>
      <c r="M5" s="155">
        <v>2</v>
      </c>
      <c r="N5" s="155">
        <v>2</v>
      </c>
      <c r="O5" s="155">
        <v>2</v>
      </c>
      <c r="P5" s="155">
        <v>2</v>
      </c>
      <c r="Q5" s="155">
        <v>2</v>
      </c>
      <c r="R5" s="155">
        <v>2</v>
      </c>
      <c r="S5" s="155">
        <v>2</v>
      </c>
      <c r="T5" s="155">
        <v>2</v>
      </c>
      <c r="U5" s="155">
        <v>2</v>
      </c>
      <c r="V5" s="155">
        <v>2</v>
      </c>
      <c r="W5" s="155">
        <v>2</v>
      </c>
    </row>
    <row r="6" spans="2:23" x14ac:dyDescent="0.2">
      <c r="B6" s="131" t="s">
        <v>39</v>
      </c>
      <c r="C6" s="155">
        <v>1</v>
      </c>
      <c r="D6" s="155">
        <v>2</v>
      </c>
      <c r="E6" s="155">
        <v>11</v>
      </c>
      <c r="F6" s="155">
        <v>40</v>
      </c>
      <c r="G6" s="155">
        <v>82</v>
      </c>
      <c r="H6" s="155">
        <v>142</v>
      </c>
      <c r="I6" s="155">
        <v>183</v>
      </c>
      <c r="J6" s="155">
        <v>200</v>
      </c>
      <c r="K6" s="155">
        <v>210</v>
      </c>
      <c r="L6" s="155">
        <v>221</v>
      </c>
      <c r="M6" s="155">
        <v>225</v>
      </c>
      <c r="N6" s="155">
        <v>229</v>
      </c>
      <c r="O6" s="155">
        <v>234</v>
      </c>
      <c r="P6" s="155">
        <v>237</v>
      </c>
      <c r="Q6" s="155">
        <v>241</v>
      </c>
      <c r="R6" s="155">
        <v>244</v>
      </c>
      <c r="S6" s="155">
        <v>247</v>
      </c>
      <c r="T6" s="155">
        <v>251</v>
      </c>
      <c r="U6" s="155">
        <v>254</v>
      </c>
      <c r="V6" s="155">
        <v>258</v>
      </c>
      <c r="W6" s="155">
        <v>262</v>
      </c>
    </row>
    <row r="7" spans="2:23" x14ac:dyDescent="0.2">
      <c r="B7" s="131" t="s">
        <v>32</v>
      </c>
      <c r="C7" s="155">
        <v>0</v>
      </c>
      <c r="D7" s="155">
        <v>0</v>
      </c>
      <c r="E7" s="155">
        <v>0</v>
      </c>
      <c r="F7" s="155">
        <v>0</v>
      </c>
      <c r="G7" s="155">
        <v>0</v>
      </c>
      <c r="H7" s="155">
        <v>0</v>
      </c>
      <c r="I7" s="155">
        <v>0</v>
      </c>
      <c r="J7" s="155">
        <v>0</v>
      </c>
      <c r="K7" s="155">
        <v>0</v>
      </c>
      <c r="L7" s="155">
        <v>0</v>
      </c>
      <c r="M7" s="155">
        <v>0</v>
      </c>
      <c r="N7" s="155">
        <v>0</v>
      </c>
      <c r="O7" s="155">
        <v>0</v>
      </c>
      <c r="P7" s="155">
        <v>0</v>
      </c>
      <c r="Q7" s="155">
        <v>0</v>
      </c>
      <c r="R7" s="155">
        <v>0</v>
      </c>
      <c r="S7" s="155">
        <v>0</v>
      </c>
      <c r="T7" s="155">
        <v>0</v>
      </c>
      <c r="U7" s="155">
        <v>0</v>
      </c>
      <c r="V7" s="155">
        <v>1</v>
      </c>
      <c r="W7" s="155">
        <v>1</v>
      </c>
    </row>
    <row r="8" spans="2:23" x14ac:dyDescent="0.2">
      <c r="B8" s="131" t="s">
        <v>33</v>
      </c>
      <c r="C8" s="155">
        <v>0</v>
      </c>
      <c r="D8" s="155">
        <v>0</v>
      </c>
      <c r="E8" s="155">
        <v>0</v>
      </c>
      <c r="F8" s="155">
        <v>1</v>
      </c>
      <c r="G8" s="155">
        <v>3</v>
      </c>
      <c r="H8" s="155">
        <v>5</v>
      </c>
      <c r="I8" s="155">
        <v>6</v>
      </c>
      <c r="J8" s="155">
        <v>7</v>
      </c>
      <c r="K8" s="155">
        <v>7</v>
      </c>
      <c r="L8" s="155">
        <v>8</v>
      </c>
      <c r="M8" s="155">
        <v>8</v>
      </c>
      <c r="N8" s="155">
        <v>8</v>
      </c>
      <c r="O8" s="155">
        <v>8</v>
      </c>
      <c r="P8" s="155">
        <v>8</v>
      </c>
      <c r="Q8" s="155">
        <v>8</v>
      </c>
      <c r="R8" s="155">
        <v>8</v>
      </c>
      <c r="S8" s="155">
        <v>8</v>
      </c>
      <c r="T8" s="155">
        <v>9</v>
      </c>
      <c r="U8" s="155">
        <v>9</v>
      </c>
      <c r="V8" s="155">
        <v>9</v>
      </c>
      <c r="W8" s="155">
        <v>9</v>
      </c>
    </row>
    <row r="9" spans="2:23" x14ac:dyDescent="0.2">
      <c r="B9" s="131" t="s">
        <v>26</v>
      </c>
      <c r="C9" s="155">
        <v>22</v>
      </c>
      <c r="D9" s="155">
        <v>64</v>
      </c>
      <c r="E9" s="155">
        <v>134</v>
      </c>
      <c r="F9" s="155">
        <v>220</v>
      </c>
      <c r="G9" s="155">
        <v>322</v>
      </c>
      <c r="H9" s="155">
        <v>424</v>
      </c>
      <c r="I9" s="155">
        <v>543</v>
      </c>
      <c r="J9" s="155">
        <v>680</v>
      </c>
      <c r="K9" s="155">
        <v>802</v>
      </c>
      <c r="L9" s="155">
        <v>947</v>
      </c>
      <c r="M9" s="156">
        <v>1021</v>
      </c>
      <c r="N9" s="156">
        <v>1096</v>
      </c>
      <c r="O9" s="156">
        <v>1140</v>
      </c>
      <c r="P9" s="156">
        <v>1174</v>
      </c>
      <c r="Q9" s="156">
        <v>1218</v>
      </c>
      <c r="R9" s="156">
        <v>1260</v>
      </c>
      <c r="S9" s="156">
        <v>1287</v>
      </c>
      <c r="T9" s="156">
        <v>1309</v>
      </c>
      <c r="U9" s="156">
        <v>1333</v>
      </c>
      <c r="V9" s="156">
        <v>1358</v>
      </c>
      <c r="W9" s="156">
        <v>1383</v>
      </c>
    </row>
    <row r="10" spans="2:23" x14ac:dyDescent="0.2">
      <c r="B10" s="131" t="s">
        <v>22</v>
      </c>
      <c r="C10" s="155">
        <v>0</v>
      </c>
      <c r="D10" s="155">
        <v>0</v>
      </c>
      <c r="E10" s="155">
        <v>0</v>
      </c>
      <c r="F10" s="155">
        <v>0</v>
      </c>
      <c r="G10" s="155">
        <v>0</v>
      </c>
      <c r="H10" s="155">
        <v>0</v>
      </c>
      <c r="I10" s="155">
        <v>0</v>
      </c>
      <c r="J10" s="155">
        <v>0</v>
      </c>
      <c r="K10" s="155">
        <v>0</v>
      </c>
      <c r="L10" s="155">
        <v>0</v>
      </c>
      <c r="M10" s="155">
        <v>0</v>
      </c>
      <c r="N10" s="155">
        <v>1</v>
      </c>
      <c r="O10" s="155">
        <v>1</v>
      </c>
      <c r="P10" s="155">
        <v>1</v>
      </c>
      <c r="Q10" s="155">
        <v>1</v>
      </c>
      <c r="R10" s="155">
        <v>1</v>
      </c>
      <c r="S10" s="155">
        <v>1</v>
      </c>
      <c r="T10" s="155">
        <v>1</v>
      </c>
      <c r="U10" s="155">
        <v>1</v>
      </c>
      <c r="V10" s="155">
        <v>1</v>
      </c>
      <c r="W10" s="155">
        <v>1</v>
      </c>
    </row>
    <row r="11" spans="2:23" x14ac:dyDescent="0.2">
      <c r="B11" s="131" t="s">
        <v>28</v>
      </c>
      <c r="C11" s="155">
        <v>1</v>
      </c>
      <c r="D11" s="155">
        <v>2</v>
      </c>
      <c r="E11" s="155">
        <v>3</v>
      </c>
      <c r="F11" s="155">
        <v>4</v>
      </c>
      <c r="G11" s="155">
        <v>6</v>
      </c>
      <c r="H11" s="155">
        <v>7</v>
      </c>
      <c r="I11" s="155">
        <v>9</v>
      </c>
      <c r="J11" s="155">
        <v>10</v>
      </c>
      <c r="K11" s="155">
        <v>12</v>
      </c>
      <c r="L11" s="155">
        <v>14</v>
      </c>
      <c r="M11" s="155">
        <v>15</v>
      </c>
      <c r="N11" s="155">
        <v>15</v>
      </c>
      <c r="O11" s="155">
        <v>16</v>
      </c>
      <c r="P11" s="155">
        <v>17</v>
      </c>
      <c r="Q11" s="155">
        <v>17</v>
      </c>
      <c r="R11" s="155">
        <v>18</v>
      </c>
      <c r="S11" s="155">
        <v>19</v>
      </c>
      <c r="T11" s="155">
        <v>20</v>
      </c>
      <c r="U11" s="155">
        <v>21</v>
      </c>
      <c r="V11" s="155">
        <v>22</v>
      </c>
      <c r="W11" s="155">
        <v>22</v>
      </c>
    </row>
    <row r="12" spans="2:23" x14ac:dyDescent="0.2">
      <c r="B12" s="131" t="s">
        <v>14</v>
      </c>
      <c r="C12" s="155">
        <v>3</v>
      </c>
      <c r="D12" s="155">
        <v>4</v>
      </c>
      <c r="E12" s="155">
        <v>8</v>
      </c>
      <c r="F12" s="155">
        <v>10</v>
      </c>
      <c r="G12" s="155">
        <v>14</v>
      </c>
      <c r="H12" s="155">
        <v>18</v>
      </c>
      <c r="I12" s="155">
        <v>22</v>
      </c>
      <c r="J12" s="155">
        <v>26</v>
      </c>
      <c r="K12" s="155">
        <v>31</v>
      </c>
      <c r="L12" s="155">
        <v>38</v>
      </c>
      <c r="M12" s="155">
        <v>42</v>
      </c>
      <c r="N12" s="155">
        <v>45</v>
      </c>
      <c r="O12" s="155">
        <v>48</v>
      </c>
      <c r="P12" s="155">
        <v>50</v>
      </c>
      <c r="Q12" s="155">
        <v>52</v>
      </c>
      <c r="R12" s="155">
        <v>55</v>
      </c>
      <c r="S12" s="155">
        <v>57</v>
      </c>
      <c r="T12" s="155">
        <v>58</v>
      </c>
      <c r="U12" s="155">
        <v>60</v>
      </c>
      <c r="V12" s="155">
        <v>63</v>
      </c>
      <c r="W12" s="155">
        <v>65</v>
      </c>
    </row>
    <row r="13" spans="2:23" x14ac:dyDescent="0.2">
      <c r="B13" s="131" t="s">
        <v>3</v>
      </c>
      <c r="C13" s="155">
        <v>4</v>
      </c>
      <c r="D13" s="155">
        <v>8</v>
      </c>
      <c r="E13" s="155">
        <v>13</v>
      </c>
      <c r="F13" s="155">
        <v>21</v>
      </c>
      <c r="G13" s="155">
        <v>31</v>
      </c>
      <c r="H13" s="155">
        <v>46</v>
      </c>
      <c r="I13" s="155">
        <v>67</v>
      </c>
      <c r="J13" s="155">
        <v>95</v>
      </c>
      <c r="K13" s="155">
        <v>115</v>
      </c>
      <c r="L13" s="155">
        <v>152</v>
      </c>
      <c r="M13" s="155">
        <v>161</v>
      </c>
      <c r="N13" s="155">
        <v>167</v>
      </c>
      <c r="O13" s="155">
        <v>171</v>
      </c>
      <c r="P13" s="155">
        <v>176</v>
      </c>
      <c r="Q13" s="155">
        <v>181</v>
      </c>
      <c r="R13" s="155">
        <v>185</v>
      </c>
      <c r="S13" s="155">
        <v>189</v>
      </c>
      <c r="T13" s="155">
        <v>193</v>
      </c>
      <c r="U13" s="155">
        <v>197</v>
      </c>
      <c r="V13" s="155">
        <v>202</v>
      </c>
      <c r="W13" s="155">
        <v>207</v>
      </c>
    </row>
    <row r="14" spans="2:23" x14ac:dyDescent="0.2">
      <c r="B14" s="131" t="s">
        <v>7</v>
      </c>
      <c r="C14" s="155">
        <v>0</v>
      </c>
      <c r="D14" s="155">
        <v>0</v>
      </c>
      <c r="E14" s="155">
        <v>0</v>
      </c>
      <c r="F14" s="155">
        <v>0</v>
      </c>
      <c r="G14" s="155">
        <v>0</v>
      </c>
      <c r="H14" s="155">
        <v>0</v>
      </c>
      <c r="I14" s="155">
        <v>0</v>
      </c>
      <c r="J14" s="155">
        <v>0</v>
      </c>
      <c r="K14" s="155">
        <v>0</v>
      </c>
      <c r="L14" s="155">
        <v>0</v>
      </c>
      <c r="M14" s="155">
        <v>0</v>
      </c>
      <c r="N14" s="155">
        <v>1</v>
      </c>
      <c r="O14" s="155">
        <v>1</v>
      </c>
      <c r="P14" s="155">
        <v>1</v>
      </c>
      <c r="Q14" s="155">
        <v>1</v>
      </c>
      <c r="R14" s="155">
        <v>1</v>
      </c>
      <c r="S14" s="155">
        <v>1</v>
      </c>
      <c r="T14" s="155">
        <v>1</v>
      </c>
      <c r="U14" s="155">
        <v>1</v>
      </c>
      <c r="V14" s="155">
        <v>1</v>
      </c>
      <c r="W14" s="155">
        <v>1</v>
      </c>
    </row>
    <row r="15" spans="2:23" x14ac:dyDescent="0.2">
      <c r="B15" s="131" t="s">
        <v>11</v>
      </c>
      <c r="C15" s="155">
        <v>1</v>
      </c>
      <c r="D15" s="155">
        <v>1</v>
      </c>
      <c r="E15" s="155">
        <v>1</v>
      </c>
      <c r="F15" s="155">
        <v>2</v>
      </c>
      <c r="G15" s="155">
        <v>2</v>
      </c>
      <c r="H15" s="155">
        <v>3</v>
      </c>
      <c r="I15" s="155">
        <v>4</v>
      </c>
      <c r="J15" s="155">
        <v>5</v>
      </c>
      <c r="K15" s="155">
        <v>5</v>
      </c>
      <c r="L15" s="155">
        <v>6</v>
      </c>
      <c r="M15" s="155">
        <v>7</v>
      </c>
      <c r="N15" s="155">
        <v>7</v>
      </c>
      <c r="O15" s="155">
        <v>7</v>
      </c>
      <c r="P15" s="155">
        <v>8</v>
      </c>
      <c r="Q15" s="155">
        <v>8</v>
      </c>
      <c r="R15" s="155">
        <v>9</v>
      </c>
      <c r="S15" s="155">
        <v>9</v>
      </c>
      <c r="T15" s="155">
        <v>9</v>
      </c>
      <c r="U15" s="155">
        <v>10</v>
      </c>
      <c r="V15" s="155">
        <v>10</v>
      </c>
      <c r="W15" s="155">
        <v>10</v>
      </c>
    </row>
    <row r="16" spans="2:23" x14ac:dyDescent="0.2">
      <c r="B16" s="131" t="s">
        <v>29</v>
      </c>
      <c r="C16" s="155">
        <v>0</v>
      </c>
      <c r="D16" s="155">
        <v>1</v>
      </c>
      <c r="E16" s="155">
        <v>1</v>
      </c>
      <c r="F16" s="155">
        <v>1</v>
      </c>
      <c r="G16" s="155">
        <v>2</v>
      </c>
      <c r="H16" s="155">
        <v>3</v>
      </c>
      <c r="I16" s="155">
        <v>4</v>
      </c>
      <c r="J16" s="155">
        <v>5</v>
      </c>
      <c r="K16" s="155">
        <v>5</v>
      </c>
      <c r="L16" s="155">
        <v>5</v>
      </c>
      <c r="M16" s="155">
        <v>6</v>
      </c>
      <c r="N16" s="155">
        <v>6</v>
      </c>
      <c r="O16" s="155">
        <v>6</v>
      </c>
      <c r="P16" s="155">
        <v>6</v>
      </c>
      <c r="Q16" s="155">
        <v>6</v>
      </c>
      <c r="R16" s="155">
        <v>6</v>
      </c>
      <c r="S16" s="155">
        <v>6</v>
      </c>
      <c r="T16" s="155">
        <v>7</v>
      </c>
      <c r="U16" s="155">
        <v>7</v>
      </c>
      <c r="V16" s="155">
        <v>7</v>
      </c>
      <c r="W16" s="155">
        <v>7</v>
      </c>
    </row>
    <row r="17" spans="2:23" x14ac:dyDescent="0.2">
      <c r="B17" s="131" t="s">
        <v>18</v>
      </c>
      <c r="C17" s="155">
        <v>1</v>
      </c>
      <c r="D17" s="155">
        <v>1</v>
      </c>
      <c r="E17" s="155">
        <v>1</v>
      </c>
      <c r="F17" s="155">
        <v>2</v>
      </c>
      <c r="G17" s="155">
        <v>3</v>
      </c>
      <c r="H17" s="155">
        <v>3</v>
      </c>
      <c r="I17" s="155">
        <v>4</v>
      </c>
      <c r="J17" s="155">
        <v>5</v>
      </c>
      <c r="K17" s="155">
        <v>6</v>
      </c>
      <c r="L17" s="155">
        <v>6</v>
      </c>
      <c r="M17" s="155">
        <v>7</v>
      </c>
      <c r="N17" s="155">
        <v>7</v>
      </c>
      <c r="O17" s="155">
        <v>7</v>
      </c>
      <c r="P17" s="155">
        <v>7</v>
      </c>
      <c r="Q17" s="155">
        <v>7</v>
      </c>
      <c r="R17" s="155">
        <v>7</v>
      </c>
      <c r="S17" s="155">
        <v>7</v>
      </c>
      <c r="T17" s="155">
        <v>8</v>
      </c>
      <c r="U17" s="155">
        <v>8</v>
      </c>
      <c r="V17" s="155">
        <v>8</v>
      </c>
      <c r="W17" s="155">
        <v>8</v>
      </c>
    </row>
    <row r="18" spans="2:23" x14ac:dyDescent="0.2">
      <c r="B18" s="131" t="s">
        <v>19</v>
      </c>
      <c r="C18" s="155">
        <v>0</v>
      </c>
      <c r="D18" s="155">
        <v>1</v>
      </c>
      <c r="E18" s="155">
        <v>1</v>
      </c>
      <c r="F18" s="155">
        <v>1</v>
      </c>
      <c r="G18" s="155">
        <v>2</v>
      </c>
      <c r="H18" s="155">
        <v>3</v>
      </c>
      <c r="I18" s="155">
        <v>4</v>
      </c>
      <c r="J18" s="155">
        <v>5</v>
      </c>
      <c r="K18" s="155">
        <v>6</v>
      </c>
      <c r="L18" s="155">
        <v>6</v>
      </c>
      <c r="M18" s="155">
        <v>6</v>
      </c>
      <c r="N18" s="155">
        <v>6</v>
      </c>
      <c r="O18" s="155">
        <v>6</v>
      </c>
      <c r="P18" s="155">
        <v>7</v>
      </c>
      <c r="Q18" s="155">
        <v>7</v>
      </c>
      <c r="R18" s="155">
        <v>7</v>
      </c>
      <c r="S18" s="155">
        <v>7</v>
      </c>
      <c r="T18" s="155">
        <v>7</v>
      </c>
      <c r="U18" s="155">
        <v>7</v>
      </c>
      <c r="V18" s="155">
        <v>7</v>
      </c>
      <c r="W18" s="155">
        <v>8</v>
      </c>
    </row>
    <row r="19" spans="2:23" x14ac:dyDescent="0.2">
      <c r="B19" s="131" t="s">
        <v>10</v>
      </c>
      <c r="C19" s="155">
        <v>1</v>
      </c>
      <c r="D19" s="155">
        <v>1</v>
      </c>
      <c r="E19" s="155">
        <v>2</v>
      </c>
      <c r="F19" s="155">
        <v>3</v>
      </c>
      <c r="G19" s="155">
        <v>4</v>
      </c>
      <c r="H19" s="155">
        <v>5</v>
      </c>
      <c r="I19" s="155">
        <v>6</v>
      </c>
      <c r="J19" s="155">
        <v>7</v>
      </c>
      <c r="K19" s="155">
        <v>8</v>
      </c>
      <c r="L19" s="155">
        <v>9</v>
      </c>
      <c r="M19" s="155">
        <v>10</v>
      </c>
      <c r="N19" s="155">
        <v>10</v>
      </c>
      <c r="O19" s="155">
        <v>11</v>
      </c>
      <c r="P19" s="155">
        <v>11</v>
      </c>
      <c r="Q19" s="155">
        <v>12</v>
      </c>
      <c r="R19" s="155">
        <v>13</v>
      </c>
      <c r="S19" s="155">
        <v>13</v>
      </c>
      <c r="T19" s="155">
        <v>14</v>
      </c>
      <c r="U19" s="155">
        <v>14</v>
      </c>
      <c r="V19" s="155">
        <v>15</v>
      </c>
      <c r="W19" s="155">
        <v>15</v>
      </c>
    </row>
    <row r="20" spans="2:23" x14ac:dyDescent="0.2">
      <c r="B20" s="131" t="s">
        <v>8</v>
      </c>
      <c r="C20" s="155">
        <v>0</v>
      </c>
      <c r="D20" s="155">
        <v>0</v>
      </c>
      <c r="E20" s="155">
        <v>0</v>
      </c>
      <c r="F20" s="155">
        <v>0</v>
      </c>
      <c r="G20" s="155">
        <v>0</v>
      </c>
      <c r="H20" s="155">
        <v>0</v>
      </c>
      <c r="I20" s="155">
        <v>0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</v>
      </c>
      <c r="Q20" s="155">
        <v>1</v>
      </c>
      <c r="R20" s="155">
        <v>1</v>
      </c>
      <c r="S20" s="155">
        <v>1</v>
      </c>
      <c r="T20" s="155">
        <v>1</v>
      </c>
      <c r="U20" s="155">
        <v>1</v>
      </c>
      <c r="V20" s="155">
        <v>1</v>
      </c>
      <c r="W20" s="155">
        <v>1</v>
      </c>
    </row>
    <row r="21" spans="2:23" x14ac:dyDescent="0.2">
      <c r="B21" s="131" t="s">
        <v>20</v>
      </c>
      <c r="C21" s="155">
        <v>0</v>
      </c>
      <c r="D21" s="155">
        <v>0</v>
      </c>
      <c r="E21" s="155">
        <v>0</v>
      </c>
      <c r="F21" s="155">
        <v>0</v>
      </c>
      <c r="G21" s="155">
        <v>0</v>
      </c>
      <c r="H21" s="155">
        <v>1</v>
      </c>
      <c r="I21" s="155">
        <v>2</v>
      </c>
      <c r="J21" s="155">
        <v>3</v>
      </c>
      <c r="K21" s="155">
        <v>3</v>
      </c>
      <c r="L21" s="155">
        <v>4</v>
      </c>
      <c r="M21" s="155">
        <v>4</v>
      </c>
      <c r="N21" s="155">
        <v>4</v>
      </c>
      <c r="O21" s="155">
        <v>4</v>
      </c>
      <c r="P21" s="155">
        <v>4</v>
      </c>
      <c r="Q21" s="155">
        <v>4</v>
      </c>
      <c r="R21" s="155">
        <v>4</v>
      </c>
      <c r="S21" s="155">
        <v>4</v>
      </c>
      <c r="T21" s="155">
        <v>4</v>
      </c>
      <c r="U21" s="155">
        <v>4</v>
      </c>
      <c r="V21" s="155">
        <v>4</v>
      </c>
      <c r="W21" s="155">
        <v>4</v>
      </c>
    </row>
    <row r="22" spans="2:23" x14ac:dyDescent="0.2">
      <c r="B22" s="131" t="s">
        <v>9</v>
      </c>
      <c r="C22" s="155">
        <v>0</v>
      </c>
      <c r="D22" s="155">
        <v>0</v>
      </c>
      <c r="E22" s="155">
        <v>0</v>
      </c>
      <c r="F22" s="155">
        <v>1</v>
      </c>
      <c r="G22" s="155">
        <v>2</v>
      </c>
      <c r="H22" s="155">
        <v>5</v>
      </c>
      <c r="I22" s="155">
        <v>9</v>
      </c>
      <c r="J22" s="155">
        <v>14</v>
      </c>
      <c r="K22" s="155">
        <v>16</v>
      </c>
      <c r="L22" s="155">
        <v>19</v>
      </c>
      <c r="M22" s="155">
        <v>20</v>
      </c>
      <c r="N22" s="155">
        <v>21</v>
      </c>
      <c r="O22" s="155">
        <v>21</v>
      </c>
      <c r="P22" s="155">
        <v>21</v>
      </c>
      <c r="Q22" s="155">
        <v>21</v>
      </c>
      <c r="R22" s="155">
        <v>21</v>
      </c>
      <c r="S22" s="155">
        <v>21</v>
      </c>
      <c r="T22" s="155">
        <v>21</v>
      </c>
      <c r="U22" s="155">
        <v>21</v>
      </c>
      <c r="V22" s="155">
        <v>21</v>
      </c>
      <c r="W22" s="155">
        <v>21</v>
      </c>
    </row>
    <row r="23" spans="2:23" x14ac:dyDescent="0.2">
      <c r="B23" s="131" t="s">
        <v>17</v>
      </c>
      <c r="C23" s="155">
        <v>0</v>
      </c>
      <c r="D23" s="155">
        <v>1</v>
      </c>
      <c r="E23" s="155">
        <v>1</v>
      </c>
      <c r="F23" s="155">
        <v>2</v>
      </c>
      <c r="G23" s="155">
        <v>3</v>
      </c>
      <c r="H23" s="155">
        <v>3</v>
      </c>
      <c r="I23" s="155">
        <v>4</v>
      </c>
      <c r="J23" s="155">
        <v>6</v>
      </c>
      <c r="K23" s="155">
        <v>7</v>
      </c>
      <c r="L23" s="155">
        <v>10</v>
      </c>
      <c r="M23" s="155">
        <v>11</v>
      </c>
      <c r="N23" s="155">
        <v>11</v>
      </c>
      <c r="O23" s="155">
        <v>12</v>
      </c>
      <c r="P23" s="155">
        <v>12</v>
      </c>
      <c r="Q23" s="155">
        <v>13</v>
      </c>
      <c r="R23" s="155">
        <v>13</v>
      </c>
      <c r="S23" s="155">
        <v>14</v>
      </c>
      <c r="T23" s="155">
        <v>14</v>
      </c>
      <c r="U23" s="155">
        <v>14</v>
      </c>
      <c r="V23" s="155">
        <v>15</v>
      </c>
      <c r="W23" s="155">
        <v>15</v>
      </c>
    </row>
    <row r="24" spans="2:23" x14ac:dyDescent="0.2">
      <c r="B24" s="131" t="s">
        <v>30</v>
      </c>
      <c r="C24" s="155">
        <v>0</v>
      </c>
      <c r="D24" s="155">
        <v>0</v>
      </c>
      <c r="E24" s="155">
        <v>0</v>
      </c>
      <c r="F24" s="155">
        <v>1</v>
      </c>
      <c r="G24" s="155">
        <v>1</v>
      </c>
      <c r="H24" s="155">
        <v>1</v>
      </c>
      <c r="I24" s="155">
        <v>1</v>
      </c>
      <c r="J24" s="155">
        <v>2</v>
      </c>
      <c r="K24" s="155">
        <v>2</v>
      </c>
      <c r="L24" s="155">
        <v>3</v>
      </c>
      <c r="M24" s="155">
        <v>3</v>
      </c>
      <c r="N24" s="155">
        <v>3</v>
      </c>
      <c r="O24" s="155">
        <v>3</v>
      </c>
      <c r="P24" s="155">
        <v>3</v>
      </c>
      <c r="Q24" s="155">
        <v>4</v>
      </c>
      <c r="R24" s="155">
        <v>4</v>
      </c>
      <c r="S24" s="155">
        <v>4</v>
      </c>
      <c r="T24" s="155">
        <v>4</v>
      </c>
      <c r="U24" s="155">
        <v>4</v>
      </c>
      <c r="V24" s="155">
        <v>4</v>
      </c>
      <c r="W24" s="155">
        <v>4</v>
      </c>
    </row>
    <row r="25" spans="2:23" ht="13.5" thickBot="1" x14ac:dyDescent="0.25">
      <c r="B25" s="133" t="s">
        <v>77</v>
      </c>
      <c r="C25" s="155">
        <v>0</v>
      </c>
      <c r="D25" s="155">
        <v>0</v>
      </c>
      <c r="E25" s="155">
        <v>0</v>
      </c>
      <c r="F25" s="155">
        <v>0</v>
      </c>
      <c r="G25" s="155">
        <v>0</v>
      </c>
      <c r="H25" s="155">
        <v>0</v>
      </c>
      <c r="I25" s="155">
        <v>0</v>
      </c>
      <c r="J25" s="155">
        <v>0</v>
      </c>
      <c r="K25" s="155">
        <v>0</v>
      </c>
      <c r="L25" s="155">
        <v>0</v>
      </c>
      <c r="M25" s="155">
        <v>0</v>
      </c>
      <c r="N25" s="155">
        <v>0</v>
      </c>
      <c r="O25" s="155">
        <v>0</v>
      </c>
      <c r="P25" s="155">
        <v>0</v>
      </c>
      <c r="Q25" s="155">
        <v>0</v>
      </c>
      <c r="R25" s="155">
        <v>0</v>
      </c>
      <c r="S25" s="155">
        <v>0</v>
      </c>
      <c r="T25" s="155">
        <v>0</v>
      </c>
      <c r="U25" s="155">
        <v>0</v>
      </c>
      <c r="V25" s="155">
        <v>0</v>
      </c>
      <c r="W25" s="155">
        <v>0</v>
      </c>
    </row>
    <row r="26" spans="2:23" ht="13.5" thickBot="1" x14ac:dyDescent="0.25">
      <c r="B26" s="135" t="s">
        <v>4</v>
      </c>
      <c r="C26" s="157">
        <v>42</v>
      </c>
      <c r="D26" s="157">
        <v>96</v>
      </c>
      <c r="E26" s="157">
        <v>197</v>
      </c>
      <c r="F26" s="157">
        <v>334</v>
      </c>
      <c r="G26" s="157">
        <v>512</v>
      </c>
      <c r="H26" s="157">
        <v>713</v>
      </c>
      <c r="I26" s="157">
        <v>924</v>
      </c>
      <c r="J26" s="158">
        <v>1137</v>
      </c>
      <c r="K26" s="158">
        <v>1314</v>
      </c>
      <c r="L26" s="158">
        <v>1540</v>
      </c>
      <c r="M26" s="158">
        <v>1642</v>
      </c>
      <c r="N26" s="158">
        <v>1739</v>
      </c>
      <c r="O26" s="158">
        <v>1802</v>
      </c>
      <c r="P26" s="158">
        <v>1851</v>
      </c>
      <c r="Q26" s="158">
        <v>1915</v>
      </c>
      <c r="R26" s="158">
        <v>1977</v>
      </c>
      <c r="S26" s="158">
        <v>2021</v>
      </c>
      <c r="T26" s="158">
        <v>2062</v>
      </c>
      <c r="U26" s="158">
        <v>2104</v>
      </c>
      <c r="V26" s="158">
        <v>2148</v>
      </c>
      <c r="W26" s="158">
        <v>2191</v>
      </c>
    </row>
    <row r="27" spans="2:23" x14ac:dyDescent="0.2">
      <c r="B27" s="14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W27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6" style="10" customWidth="1"/>
    <col min="3" max="16384" width="11.42578125" style="10"/>
  </cols>
  <sheetData>
    <row r="1" spans="2:23" ht="13.5" thickBot="1" x14ac:dyDescent="0.25"/>
    <row r="2" spans="2:23" ht="13.5" thickBot="1" x14ac:dyDescent="0.25">
      <c r="B2" s="145" t="s">
        <v>35</v>
      </c>
      <c r="C2" s="146">
        <v>2021</v>
      </c>
      <c r="D2" s="146">
        <v>2022</v>
      </c>
      <c r="E2" s="146">
        <v>2023</v>
      </c>
      <c r="F2" s="146">
        <v>2024</v>
      </c>
      <c r="G2" s="146">
        <v>2025</v>
      </c>
      <c r="H2" s="146">
        <v>2026</v>
      </c>
      <c r="I2" s="146">
        <v>2027</v>
      </c>
      <c r="J2" s="146">
        <v>2028</v>
      </c>
      <c r="K2" s="146">
        <v>2029</v>
      </c>
      <c r="L2" s="146">
        <v>2030</v>
      </c>
      <c r="M2" s="146">
        <v>2031</v>
      </c>
      <c r="N2" s="146">
        <v>2032</v>
      </c>
      <c r="O2" s="146">
        <v>2033</v>
      </c>
      <c r="P2" s="146">
        <v>2034</v>
      </c>
      <c r="Q2" s="146">
        <v>2035</v>
      </c>
      <c r="R2" s="146">
        <v>2036</v>
      </c>
      <c r="S2" s="146">
        <v>2037</v>
      </c>
      <c r="T2" s="146">
        <v>2038</v>
      </c>
      <c r="U2" s="146">
        <v>2039</v>
      </c>
      <c r="V2" s="146">
        <v>2040</v>
      </c>
      <c r="W2" s="146">
        <v>2041</v>
      </c>
    </row>
    <row r="3" spans="2:23" x14ac:dyDescent="0.2">
      <c r="B3" s="131" t="s">
        <v>27</v>
      </c>
      <c r="C3" s="155">
        <v>1</v>
      </c>
      <c r="D3" s="155">
        <v>1</v>
      </c>
      <c r="E3" s="155">
        <v>2</v>
      </c>
      <c r="F3" s="155">
        <v>6</v>
      </c>
      <c r="G3" s="155">
        <v>18</v>
      </c>
      <c r="H3" s="155">
        <v>35</v>
      </c>
      <c r="I3" s="155">
        <v>57</v>
      </c>
      <c r="J3" s="155">
        <v>83</v>
      </c>
      <c r="K3" s="155">
        <v>111</v>
      </c>
      <c r="L3" s="155">
        <v>143</v>
      </c>
      <c r="M3" s="155">
        <v>178</v>
      </c>
      <c r="N3" s="155">
        <v>217</v>
      </c>
      <c r="O3" s="155">
        <v>259</v>
      </c>
      <c r="P3" s="155">
        <v>304</v>
      </c>
      <c r="Q3" s="155">
        <v>352</v>
      </c>
      <c r="R3" s="155">
        <v>402</v>
      </c>
      <c r="S3" s="155">
        <v>455</v>
      </c>
      <c r="T3" s="155">
        <v>510</v>
      </c>
      <c r="U3" s="155">
        <v>564</v>
      </c>
      <c r="V3" s="155">
        <v>622</v>
      </c>
      <c r="W3" s="155">
        <v>681</v>
      </c>
    </row>
    <row r="4" spans="2:23" x14ac:dyDescent="0.2">
      <c r="B4" s="131" t="s">
        <v>13</v>
      </c>
      <c r="C4" s="155">
        <v>0</v>
      </c>
      <c r="D4" s="155">
        <v>0</v>
      </c>
      <c r="E4" s="155">
        <v>0</v>
      </c>
      <c r="F4" s="155">
        <v>0</v>
      </c>
      <c r="G4" s="155">
        <v>0</v>
      </c>
      <c r="H4" s="155">
        <v>0</v>
      </c>
      <c r="I4" s="155">
        <v>0</v>
      </c>
      <c r="J4" s="155">
        <v>1</v>
      </c>
      <c r="K4" s="155">
        <v>1</v>
      </c>
      <c r="L4" s="155">
        <v>1</v>
      </c>
      <c r="M4" s="155">
        <v>2</v>
      </c>
      <c r="N4" s="155">
        <v>2</v>
      </c>
      <c r="O4" s="155">
        <v>2</v>
      </c>
      <c r="P4" s="155">
        <v>3</v>
      </c>
      <c r="Q4" s="155">
        <v>3</v>
      </c>
      <c r="R4" s="155">
        <v>3</v>
      </c>
      <c r="S4" s="155">
        <v>4</v>
      </c>
      <c r="T4" s="155">
        <v>4</v>
      </c>
      <c r="U4" s="155">
        <v>5</v>
      </c>
      <c r="V4" s="155">
        <v>5</v>
      </c>
      <c r="W4" s="155">
        <v>6</v>
      </c>
    </row>
    <row r="5" spans="2:23" x14ac:dyDescent="0.2">
      <c r="B5" s="131" t="s">
        <v>15</v>
      </c>
      <c r="C5" s="155">
        <v>0</v>
      </c>
      <c r="D5" s="155">
        <v>0</v>
      </c>
      <c r="E5" s="155">
        <v>0</v>
      </c>
      <c r="F5" s="155">
        <v>0</v>
      </c>
      <c r="G5" s="155">
        <v>1</v>
      </c>
      <c r="H5" s="155">
        <v>2</v>
      </c>
      <c r="I5" s="155">
        <v>3</v>
      </c>
      <c r="J5" s="155">
        <v>4</v>
      </c>
      <c r="K5" s="155">
        <v>6</v>
      </c>
      <c r="L5" s="155">
        <v>8</v>
      </c>
      <c r="M5" s="155">
        <v>10</v>
      </c>
      <c r="N5" s="155">
        <v>12</v>
      </c>
      <c r="O5" s="155">
        <v>14</v>
      </c>
      <c r="P5" s="155">
        <v>17</v>
      </c>
      <c r="Q5" s="155">
        <v>19</v>
      </c>
      <c r="R5" s="155">
        <v>22</v>
      </c>
      <c r="S5" s="155">
        <v>25</v>
      </c>
      <c r="T5" s="155">
        <v>28</v>
      </c>
      <c r="U5" s="155">
        <v>31</v>
      </c>
      <c r="V5" s="155">
        <v>34</v>
      </c>
      <c r="W5" s="155">
        <v>37</v>
      </c>
    </row>
    <row r="6" spans="2:23" x14ac:dyDescent="0.2">
      <c r="B6" s="131" t="s">
        <v>39</v>
      </c>
      <c r="C6" s="155">
        <v>3</v>
      </c>
      <c r="D6" s="155">
        <v>4</v>
      </c>
      <c r="E6" s="155">
        <v>7</v>
      </c>
      <c r="F6" s="155">
        <v>22</v>
      </c>
      <c r="G6" s="155">
        <v>71</v>
      </c>
      <c r="H6" s="155">
        <v>138</v>
      </c>
      <c r="I6" s="155">
        <v>226</v>
      </c>
      <c r="J6" s="155">
        <v>330</v>
      </c>
      <c r="K6" s="155">
        <v>442</v>
      </c>
      <c r="L6" s="155">
        <v>569</v>
      </c>
      <c r="M6" s="155">
        <v>711</v>
      </c>
      <c r="N6" s="155">
        <v>864</v>
      </c>
      <c r="O6" s="156">
        <v>1032</v>
      </c>
      <c r="P6" s="156">
        <v>1211</v>
      </c>
      <c r="Q6" s="156">
        <v>1404</v>
      </c>
      <c r="R6" s="156">
        <v>1601</v>
      </c>
      <c r="S6" s="156">
        <v>1815</v>
      </c>
      <c r="T6" s="156">
        <v>2032</v>
      </c>
      <c r="U6" s="156">
        <v>2250</v>
      </c>
      <c r="V6" s="156">
        <v>2479</v>
      </c>
      <c r="W6" s="156">
        <v>2713</v>
      </c>
    </row>
    <row r="7" spans="2:23" x14ac:dyDescent="0.2">
      <c r="B7" s="131" t="s">
        <v>32</v>
      </c>
      <c r="C7" s="155">
        <v>0</v>
      </c>
      <c r="D7" s="155">
        <v>0</v>
      </c>
      <c r="E7" s="155">
        <v>0</v>
      </c>
      <c r="F7" s="155">
        <v>0</v>
      </c>
      <c r="G7" s="155">
        <v>0</v>
      </c>
      <c r="H7" s="155">
        <v>0</v>
      </c>
      <c r="I7" s="155">
        <v>0</v>
      </c>
      <c r="J7" s="155">
        <v>1</v>
      </c>
      <c r="K7" s="155">
        <v>1</v>
      </c>
      <c r="L7" s="155">
        <v>1</v>
      </c>
      <c r="M7" s="155">
        <v>1</v>
      </c>
      <c r="N7" s="155">
        <v>2</v>
      </c>
      <c r="O7" s="155">
        <v>2</v>
      </c>
      <c r="P7" s="155">
        <v>2</v>
      </c>
      <c r="Q7" s="155">
        <v>2</v>
      </c>
      <c r="R7" s="155">
        <v>3</v>
      </c>
      <c r="S7" s="155">
        <v>3</v>
      </c>
      <c r="T7" s="155">
        <v>4</v>
      </c>
      <c r="U7" s="155">
        <v>4</v>
      </c>
      <c r="V7" s="155">
        <v>4</v>
      </c>
      <c r="W7" s="155">
        <v>5</v>
      </c>
    </row>
    <row r="8" spans="2:23" x14ac:dyDescent="0.2">
      <c r="B8" s="131" t="s">
        <v>33</v>
      </c>
      <c r="C8" s="155">
        <v>0</v>
      </c>
      <c r="D8" s="155">
        <v>0</v>
      </c>
      <c r="E8" s="155">
        <v>0</v>
      </c>
      <c r="F8" s="155">
        <v>1</v>
      </c>
      <c r="G8" s="155">
        <v>2</v>
      </c>
      <c r="H8" s="155">
        <v>4</v>
      </c>
      <c r="I8" s="155">
        <v>6</v>
      </c>
      <c r="J8" s="155">
        <v>8</v>
      </c>
      <c r="K8" s="155">
        <v>11</v>
      </c>
      <c r="L8" s="155">
        <v>15</v>
      </c>
      <c r="M8" s="155">
        <v>18</v>
      </c>
      <c r="N8" s="155">
        <v>22</v>
      </c>
      <c r="O8" s="155">
        <v>26</v>
      </c>
      <c r="P8" s="155">
        <v>31</v>
      </c>
      <c r="Q8" s="155">
        <v>36</v>
      </c>
      <c r="R8" s="155">
        <v>41</v>
      </c>
      <c r="S8" s="155">
        <v>46</v>
      </c>
      <c r="T8" s="155">
        <v>52</v>
      </c>
      <c r="U8" s="155">
        <v>57</v>
      </c>
      <c r="V8" s="155">
        <v>63</v>
      </c>
      <c r="W8" s="155">
        <v>69</v>
      </c>
    </row>
    <row r="9" spans="2:23" x14ac:dyDescent="0.2">
      <c r="B9" s="131" t="s">
        <v>26</v>
      </c>
      <c r="C9" s="155">
        <v>4</v>
      </c>
      <c r="D9" s="155">
        <v>5</v>
      </c>
      <c r="E9" s="155">
        <v>11</v>
      </c>
      <c r="F9" s="155">
        <v>34</v>
      </c>
      <c r="G9" s="155">
        <v>107</v>
      </c>
      <c r="H9" s="155">
        <v>209</v>
      </c>
      <c r="I9" s="155">
        <v>343</v>
      </c>
      <c r="J9" s="155">
        <v>499</v>
      </c>
      <c r="K9" s="155">
        <v>669</v>
      </c>
      <c r="L9" s="155">
        <v>861</v>
      </c>
      <c r="M9" s="156">
        <v>1075</v>
      </c>
      <c r="N9" s="156">
        <v>1306</v>
      </c>
      <c r="O9" s="156">
        <v>1562</v>
      </c>
      <c r="P9" s="156">
        <v>1832</v>
      </c>
      <c r="Q9" s="156">
        <v>2124</v>
      </c>
      <c r="R9" s="156">
        <v>2423</v>
      </c>
      <c r="S9" s="156">
        <v>2745</v>
      </c>
      <c r="T9" s="156">
        <v>3074</v>
      </c>
      <c r="U9" s="156">
        <v>3403</v>
      </c>
      <c r="V9" s="156">
        <v>3750</v>
      </c>
      <c r="W9" s="156">
        <v>4104</v>
      </c>
    </row>
    <row r="10" spans="2:23" x14ac:dyDescent="0.2">
      <c r="B10" s="131" t="s">
        <v>22</v>
      </c>
      <c r="C10" s="155">
        <v>0</v>
      </c>
      <c r="D10" s="155">
        <v>0</v>
      </c>
      <c r="E10" s="155">
        <v>0</v>
      </c>
      <c r="F10" s="155">
        <v>0</v>
      </c>
      <c r="G10" s="155">
        <v>0</v>
      </c>
      <c r="H10" s="155">
        <v>0</v>
      </c>
      <c r="I10" s="155">
        <v>0</v>
      </c>
      <c r="J10" s="155">
        <v>0</v>
      </c>
      <c r="K10" s="155">
        <v>0</v>
      </c>
      <c r="L10" s="155">
        <v>0</v>
      </c>
      <c r="M10" s="155">
        <v>0</v>
      </c>
      <c r="N10" s="155">
        <v>0</v>
      </c>
      <c r="O10" s="155">
        <v>0</v>
      </c>
      <c r="P10" s="155">
        <v>0</v>
      </c>
      <c r="Q10" s="155">
        <v>1</v>
      </c>
      <c r="R10" s="155">
        <v>1</v>
      </c>
      <c r="S10" s="155">
        <v>1</v>
      </c>
      <c r="T10" s="155">
        <v>1</v>
      </c>
      <c r="U10" s="155">
        <v>1</v>
      </c>
      <c r="V10" s="155">
        <v>1</v>
      </c>
      <c r="W10" s="155">
        <v>1</v>
      </c>
    </row>
    <row r="11" spans="2:23" x14ac:dyDescent="0.2">
      <c r="B11" s="131" t="s">
        <v>28</v>
      </c>
      <c r="C11" s="155">
        <v>0</v>
      </c>
      <c r="D11" s="155">
        <v>0</v>
      </c>
      <c r="E11" s="155">
        <v>0</v>
      </c>
      <c r="F11" s="155">
        <v>0</v>
      </c>
      <c r="G11" s="155">
        <v>1</v>
      </c>
      <c r="H11" s="155">
        <v>1</v>
      </c>
      <c r="I11" s="155">
        <v>2</v>
      </c>
      <c r="J11" s="155">
        <v>4</v>
      </c>
      <c r="K11" s="155">
        <v>5</v>
      </c>
      <c r="L11" s="155">
        <v>6</v>
      </c>
      <c r="M11" s="155">
        <v>8</v>
      </c>
      <c r="N11" s="155">
        <v>9</v>
      </c>
      <c r="O11" s="155">
        <v>11</v>
      </c>
      <c r="P11" s="155">
        <v>13</v>
      </c>
      <c r="Q11" s="155">
        <v>15</v>
      </c>
      <c r="R11" s="155">
        <v>17</v>
      </c>
      <c r="S11" s="155">
        <v>19</v>
      </c>
      <c r="T11" s="155">
        <v>22</v>
      </c>
      <c r="U11" s="155">
        <v>24</v>
      </c>
      <c r="V11" s="155">
        <v>26</v>
      </c>
      <c r="W11" s="155">
        <v>29</v>
      </c>
    </row>
    <row r="12" spans="2:23" x14ac:dyDescent="0.2">
      <c r="B12" s="131" t="s">
        <v>14</v>
      </c>
      <c r="C12" s="155">
        <v>0</v>
      </c>
      <c r="D12" s="155">
        <v>0</v>
      </c>
      <c r="E12" s="155">
        <v>1</v>
      </c>
      <c r="F12" s="155">
        <v>2</v>
      </c>
      <c r="G12" s="155">
        <v>6</v>
      </c>
      <c r="H12" s="155">
        <v>12</v>
      </c>
      <c r="I12" s="155">
        <v>20</v>
      </c>
      <c r="J12" s="155">
        <v>30</v>
      </c>
      <c r="K12" s="155">
        <v>40</v>
      </c>
      <c r="L12" s="155">
        <v>51</v>
      </c>
      <c r="M12" s="155">
        <v>64</v>
      </c>
      <c r="N12" s="155">
        <v>77</v>
      </c>
      <c r="O12" s="155">
        <v>92</v>
      </c>
      <c r="P12" s="155">
        <v>108</v>
      </c>
      <c r="Q12" s="155">
        <v>126</v>
      </c>
      <c r="R12" s="155">
        <v>143</v>
      </c>
      <c r="S12" s="155">
        <v>162</v>
      </c>
      <c r="T12" s="155">
        <v>182</v>
      </c>
      <c r="U12" s="155">
        <v>201</v>
      </c>
      <c r="V12" s="155">
        <v>222</v>
      </c>
      <c r="W12" s="155">
        <v>243</v>
      </c>
    </row>
    <row r="13" spans="2:23" x14ac:dyDescent="0.2">
      <c r="B13" s="131" t="s">
        <v>3</v>
      </c>
      <c r="C13" s="155">
        <v>0</v>
      </c>
      <c r="D13" s="155">
        <v>1</v>
      </c>
      <c r="E13" s="155">
        <v>1</v>
      </c>
      <c r="F13" s="155">
        <v>4</v>
      </c>
      <c r="G13" s="155">
        <v>11</v>
      </c>
      <c r="H13" s="155">
        <v>22</v>
      </c>
      <c r="I13" s="155">
        <v>37</v>
      </c>
      <c r="J13" s="155">
        <v>53</v>
      </c>
      <c r="K13" s="155">
        <v>71</v>
      </c>
      <c r="L13" s="155">
        <v>92</v>
      </c>
      <c r="M13" s="155">
        <v>115</v>
      </c>
      <c r="N13" s="155">
        <v>140</v>
      </c>
      <c r="O13" s="155">
        <v>167</v>
      </c>
      <c r="P13" s="155">
        <v>196</v>
      </c>
      <c r="Q13" s="155">
        <v>227</v>
      </c>
      <c r="R13" s="155">
        <v>259</v>
      </c>
      <c r="S13" s="155">
        <v>293</v>
      </c>
      <c r="T13" s="155">
        <v>328</v>
      </c>
      <c r="U13" s="155">
        <v>363</v>
      </c>
      <c r="V13" s="155">
        <v>400</v>
      </c>
      <c r="W13" s="155">
        <v>438</v>
      </c>
    </row>
    <row r="14" spans="2:23" x14ac:dyDescent="0.2">
      <c r="B14" s="131" t="s">
        <v>7</v>
      </c>
      <c r="C14" s="155">
        <v>0</v>
      </c>
      <c r="D14" s="155">
        <v>0</v>
      </c>
      <c r="E14" s="155">
        <v>0</v>
      </c>
      <c r="F14" s="155">
        <v>0</v>
      </c>
      <c r="G14" s="155">
        <v>1</v>
      </c>
      <c r="H14" s="155">
        <v>1</v>
      </c>
      <c r="I14" s="155">
        <v>2</v>
      </c>
      <c r="J14" s="155">
        <v>3</v>
      </c>
      <c r="K14" s="155">
        <v>4</v>
      </c>
      <c r="L14" s="155">
        <v>5</v>
      </c>
      <c r="M14" s="155">
        <v>7</v>
      </c>
      <c r="N14" s="155">
        <v>8</v>
      </c>
      <c r="O14" s="155">
        <v>10</v>
      </c>
      <c r="P14" s="155">
        <v>11</v>
      </c>
      <c r="Q14" s="155">
        <v>13</v>
      </c>
      <c r="R14" s="155">
        <v>15</v>
      </c>
      <c r="S14" s="155">
        <v>17</v>
      </c>
      <c r="T14" s="155">
        <v>19</v>
      </c>
      <c r="U14" s="155">
        <v>21</v>
      </c>
      <c r="V14" s="155">
        <v>23</v>
      </c>
      <c r="W14" s="155">
        <v>25</v>
      </c>
    </row>
    <row r="15" spans="2:23" x14ac:dyDescent="0.2">
      <c r="B15" s="131" t="s">
        <v>11</v>
      </c>
      <c r="C15" s="155">
        <v>0</v>
      </c>
      <c r="D15" s="155">
        <v>0</v>
      </c>
      <c r="E15" s="155">
        <v>0</v>
      </c>
      <c r="F15" s="155">
        <v>0</v>
      </c>
      <c r="G15" s="155">
        <v>0</v>
      </c>
      <c r="H15" s="155">
        <v>1</v>
      </c>
      <c r="I15" s="155">
        <v>1</v>
      </c>
      <c r="J15" s="155">
        <v>2</v>
      </c>
      <c r="K15" s="155">
        <v>3</v>
      </c>
      <c r="L15" s="155">
        <v>3</v>
      </c>
      <c r="M15" s="155">
        <v>4</v>
      </c>
      <c r="N15" s="155">
        <v>5</v>
      </c>
      <c r="O15" s="155">
        <v>6</v>
      </c>
      <c r="P15" s="155">
        <v>7</v>
      </c>
      <c r="Q15" s="155">
        <v>8</v>
      </c>
      <c r="R15" s="155">
        <v>9</v>
      </c>
      <c r="S15" s="155">
        <v>11</v>
      </c>
      <c r="T15" s="155">
        <v>12</v>
      </c>
      <c r="U15" s="155">
        <v>13</v>
      </c>
      <c r="V15" s="155">
        <v>15</v>
      </c>
      <c r="W15" s="155">
        <v>16</v>
      </c>
    </row>
    <row r="16" spans="2:23" x14ac:dyDescent="0.2">
      <c r="B16" s="131" t="s">
        <v>29</v>
      </c>
      <c r="C16" s="155">
        <v>0</v>
      </c>
      <c r="D16" s="155">
        <v>0</v>
      </c>
      <c r="E16" s="155">
        <v>0</v>
      </c>
      <c r="F16" s="155">
        <v>0</v>
      </c>
      <c r="G16" s="155">
        <v>0</v>
      </c>
      <c r="H16" s="155">
        <v>1</v>
      </c>
      <c r="I16" s="155">
        <v>1</v>
      </c>
      <c r="J16" s="155">
        <v>1</v>
      </c>
      <c r="K16" s="155">
        <v>2</v>
      </c>
      <c r="L16" s="155">
        <v>3</v>
      </c>
      <c r="M16" s="155">
        <v>3</v>
      </c>
      <c r="N16" s="155">
        <v>4</v>
      </c>
      <c r="O16" s="155">
        <v>5</v>
      </c>
      <c r="P16" s="155">
        <v>5</v>
      </c>
      <c r="Q16" s="155">
        <v>6</v>
      </c>
      <c r="R16" s="155">
        <v>7</v>
      </c>
      <c r="S16" s="155">
        <v>8</v>
      </c>
      <c r="T16" s="155">
        <v>9</v>
      </c>
      <c r="U16" s="155">
        <v>10</v>
      </c>
      <c r="V16" s="155">
        <v>11</v>
      </c>
      <c r="W16" s="155">
        <v>12</v>
      </c>
    </row>
    <row r="17" spans="2:23" x14ac:dyDescent="0.2">
      <c r="B17" s="131" t="s">
        <v>18</v>
      </c>
      <c r="C17" s="155">
        <v>0</v>
      </c>
      <c r="D17" s="155">
        <v>0</v>
      </c>
      <c r="E17" s="155">
        <v>0</v>
      </c>
      <c r="F17" s="155">
        <v>0</v>
      </c>
      <c r="G17" s="155">
        <v>1</v>
      </c>
      <c r="H17" s="155">
        <v>2</v>
      </c>
      <c r="I17" s="155">
        <v>3</v>
      </c>
      <c r="J17" s="155">
        <v>4</v>
      </c>
      <c r="K17" s="155">
        <v>5</v>
      </c>
      <c r="L17" s="155">
        <v>7</v>
      </c>
      <c r="M17" s="155">
        <v>8</v>
      </c>
      <c r="N17" s="155">
        <v>10</v>
      </c>
      <c r="O17" s="155">
        <v>12</v>
      </c>
      <c r="P17" s="155">
        <v>14</v>
      </c>
      <c r="Q17" s="155">
        <v>16</v>
      </c>
      <c r="R17" s="155">
        <v>18</v>
      </c>
      <c r="S17" s="155">
        <v>21</v>
      </c>
      <c r="T17" s="155">
        <v>23</v>
      </c>
      <c r="U17" s="155">
        <v>26</v>
      </c>
      <c r="V17" s="155">
        <v>28</v>
      </c>
      <c r="W17" s="155">
        <v>31</v>
      </c>
    </row>
    <row r="18" spans="2:23" x14ac:dyDescent="0.2">
      <c r="B18" s="131" t="s">
        <v>19</v>
      </c>
      <c r="C18" s="155">
        <v>0</v>
      </c>
      <c r="D18" s="155">
        <v>0</v>
      </c>
      <c r="E18" s="155">
        <v>0</v>
      </c>
      <c r="F18" s="155">
        <v>0</v>
      </c>
      <c r="G18" s="155">
        <v>1</v>
      </c>
      <c r="H18" s="155">
        <v>1</v>
      </c>
      <c r="I18" s="155">
        <v>2</v>
      </c>
      <c r="J18" s="155">
        <v>3</v>
      </c>
      <c r="K18" s="155">
        <v>5</v>
      </c>
      <c r="L18" s="155">
        <v>6</v>
      </c>
      <c r="M18" s="155">
        <v>7</v>
      </c>
      <c r="N18" s="155">
        <v>9</v>
      </c>
      <c r="O18" s="155">
        <v>11</v>
      </c>
      <c r="P18" s="155">
        <v>13</v>
      </c>
      <c r="Q18" s="155">
        <v>15</v>
      </c>
      <c r="R18" s="155">
        <v>17</v>
      </c>
      <c r="S18" s="155">
        <v>19</v>
      </c>
      <c r="T18" s="155">
        <v>21</v>
      </c>
      <c r="U18" s="155">
        <v>23</v>
      </c>
      <c r="V18" s="155">
        <v>26</v>
      </c>
      <c r="W18" s="155">
        <v>28</v>
      </c>
    </row>
    <row r="19" spans="2:23" x14ac:dyDescent="0.2">
      <c r="B19" s="131" t="s">
        <v>10</v>
      </c>
      <c r="C19" s="155">
        <v>0</v>
      </c>
      <c r="D19" s="155">
        <v>0</v>
      </c>
      <c r="E19" s="155">
        <v>0</v>
      </c>
      <c r="F19" s="155">
        <v>1</v>
      </c>
      <c r="G19" s="155">
        <v>2</v>
      </c>
      <c r="H19" s="155">
        <v>4</v>
      </c>
      <c r="I19" s="155">
        <v>6</v>
      </c>
      <c r="J19" s="155">
        <v>9</v>
      </c>
      <c r="K19" s="155">
        <v>12</v>
      </c>
      <c r="L19" s="155">
        <v>15</v>
      </c>
      <c r="M19" s="155">
        <v>19</v>
      </c>
      <c r="N19" s="155">
        <v>23</v>
      </c>
      <c r="O19" s="155">
        <v>28</v>
      </c>
      <c r="P19" s="155">
        <v>33</v>
      </c>
      <c r="Q19" s="155">
        <v>38</v>
      </c>
      <c r="R19" s="155">
        <v>43</v>
      </c>
      <c r="S19" s="155">
        <v>49</v>
      </c>
      <c r="T19" s="155">
        <v>55</v>
      </c>
      <c r="U19" s="155">
        <v>61</v>
      </c>
      <c r="V19" s="155">
        <v>67</v>
      </c>
      <c r="W19" s="155">
        <v>73</v>
      </c>
    </row>
    <row r="20" spans="2:23" x14ac:dyDescent="0.2">
      <c r="B20" s="131" t="s">
        <v>8</v>
      </c>
      <c r="C20" s="155">
        <v>0</v>
      </c>
      <c r="D20" s="155">
        <v>0</v>
      </c>
      <c r="E20" s="155">
        <v>0</v>
      </c>
      <c r="F20" s="155">
        <v>0</v>
      </c>
      <c r="G20" s="155">
        <v>0</v>
      </c>
      <c r="H20" s="155">
        <v>1</v>
      </c>
      <c r="I20" s="155">
        <v>1</v>
      </c>
      <c r="J20" s="155">
        <v>2</v>
      </c>
      <c r="K20" s="155">
        <v>2</v>
      </c>
      <c r="L20" s="155">
        <v>3</v>
      </c>
      <c r="M20" s="155">
        <v>3</v>
      </c>
      <c r="N20" s="155">
        <v>4</v>
      </c>
      <c r="O20" s="155">
        <v>5</v>
      </c>
      <c r="P20" s="155">
        <v>6</v>
      </c>
      <c r="Q20" s="155">
        <v>7</v>
      </c>
      <c r="R20" s="155">
        <v>8</v>
      </c>
      <c r="S20" s="155">
        <v>9</v>
      </c>
      <c r="T20" s="155">
        <v>10</v>
      </c>
      <c r="U20" s="155">
        <v>11</v>
      </c>
      <c r="V20" s="155">
        <v>12</v>
      </c>
      <c r="W20" s="155">
        <v>13</v>
      </c>
    </row>
    <row r="21" spans="2:23" x14ac:dyDescent="0.2">
      <c r="B21" s="131" t="s">
        <v>20</v>
      </c>
      <c r="C21" s="155">
        <v>0</v>
      </c>
      <c r="D21" s="155">
        <v>0</v>
      </c>
      <c r="E21" s="155">
        <v>0</v>
      </c>
      <c r="F21" s="155">
        <v>0</v>
      </c>
      <c r="G21" s="155">
        <v>0</v>
      </c>
      <c r="H21" s="155">
        <v>1</v>
      </c>
      <c r="I21" s="155">
        <v>1</v>
      </c>
      <c r="J21" s="155">
        <v>2</v>
      </c>
      <c r="K21" s="155">
        <v>2</v>
      </c>
      <c r="L21" s="155">
        <v>3</v>
      </c>
      <c r="M21" s="155">
        <v>4</v>
      </c>
      <c r="N21" s="155">
        <v>5</v>
      </c>
      <c r="O21" s="155">
        <v>6</v>
      </c>
      <c r="P21" s="155">
        <v>7</v>
      </c>
      <c r="Q21" s="155">
        <v>8</v>
      </c>
      <c r="R21" s="155">
        <v>9</v>
      </c>
      <c r="S21" s="155">
        <v>10</v>
      </c>
      <c r="T21" s="155">
        <v>11</v>
      </c>
      <c r="U21" s="155">
        <v>12</v>
      </c>
      <c r="V21" s="155">
        <v>14</v>
      </c>
      <c r="W21" s="155">
        <v>15</v>
      </c>
    </row>
    <row r="22" spans="2:23" x14ac:dyDescent="0.2">
      <c r="B22" s="131" t="s">
        <v>9</v>
      </c>
      <c r="C22" s="155">
        <v>0</v>
      </c>
      <c r="D22" s="155">
        <v>0</v>
      </c>
      <c r="E22" s="155">
        <v>0</v>
      </c>
      <c r="F22" s="155">
        <v>0</v>
      </c>
      <c r="G22" s="155">
        <v>0</v>
      </c>
      <c r="H22" s="155">
        <v>1</v>
      </c>
      <c r="I22" s="155">
        <v>1</v>
      </c>
      <c r="J22" s="155">
        <v>2</v>
      </c>
      <c r="K22" s="155">
        <v>3</v>
      </c>
      <c r="L22" s="155">
        <v>3</v>
      </c>
      <c r="M22" s="155">
        <v>4</v>
      </c>
      <c r="N22" s="155">
        <v>5</v>
      </c>
      <c r="O22" s="155">
        <v>6</v>
      </c>
      <c r="P22" s="155">
        <v>7</v>
      </c>
      <c r="Q22" s="155">
        <v>8</v>
      </c>
      <c r="R22" s="155">
        <v>10</v>
      </c>
      <c r="S22" s="155">
        <v>11</v>
      </c>
      <c r="T22" s="155">
        <v>12</v>
      </c>
      <c r="U22" s="155">
        <v>13</v>
      </c>
      <c r="V22" s="155">
        <v>15</v>
      </c>
      <c r="W22" s="155">
        <v>16</v>
      </c>
    </row>
    <row r="23" spans="2:23" x14ac:dyDescent="0.2">
      <c r="B23" s="131" t="s">
        <v>17</v>
      </c>
      <c r="C23" s="155">
        <v>0</v>
      </c>
      <c r="D23" s="155">
        <v>0</v>
      </c>
      <c r="E23" s="155">
        <v>0</v>
      </c>
      <c r="F23" s="155">
        <v>0</v>
      </c>
      <c r="G23" s="155">
        <v>1</v>
      </c>
      <c r="H23" s="155">
        <v>3</v>
      </c>
      <c r="I23" s="155">
        <v>5</v>
      </c>
      <c r="J23" s="155">
        <v>7</v>
      </c>
      <c r="K23" s="155">
        <v>9</v>
      </c>
      <c r="L23" s="155">
        <v>12</v>
      </c>
      <c r="M23" s="155">
        <v>14</v>
      </c>
      <c r="N23" s="155">
        <v>18</v>
      </c>
      <c r="O23" s="155">
        <v>21</v>
      </c>
      <c r="P23" s="155">
        <v>25</v>
      </c>
      <c r="Q23" s="155">
        <v>29</v>
      </c>
      <c r="R23" s="155">
        <v>33</v>
      </c>
      <c r="S23" s="155">
        <v>37</v>
      </c>
      <c r="T23" s="155">
        <v>41</v>
      </c>
      <c r="U23" s="155">
        <v>46</v>
      </c>
      <c r="V23" s="155">
        <v>50</v>
      </c>
      <c r="W23" s="155">
        <v>55</v>
      </c>
    </row>
    <row r="24" spans="2:23" x14ac:dyDescent="0.2">
      <c r="B24" s="131" t="s">
        <v>30</v>
      </c>
      <c r="C24" s="155">
        <v>0</v>
      </c>
      <c r="D24" s="155">
        <v>0</v>
      </c>
      <c r="E24" s="155">
        <v>0</v>
      </c>
      <c r="F24" s="155">
        <v>0</v>
      </c>
      <c r="G24" s="155">
        <v>1</v>
      </c>
      <c r="H24" s="155">
        <v>2</v>
      </c>
      <c r="I24" s="155">
        <v>4</v>
      </c>
      <c r="J24" s="155">
        <v>6</v>
      </c>
      <c r="K24" s="155">
        <v>7</v>
      </c>
      <c r="L24" s="155">
        <v>10</v>
      </c>
      <c r="M24" s="155">
        <v>12</v>
      </c>
      <c r="N24" s="155">
        <v>14</v>
      </c>
      <c r="O24" s="155">
        <v>17</v>
      </c>
      <c r="P24" s="155">
        <v>20</v>
      </c>
      <c r="Q24" s="155">
        <v>23</v>
      </c>
      <c r="R24" s="155">
        <v>27</v>
      </c>
      <c r="S24" s="155">
        <v>30</v>
      </c>
      <c r="T24" s="155">
        <v>34</v>
      </c>
      <c r="U24" s="155">
        <v>38</v>
      </c>
      <c r="V24" s="155">
        <v>41</v>
      </c>
      <c r="W24" s="155">
        <v>45</v>
      </c>
    </row>
    <row r="25" spans="2:23" ht="13.5" thickBot="1" x14ac:dyDescent="0.25">
      <c r="B25" s="133" t="s">
        <v>77</v>
      </c>
      <c r="C25" s="159">
        <v>0</v>
      </c>
      <c r="D25" s="159">
        <v>0</v>
      </c>
      <c r="E25" s="159">
        <v>0</v>
      </c>
      <c r="F25" s="159">
        <v>0</v>
      </c>
      <c r="G25" s="159">
        <v>0</v>
      </c>
      <c r="H25" s="159">
        <v>0</v>
      </c>
      <c r="I25" s="159">
        <v>0</v>
      </c>
      <c r="J25" s="159">
        <v>0</v>
      </c>
      <c r="K25" s="159">
        <v>0</v>
      </c>
      <c r="L25" s="159">
        <v>0</v>
      </c>
      <c r="M25" s="159">
        <v>0</v>
      </c>
      <c r="N25" s="159">
        <v>0</v>
      </c>
      <c r="O25" s="159">
        <v>0</v>
      </c>
      <c r="P25" s="159">
        <v>0</v>
      </c>
      <c r="Q25" s="159">
        <v>0</v>
      </c>
      <c r="R25" s="159">
        <v>0</v>
      </c>
      <c r="S25" s="159">
        <v>0</v>
      </c>
      <c r="T25" s="159">
        <v>0</v>
      </c>
      <c r="U25" s="159">
        <v>0</v>
      </c>
      <c r="V25" s="159">
        <v>0</v>
      </c>
      <c r="W25" s="159">
        <v>0</v>
      </c>
    </row>
    <row r="26" spans="2:23" ht="13.5" thickBot="1" x14ac:dyDescent="0.25">
      <c r="B26" s="160" t="s">
        <v>4</v>
      </c>
      <c r="C26" s="159">
        <v>9</v>
      </c>
      <c r="D26" s="159">
        <v>11</v>
      </c>
      <c r="E26" s="159">
        <v>23</v>
      </c>
      <c r="F26" s="159">
        <v>71</v>
      </c>
      <c r="G26" s="159">
        <v>227</v>
      </c>
      <c r="H26" s="159">
        <v>441</v>
      </c>
      <c r="I26" s="159">
        <v>723</v>
      </c>
      <c r="J26" s="161">
        <v>1053</v>
      </c>
      <c r="K26" s="161">
        <v>1411</v>
      </c>
      <c r="L26" s="161">
        <v>1817</v>
      </c>
      <c r="M26" s="161">
        <v>2268</v>
      </c>
      <c r="N26" s="161">
        <v>2755</v>
      </c>
      <c r="O26" s="161">
        <v>3294</v>
      </c>
      <c r="P26" s="161">
        <v>3863</v>
      </c>
      <c r="Q26" s="161">
        <v>4479</v>
      </c>
      <c r="R26" s="161">
        <v>5110</v>
      </c>
      <c r="S26" s="161">
        <v>5791</v>
      </c>
      <c r="T26" s="161">
        <v>6484</v>
      </c>
      <c r="U26" s="161">
        <v>7178</v>
      </c>
      <c r="V26" s="161">
        <v>7909</v>
      </c>
      <c r="W26" s="161">
        <v>8656</v>
      </c>
    </row>
    <row r="27" spans="2:23" x14ac:dyDescent="0.2">
      <c r="B27" s="14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W27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8.5703125" style="10" customWidth="1"/>
    <col min="3" max="3" width="12.140625" style="10" customWidth="1"/>
    <col min="4" max="16384" width="11.42578125" style="10"/>
  </cols>
  <sheetData>
    <row r="1" spans="2:23" ht="13.5" thickBot="1" x14ac:dyDescent="0.25"/>
    <row r="2" spans="2:23" ht="13.5" thickBot="1" x14ac:dyDescent="0.25">
      <c r="B2" s="129" t="s">
        <v>35</v>
      </c>
      <c r="C2" s="130">
        <v>2021</v>
      </c>
      <c r="D2" s="130">
        <v>2022</v>
      </c>
      <c r="E2" s="130">
        <v>2023</v>
      </c>
      <c r="F2" s="130">
        <v>2024</v>
      </c>
      <c r="G2" s="130">
        <v>2025</v>
      </c>
      <c r="H2" s="130">
        <v>2026</v>
      </c>
      <c r="I2" s="130">
        <v>2027</v>
      </c>
      <c r="J2" s="130">
        <v>2028</v>
      </c>
      <c r="K2" s="130">
        <v>2029</v>
      </c>
      <c r="L2" s="130">
        <v>2030</v>
      </c>
      <c r="M2" s="130">
        <v>2031</v>
      </c>
      <c r="N2" s="130">
        <v>2032</v>
      </c>
      <c r="O2" s="130">
        <v>2033</v>
      </c>
      <c r="P2" s="130">
        <v>2034</v>
      </c>
      <c r="Q2" s="130">
        <v>2035</v>
      </c>
      <c r="R2" s="130">
        <v>2036</v>
      </c>
      <c r="S2" s="130">
        <v>2037</v>
      </c>
      <c r="T2" s="130">
        <v>2038</v>
      </c>
      <c r="U2" s="130">
        <v>2039</v>
      </c>
      <c r="V2" s="130">
        <v>2040</v>
      </c>
      <c r="W2" s="130">
        <v>2041</v>
      </c>
    </row>
    <row r="3" spans="2:23" x14ac:dyDescent="0.2">
      <c r="B3" s="131" t="s">
        <v>27</v>
      </c>
      <c r="C3" s="156">
        <v>2218</v>
      </c>
      <c r="D3" s="156">
        <v>2175</v>
      </c>
      <c r="E3" s="156">
        <v>2251</v>
      </c>
      <c r="F3" s="156">
        <v>2327</v>
      </c>
      <c r="G3" s="156">
        <v>2406</v>
      </c>
      <c r="H3" s="156">
        <v>2494</v>
      </c>
      <c r="I3" s="156">
        <v>2584</v>
      </c>
      <c r="J3" s="156">
        <v>2679</v>
      </c>
      <c r="K3" s="156">
        <v>2776</v>
      </c>
      <c r="L3" s="156">
        <v>2876</v>
      </c>
      <c r="M3" s="156">
        <v>2988</v>
      </c>
      <c r="N3" s="156">
        <v>3103</v>
      </c>
      <c r="O3" s="156">
        <v>3224</v>
      </c>
      <c r="P3" s="156">
        <v>3349</v>
      </c>
      <c r="Q3" s="156">
        <v>3477</v>
      </c>
      <c r="R3" s="156">
        <v>3606</v>
      </c>
      <c r="S3" s="156">
        <v>3740</v>
      </c>
      <c r="T3" s="156">
        <v>3874</v>
      </c>
      <c r="U3" s="156">
        <v>4011</v>
      </c>
      <c r="V3" s="156">
        <v>4154</v>
      </c>
      <c r="W3" s="156">
        <v>4302</v>
      </c>
    </row>
    <row r="4" spans="2:23" x14ac:dyDescent="0.2">
      <c r="B4" s="131" t="s">
        <v>13</v>
      </c>
      <c r="C4" s="155">
        <v>18</v>
      </c>
      <c r="D4" s="155">
        <v>18</v>
      </c>
      <c r="E4" s="155">
        <v>18</v>
      </c>
      <c r="F4" s="155">
        <v>19</v>
      </c>
      <c r="G4" s="155">
        <v>21</v>
      </c>
      <c r="H4" s="155">
        <v>22</v>
      </c>
      <c r="I4" s="155">
        <v>23</v>
      </c>
      <c r="J4" s="155">
        <v>25</v>
      </c>
      <c r="K4" s="155">
        <v>27</v>
      </c>
      <c r="L4" s="155">
        <v>29</v>
      </c>
      <c r="M4" s="155">
        <v>31</v>
      </c>
      <c r="N4" s="155">
        <v>34</v>
      </c>
      <c r="O4" s="155">
        <v>36</v>
      </c>
      <c r="P4" s="155">
        <v>39</v>
      </c>
      <c r="Q4" s="155">
        <v>42</v>
      </c>
      <c r="R4" s="155">
        <v>45</v>
      </c>
      <c r="S4" s="155">
        <v>48</v>
      </c>
      <c r="T4" s="155">
        <v>52</v>
      </c>
      <c r="U4" s="155">
        <v>56</v>
      </c>
      <c r="V4" s="155">
        <v>59</v>
      </c>
      <c r="W4" s="155">
        <v>63</v>
      </c>
    </row>
    <row r="5" spans="2:23" x14ac:dyDescent="0.2">
      <c r="B5" s="131" t="s">
        <v>15</v>
      </c>
      <c r="C5" s="155">
        <v>123</v>
      </c>
      <c r="D5" s="155">
        <v>123</v>
      </c>
      <c r="E5" s="155">
        <v>129</v>
      </c>
      <c r="F5" s="155">
        <v>134</v>
      </c>
      <c r="G5" s="155">
        <v>141</v>
      </c>
      <c r="H5" s="155">
        <v>147</v>
      </c>
      <c r="I5" s="155">
        <v>153</v>
      </c>
      <c r="J5" s="155">
        <v>160</v>
      </c>
      <c r="K5" s="155">
        <v>167</v>
      </c>
      <c r="L5" s="155">
        <v>174</v>
      </c>
      <c r="M5" s="155">
        <v>182</v>
      </c>
      <c r="N5" s="155">
        <v>189</v>
      </c>
      <c r="O5" s="155">
        <v>197</v>
      </c>
      <c r="P5" s="155">
        <v>205</v>
      </c>
      <c r="Q5" s="155">
        <v>213</v>
      </c>
      <c r="R5" s="155">
        <v>222</v>
      </c>
      <c r="S5" s="155">
        <v>230</v>
      </c>
      <c r="T5" s="155">
        <v>239</v>
      </c>
      <c r="U5" s="155">
        <v>247</v>
      </c>
      <c r="V5" s="155">
        <v>256</v>
      </c>
      <c r="W5" s="155">
        <v>265</v>
      </c>
    </row>
    <row r="6" spans="2:23" x14ac:dyDescent="0.2">
      <c r="B6" s="131" t="s">
        <v>39</v>
      </c>
      <c r="C6" s="156">
        <v>9738</v>
      </c>
      <c r="D6" s="156">
        <v>10146</v>
      </c>
      <c r="E6" s="156">
        <v>10010</v>
      </c>
      <c r="F6" s="156">
        <v>10183</v>
      </c>
      <c r="G6" s="156">
        <v>10401</v>
      </c>
      <c r="H6" s="156">
        <v>10643</v>
      </c>
      <c r="I6" s="156">
        <v>10883</v>
      </c>
      <c r="J6" s="156">
        <v>11191</v>
      </c>
      <c r="K6" s="156">
        <v>11523</v>
      </c>
      <c r="L6" s="156">
        <v>11871</v>
      </c>
      <c r="M6" s="156">
        <v>12244</v>
      </c>
      <c r="N6" s="156">
        <v>12634</v>
      </c>
      <c r="O6" s="156">
        <v>13046</v>
      </c>
      <c r="P6" s="156">
        <v>13473</v>
      </c>
      <c r="Q6" s="156">
        <v>13920</v>
      </c>
      <c r="R6" s="156">
        <v>14378</v>
      </c>
      <c r="S6" s="156">
        <v>14858</v>
      </c>
      <c r="T6" s="156">
        <v>15348</v>
      </c>
      <c r="U6" s="156">
        <v>15844</v>
      </c>
      <c r="V6" s="156">
        <v>16359</v>
      </c>
      <c r="W6" s="156">
        <v>16884</v>
      </c>
    </row>
    <row r="7" spans="2:23" x14ac:dyDescent="0.2">
      <c r="B7" s="131" t="s">
        <v>32</v>
      </c>
      <c r="C7" s="155">
        <v>17</v>
      </c>
      <c r="D7" s="155">
        <v>17</v>
      </c>
      <c r="E7" s="155">
        <v>17</v>
      </c>
      <c r="F7" s="155">
        <v>17</v>
      </c>
      <c r="G7" s="155">
        <v>17</v>
      </c>
      <c r="H7" s="155">
        <v>17</v>
      </c>
      <c r="I7" s="155">
        <v>17</v>
      </c>
      <c r="J7" s="155">
        <v>18</v>
      </c>
      <c r="K7" s="155">
        <v>18</v>
      </c>
      <c r="L7" s="155">
        <v>19</v>
      </c>
      <c r="M7" s="155">
        <v>19</v>
      </c>
      <c r="N7" s="155">
        <v>20</v>
      </c>
      <c r="O7" s="155">
        <v>20</v>
      </c>
      <c r="P7" s="155">
        <v>21</v>
      </c>
      <c r="Q7" s="155">
        <v>21</v>
      </c>
      <c r="R7" s="155">
        <v>22</v>
      </c>
      <c r="S7" s="155">
        <v>22</v>
      </c>
      <c r="T7" s="155">
        <v>23</v>
      </c>
      <c r="U7" s="155">
        <v>24</v>
      </c>
      <c r="V7" s="155">
        <v>24</v>
      </c>
      <c r="W7" s="155">
        <v>25</v>
      </c>
    </row>
    <row r="8" spans="2:23" x14ac:dyDescent="0.2">
      <c r="B8" s="131" t="s">
        <v>33</v>
      </c>
      <c r="C8" s="155">
        <v>210</v>
      </c>
      <c r="D8" s="155">
        <v>218</v>
      </c>
      <c r="E8" s="155">
        <v>217</v>
      </c>
      <c r="F8" s="155">
        <v>222</v>
      </c>
      <c r="G8" s="155">
        <v>228</v>
      </c>
      <c r="H8" s="155">
        <v>234</v>
      </c>
      <c r="I8" s="155">
        <v>241</v>
      </c>
      <c r="J8" s="155">
        <v>250</v>
      </c>
      <c r="K8" s="155">
        <v>260</v>
      </c>
      <c r="L8" s="155">
        <v>271</v>
      </c>
      <c r="M8" s="155">
        <v>282</v>
      </c>
      <c r="N8" s="155">
        <v>293</v>
      </c>
      <c r="O8" s="155">
        <v>306</v>
      </c>
      <c r="P8" s="155">
        <v>318</v>
      </c>
      <c r="Q8" s="155">
        <v>332</v>
      </c>
      <c r="R8" s="155">
        <v>346</v>
      </c>
      <c r="S8" s="155">
        <v>360</v>
      </c>
      <c r="T8" s="155">
        <v>375</v>
      </c>
      <c r="U8" s="155">
        <v>390</v>
      </c>
      <c r="V8" s="155">
        <v>406</v>
      </c>
      <c r="W8" s="155">
        <v>422</v>
      </c>
    </row>
    <row r="9" spans="2:23" x14ac:dyDescent="0.2">
      <c r="B9" s="131" t="s">
        <v>26</v>
      </c>
      <c r="C9" s="156">
        <v>12053</v>
      </c>
      <c r="D9" s="156">
        <v>12466</v>
      </c>
      <c r="E9" s="156">
        <v>12687</v>
      </c>
      <c r="F9" s="156">
        <v>13105</v>
      </c>
      <c r="G9" s="156">
        <v>13555</v>
      </c>
      <c r="H9" s="156">
        <v>14052</v>
      </c>
      <c r="I9" s="156">
        <v>14529</v>
      </c>
      <c r="J9" s="156">
        <v>15026</v>
      </c>
      <c r="K9" s="156">
        <v>15538</v>
      </c>
      <c r="L9" s="156">
        <v>16052</v>
      </c>
      <c r="M9" s="156">
        <v>16656</v>
      </c>
      <c r="N9" s="156">
        <v>17279</v>
      </c>
      <c r="O9" s="156">
        <v>17956</v>
      </c>
      <c r="P9" s="156">
        <v>18660</v>
      </c>
      <c r="Q9" s="156">
        <v>19374</v>
      </c>
      <c r="R9" s="156">
        <v>20100</v>
      </c>
      <c r="S9" s="156">
        <v>20866</v>
      </c>
      <c r="T9" s="156">
        <v>21644</v>
      </c>
      <c r="U9" s="156">
        <v>22421</v>
      </c>
      <c r="V9" s="156">
        <v>23229</v>
      </c>
      <c r="W9" s="156">
        <v>24058</v>
      </c>
    </row>
    <row r="10" spans="2:23" x14ac:dyDescent="0.2">
      <c r="B10" s="131" t="s">
        <v>22</v>
      </c>
      <c r="C10" s="155">
        <v>1</v>
      </c>
      <c r="D10" s="155">
        <v>2</v>
      </c>
      <c r="E10" s="155">
        <v>2</v>
      </c>
      <c r="F10" s="155">
        <v>2</v>
      </c>
      <c r="G10" s="155">
        <v>2</v>
      </c>
      <c r="H10" s="155">
        <v>2</v>
      </c>
      <c r="I10" s="155">
        <v>2</v>
      </c>
      <c r="J10" s="155">
        <v>2</v>
      </c>
      <c r="K10" s="155">
        <v>2</v>
      </c>
      <c r="L10" s="155">
        <v>2</v>
      </c>
      <c r="M10" s="155">
        <v>2</v>
      </c>
      <c r="N10" s="155">
        <v>2</v>
      </c>
      <c r="O10" s="155">
        <v>2</v>
      </c>
      <c r="P10" s="155">
        <v>2</v>
      </c>
      <c r="Q10" s="155">
        <v>3</v>
      </c>
      <c r="R10" s="155">
        <v>3</v>
      </c>
      <c r="S10" s="155">
        <v>3</v>
      </c>
      <c r="T10" s="155">
        <v>3</v>
      </c>
      <c r="U10" s="155">
        <v>3</v>
      </c>
      <c r="V10" s="155">
        <v>4</v>
      </c>
      <c r="W10" s="155">
        <v>4</v>
      </c>
    </row>
    <row r="11" spans="2:23" x14ac:dyDescent="0.2">
      <c r="B11" s="131" t="s">
        <v>28</v>
      </c>
      <c r="C11" s="155">
        <v>121</v>
      </c>
      <c r="D11" s="155">
        <v>127</v>
      </c>
      <c r="E11" s="155">
        <v>134</v>
      </c>
      <c r="F11" s="155">
        <v>141</v>
      </c>
      <c r="G11" s="155">
        <v>150</v>
      </c>
      <c r="H11" s="155">
        <v>158</v>
      </c>
      <c r="I11" s="155">
        <v>167</v>
      </c>
      <c r="J11" s="155">
        <v>176</v>
      </c>
      <c r="K11" s="155">
        <v>186</v>
      </c>
      <c r="L11" s="155">
        <v>195</v>
      </c>
      <c r="M11" s="155">
        <v>205</v>
      </c>
      <c r="N11" s="155">
        <v>216</v>
      </c>
      <c r="O11" s="155">
        <v>227</v>
      </c>
      <c r="P11" s="155">
        <v>238</v>
      </c>
      <c r="Q11" s="155">
        <v>249</v>
      </c>
      <c r="R11" s="155">
        <v>260</v>
      </c>
      <c r="S11" s="155">
        <v>271</v>
      </c>
      <c r="T11" s="155">
        <v>283</v>
      </c>
      <c r="U11" s="155">
        <v>295</v>
      </c>
      <c r="V11" s="155">
        <v>307</v>
      </c>
      <c r="W11" s="155">
        <v>320</v>
      </c>
    </row>
    <row r="12" spans="2:23" x14ac:dyDescent="0.2">
      <c r="B12" s="131" t="s">
        <v>14</v>
      </c>
      <c r="C12" s="155">
        <v>986</v>
      </c>
      <c r="D12" s="155">
        <v>997</v>
      </c>
      <c r="E12" s="156">
        <v>1015</v>
      </c>
      <c r="F12" s="156">
        <v>1047</v>
      </c>
      <c r="G12" s="156">
        <v>1083</v>
      </c>
      <c r="H12" s="156">
        <v>1124</v>
      </c>
      <c r="I12" s="156">
        <v>1162</v>
      </c>
      <c r="J12" s="156">
        <v>1206</v>
      </c>
      <c r="K12" s="156">
        <v>1252</v>
      </c>
      <c r="L12" s="156">
        <v>1298</v>
      </c>
      <c r="M12" s="156">
        <v>1352</v>
      </c>
      <c r="N12" s="156">
        <v>1412</v>
      </c>
      <c r="O12" s="156">
        <v>1475</v>
      </c>
      <c r="P12" s="156">
        <v>1544</v>
      </c>
      <c r="Q12" s="156">
        <v>1620</v>
      </c>
      <c r="R12" s="156">
        <v>1700</v>
      </c>
      <c r="S12" s="156">
        <v>1787</v>
      </c>
      <c r="T12" s="156">
        <v>1880</v>
      </c>
      <c r="U12" s="156">
        <v>1977</v>
      </c>
      <c r="V12" s="156">
        <v>2080</v>
      </c>
      <c r="W12" s="156">
        <v>2186</v>
      </c>
    </row>
    <row r="13" spans="2:23" x14ac:dyDescent="0.2">
      <c r="B13" s="131" t="s">
        <v>3</v>
      </c>
      <c r="C13" s="156">
        <v>1619</v>
      </c>
      <c r="D13" s="156">
        <v>1673</v>
      </c>
      <c r="E13" s="156">
        <v>1717</v>
      </c>
      <c r="F13" s="156">
        <v>1779</v>
      </c>
      <c r="G13" s="156">
        <v>1848</v>
      </c>
      <c r="H13" s="156">
        <v>1921</v>
      </c>
      <c r="I13" s="156">
        <v>1983</v>
      </c>
      <c r="J13" s="156">
        <v>2049</v>
      </c>
      <c r="K13" s="156">
        <v>2127</v>
      </c>
      <c r="L13" s="156">
        <v>2194</v>
      </c>
      <c r="M13" s="156">
        <v>2301</v>
      </c>
      <c r="N13" s="156">
        <v>2424</v>
      </c>
      <c r="O13" s="156">
        <v>2557</v>
      </c>
      <c r="P13" s="156">
        <v>2701</v>
      </c>
      <c r="Q13" s="156">
        <v>2863</v>
      </c>
      <c r="R13" s="156">
        <v>3038</v>
      </c>
      <c r="S13" s="156">
        <v>3227</v>
      </c>
      <c r="T13" s="156">
        <v>3433</v>
      </c>
      <c r="U13" s="156">
        <v>3653</v>
      </c>
      <c r="V13" s="156">
        <v>3893</v>
      </c>
      <c r="W13" s="156">
        <v>4140</v>
      </c>
    </row>
    <row r="14" spans="2:23" x14ac:dyDescent="0.2">
      <c r="B14" s="131" t="s">
        <v>7</v>
      </c>
      <c r="C14" s="155">
        <v>74</v>
      </c>
      <c r="D14" s="155">
        <v>73</v>
      </c>
      <c r="E14" s="155">
        <v>76</v>
      </c>
      <c r="F14" s="155">
        <v>79</v>
      </c>
      <c r="G14" s="155">
        <v>83</v>
      </c>
      <c r="H14" s="155">
        <v>88</v>
      </c>
      <c r="I14" s="155">
        <v>91</v>
      </c>
      <c r="J14" s="155">
        <v>96</v>
      </c>
      <c r="K14" s="155">
        <v>101</v>
      </c>
      <c r="L14" s="155">
        <v>105</v>
      </c>
      <c r="M14" s="155">
        <v>110</v>
      </c>
      <c r="N14" s="155">
        <v>115</v>
      </c>
      <c r="O14" s="155">
        <v>120</v>
      </c>
      <c r="P14" s="155">
        <v>125</v>
      </c>
      <c r="Q14" s="155">
        <v>130</v>
      </c>
      <c r="R14" s="155">
        <v>135</v>
      </c>
      <c r="S14" s="155">
        <v>141</v>
      </c>
      <c r="T14" s="155">
        <v>146</v>
      </c>
      <c r="U14" s="155">
        <v>152</v>
      </c>
      <c r="V14" s="155">
        <v>158</v>
      </c>
      <c r="W14" s="155">
        <v>164</v>
      </c>
    </row>
    <row r="15" spans="2:23" x14ac:dyDescent="0.2">
      <c r="B15" s="131" t="s">
        <v>11</v>
      </c>
      <c r="C15" s="155">
        <v>54</v>
      </c>
      <c r="D15" s="155">
        <v>54</v>
      </c>
      <c r="E15" s="155">
        <v>58</v>
      </c>
      <c r="F15" s="155">
        <v>62</v>
      </c>
      <c r="G15" s="155">
        <v>65</v>
      </c>
      <c r="H15" s="155">
        <v>68</v>
      </c>
      <c r="I15" s="155">
        <v>71</v>
      </c>
      <c r="J15" s="155">
        <v>74</v>
      </c>
      <c r="K15" s="155">
        <v>77</v>
      </c>
      <c r="L15" s="155">
        <v>80</v>
      </c>
      <c r="M15" s="155">
        <v>84</v>
      </c>
      <c r="N15" s="155">
        <v>87</v>
      </c>
      <c r="O15" s="155">
        <v>91</v>
      </c>
      <c r="P15" s="155">
        <v>95</v>
      </c>
      <c r="Q15" s="155">
        <v>99</v>
      </c>
      <c r="R15" s="155">
        <v>103</v>
      </c>
      <c r="S15" s="155">
        <v>107</v>
      </c>
      <c r="T15" s="155">
        <v>112</v>
      </c>
      <c r="U15" s="155">
        <v>116</v>
      </c>
      <c r="V15" s="155">
        <v>120</v>
      </c>
      <c r="W15" s="155">
        <v>125</v>
      </c>
    </row>
    <row r="16" spans="2:23" x14ac:dyDescent="0.2">
      <c r="B16" s="131" t="s">
        <v>29</v>
      </c>
      <c r="C16" s="155">
        <v>81</v>
      </c>
      <c r="D16" s="155">
        <v>74</v>
      </c>
      <c r="E16" s="155">
        <v>77</v>
      </c>
      <c r="F16" s="155">
        <v>80</v>
      </c>
      <c r="G16" s="155">
        <v>83</v>
      </c>
      <c r="H16" s="155">
        <v>86</v>
      </c>
      <c r="I16" s="155">
        <v>90</v>
      </c>
      <c r="J16" s="155">
        <v>93</v>
      </c>
      <c r="K16" s="155">
        <v>97</v>
      </c>
      <c r="L16" s="155">
        <v>101</v>
      </c>
      <c r="M16" s="155">
        <v>105</v>
      </c>
      <c r="N16" s="155">
        <v>110</v>
      </c>
      <c r="O16" s="155">
        <v>115</v>
      </c>
      <c r="P16" s="155">
        <v>120</v>
      </c>
      <c r="Q16" s="155">
        <v>125</v>
      </c>
      <c r="R16" s="155">
        <v>131</v>
      </c>
      <c r="S16" s="155">
        <v>136</v>
      </c>
      <c r="T16" s="155">
        <v>142</v>
      </c>
      <c r="U16" s="155">
        <v>148</v>
      </c>
      <c r="V16" s="155">
        <v>154</v>
      </c>
      <c r="W16" s="155">
        <v>160</v>
      </c>
    </row>
    <row r="17" spans="2:23" x14ac:dyDescent="0.2">
      <c r="B17" s="131" t="s">
        <v>18</v>
      </c>
      <c r="C17" s="155">
        <v>131</v>
      </c>
      <c r="D17" s="155">
        <v>131</v>
      </c>
      <c r="E17" s="155">
        <v>137</v>
      </c>
      <c r="F17" s="155">
        <v>143</v>
      </c>
      <c r="G17" s="155">
        <v>149</v>
      </c>
      <c r="H17" s="155">
        <v>155</v>
      </c>
      <c r="I17" s="155">
        <v>161</v>
      </c>
      <c r="J17" s="155">
        <v>168</v>
      </c>
      <c r="K17" s="155">
        <v>174</v>
      </c>
      <c r="L17" s="155">
        <v>182</v>
      </c>
      <c r="M17" s="155">
        <v>189</v>
      </c>
      <c r="N17" s="155">
        <v>197</v>
      </c>
      <c r="O17" s="155">
        <v>205</v>
      </c>
      <c r="P17" s="155">
        <v>213</v>
      </c>
      <c r="Q17" s="155">
        <v>221</v>
      </c>
      <c r="R17" s="155">
        <v>229</v>
      </c>
      <c r="S17" s="155">
        <v>238</v>
      </c>
      <c r="T17" s="155">
        <v>246</v>
      </c>
      <c r="U17" s="155">
        <v>255</v>
      </c>
      <c r="V17" s="155">
        <v>263</v>
      </c>
      <c r="W17" s="155">
        <v>272</v>
      </c>
    </row>
    <row r="18" spans="2:23" x14ac:dyDescent="0.2">
      <c r="B18" s="131" t="s">
        <v>19</v>
      </c>
      <c r="C18" s="155">
        <v>109</v>
      </c>
      <c r="D18" s="155">
        <v>106</v>
      </c>
      <c r="E18" s="155">
        <v>110</v>
      </c>
      <c r="F18" s="155">
        <v>114</v>
      </c>
      <c r="G18" s="155">
        <v>118</v>
      </c>
      <c r="H18" s="155">
        <v>123</v>
      </c>
      <c r="I18" s="155">
        <v>127</v>
      </c>
      <c r="J18" s="155">
        <v>132</v>
      </c>
      <c r="K18" s="155">
        <v>137</v>
      </c>
      <c r="L18" s="155">
        <v>143</v>
      </c>
      <c r="M18" s="155">
        <v>149</v>
      </c>
      <c r="N18" s="155">
        <v>155</v>
      </c>
      <c r="O18" s="155">
        <v>162</v>
      </c>
      <c r="P18" s="155">
        <v>169</v>
      </c>
      <c r="Q18" s="155">
        <v>176</v>
      </c>
      <c r="R18" s="155">
        <v>184</v>
      </c>
      <c r="S18" s="155">
        <v>191</v>
      </c>
      <c r="T18" s="155">
        <v>199</v>
      </c>
      <c r="U18" s="155">
        <v>207</v>
      </c>
      <c r="V18" s="155">
        <v>215</v>
      </c>
      <c r="W18" s="155">
        <v>223</v>
      </c>
    </row>
    <row r="19" spans="2:23" x14ac:dyDescent="0.2">
      <c r="B19" s="131" t="s">
        <v>10</v>
      </c>
      <c r="C19" s="155">
        <v>228</v>
      </c>
      <c r="D19" s="155">
        <v>203</v>
      </c>
      <c r="E19" s="155">
        <v>213</v>
      </c>
      <c r="F19" s="155">
        <v>227</v>
      </c>
      <c r="G19" s="155">
        <v>242</v>
      </c>
      <c r="H19" s="155">
        <v>261</v>
      </c>
      <c r="I19" s="155">
        <v>281</v>
      </c>
      <c r="J19" s="155">
        <v>300</v>
      </c>
      <c r="K19" s="155">
        <v>323</v>
      </c>
      <c r="L19" s="155">
        <v>346</v>
      </c>
      <c r="M19" s="155">
        <v>372</v>
      </c>
      <c r="N19" s="155">
        <v>408</v>
      </c>
      <c r="O19" s="155">
        <v>441</v>
      </c>
      <c r="P19" s="155">
        <v>476</v>
      </c>
      <c r="Q19" s="155">
        <v>513</v>
      </c>
      <c r="R19" s="155">
        <v>552</v>
      </c>
      <c r="S19" s="155">
        <v>592</v>
      </c>
      <c r="T19" s="155">
        <v>637</v>
      </c>
      <c r="U19" s="155">
        <v>680</v>
      </c>
      <c r="V19" s="155">
        <v>722</v>
      </c>
      <c r="W19" s="155">
        <v>775</v>
      </c>
    </row>
    <row r="20" spans="2:23" x14ac:dyDescent="0.2">
      <c r="B20" s="131" t="s">
        <v>8</v>
      </c>
      <c r="C20" s="155">
        <v>45</v>
      </c>
      <c r="D20" s="155">
        <v>38</v>
      </c>
      <c r="E20" s="155">
        <v>40</v>
      </c>
      <c r="F20" s="155">
        <v>42</v>
      </c>
      <c r="G20" s="155">
        <v>44</v>
      </c>
      <c r="H20" s="155">
        <v>46</v>
      </c>
      <c r="I20" s="155">
        <v>49</v>
      </c>
      <c r="J20" s="155">
        <v>51</v>
      </c>
      <c r="K20" s="155">
        <v>53</v>
      </c>
      <c r="L20" s="155">
        <v>56</v>
      </c>
      <c r="M20" s="155">
        <v>58</v>
      </c>
      <c r="N20" s="155">
        <v>61</v>
      </c>
      <c r="O20" s="155">
        <v>64</v>
      </c>
      <c r="P20" s="155">
        <v>67</v>
      </c>
      <c r="Q20" s="155">
        <v>69</v>
      </c>
      <c r="R20" s="155">
        <v>72</v>
      </c>
      <c r="S20" s="155">
        <v>75</v>
      </c>
      <c r="T20" s="155">
        <v>78</v>
      </c>
      <c r="U20" s="155">
        <v>81</v>
      </c>
      <c r="V20" s="155">
        <v>84</v>
      </c>
      <c r="W20" s="155">
        <v>87</v>
      </c>
    </row>
    <row r="21" spans="2:23" x14ac:dyDescent="0.2">
      <c r="B21" s="131" t="s">
        <v>20</v>
      </c>
      <c r="C21" s="155">
        <v>44</v>
      </c>
      <c r="D21" s="155">
        <v>44</v>
      </c>
      <c r="E21" s="155">
        <v>49</v>
      </c>
      <c r="F21" s="155">
        <v>54</v>
      </c>
      <c r="G21" s="155">
        <v>60</v>
      </c>
      <c r="H21" s="155">
        <v>65</v>
      </c>
      <c r="I21" s="155">
        <v>71</v>
      </c>
      <c r="J21" s="155">
        <v>76</v>
      </c>
      <c r="K21" s="155">
        <v>82</v>
      </c>
      <c r="L21" s="155">
        <v>89</v>
      </c>
      <c r="M21" s="155">
        <v>96</v>
      </c>
      <c r="N21" s="155">
        <v>103</v>
      </c>
      <c r="O21" s="155">
        <v>110</v>
      </c>
      <c r="P21" s="155">
        <v>118</v>
      </c>
      <c r="Q21" s="155">
        <v>126</v>
      </c>
      <c r="R21" s="155">
        <v>134</v>
      </c>
      <c r="S21" s="155">
        <v>142</v>
      </c>
      <c r="T21" s="155">
        <v>150</v>
      </c>
      <c r="U21" s="155">
        <v>158</v>
      </c>
      <c r="V21" s="155">
        <v>167</v>
      </c>
      <c r="W21" s="155">
        <v>175</v>
      </c>
    </row>
    <row r="22" spans="2:23" x14ac:dyDescent="0.2">
      <c r="B22" s="131" t="s">
        <v>9</v>
      </c>
      <c r="C22" s="155">
        <v>49</v>
      </c>
      <c r="D22" s="155">
        <v>50</v>
      </c>
      <c r="E22" s="155">
        <v>52</v>
      </c>
      <c r="F22" s="155">
        <v>54</v>
      </c>
      <c r="G22" s="155">
        <v>55</v>
      </c>
      <c r="H22" s="155">
        <v>56</v>
      </c>
      <c r="I22" s="155">
        <v>54</v>
      </c>
      <c r="J22" s="155">
        <v>52</v>
      </c>
      <c r="K22" s="155">
        <v>53</v>
      </c>
      <c r="L22" s="155">
        <v>53</v>
      </c>
      <c r="M22" s="155">
        <v>55</v>
      </c>
      <c r="N22" s="155">
        <v>59</v>
      </c>
      <c r="O22" s="155">
        <v>62</v>
      </c>
      <c r="P22" s="155">
        <v>66</v>
      </c>
      <c r="Q22" s="155">
        <v>70</v>
      </c>
      <c r="R22" s="155">
        <v>75</v>
      </c>
      <c r="S22" s="155">
        <v>79</v>
      </c>
      <c r="T22" s="155">
        <v>84</v>
      </c>
      <c r="U22" s="155">
        <v>88</v>
      </c>
      <c r="V22" s="155">
        <v>93</v>
      </c>
      <c r="W22" s="155">
        <v>99</v>
      </c>
    </row>
    <row r="23" spans="2:23" x14ac:dyDescent="0.2">
      <c r="B23" s="131" t="s">
        <v>17</v>
      </c>
      <c r="C23" s="155">
        <v>140</v>
      </c>
      <c r="D23" s="155">
        <v>141</v>
      </c>
      <c r="E23" s="155">
        <v>144</v>
      </c>
      <c r="F23" s="155">
        <v>148</v>
      </c>
      <c r="G23" s="155">
        <v>153</v>
      </c>
      <c r="H23" s="155">
        <v>159</v>
      </c>
      <c r="I23" s="155">
        <v>163</v>
      </c>
      <c r="J23" s="155">
        <v>168</v>
      </c>
      <c r="K23" s="155">
        <v>174</v>
      </c>
      <c r="L23" s="155">
        <v>178</v>
      </c>
      <c r="M23" s="155">
        <v>185</v>
      </c>
      <c r="N23" s="155">
        <v>193</v>
      </c>
      <c r="O23" s="155">
        <v>202</v>
      </c>
      <c r="P23" s="155">
        <v>210</v>
      </c>
      <c r="Q23" s="155">
        <v>219</v>
      </c>
      <c r="R23" s="155">
        <v>228</v>
      </c>
      <c r="S23" s="155">
        <v>238</v>
      </c>
      <c r="T23" s="155">
        <v>248</v>
      </c>
      <c r="U23" s="155">
        <v>258</v>
      </c>
      <c r="V23" s="155">
        <v>269</v>
      </c>
      <c r="W23" s="155">
        <v>279</v>
      </c>
    </row>
    <row r="24" spans="2:23" x14ac:dyDescent="0.2">
      <c r="B24" s="131" t="s">
        <v>30</v>
      </c>
      <c r="C24" s="155">
        <v>100</v>
      </c>
      <c r="D24" s="155">
        <v>96</v>
      </c>
      <c r="E24" s="155">
        <v>99</v>
      </c>
      <c r="F24" s="155">
        <v>103</v>
      </c>
      <c r="G24" s="155">
        <v>107</v>
      </c>
      <c r="H24" s="155">
        <v>112</v>
      </c>
      <c r="I24" s="155">
        <v>118</v>
      </c>
      <c r="J24" s="155">
        <v>123</v>
      </c>
      <c r="K24" s="155">
        <v>129</v>
      </c>
      <c r="L24" s="155">
        <v>134</v>
      </c>
      <c r="M24" s="155">
        <v>140</v>
      </c>
      <c r="N24" s="155">
        <v>147</v>
      </c>
      <c r="O24" s="155">
        <v>154</v>
      </c>
      <c r="P24" s="155">
        <v>161</v>
      </c>
      <c r="Q24" s="155">
        <v>168</v>
      </c>
      <c r="R24" s="155">
        <v>175</v>
      </c>
      <c r="S24" s="155">
        <v>183</v>
      </c>
      <c r="T24" s="155">
        <v>190</v>
      </c>
      <c r="U24" s="155">
        <v>198</v>
      </c>
      <c r="V24" s="155">
        <v>206</v>
      </c>
      <c r="W24" s="155">
        <v>214</v>
      </c>
    </row>
    <row r="25" spans="2:23" ht="13.5" thickBot="1" x14ac:dyDescent="0.25">
      <c r="B25" s="133" t="s">
        <v>77</v>
      </c>
      <c r="C25" s="155">
        <v>1</v>
      </c>
      <c r="D25" s="155">
        <v>1</v>
      </c>
      <c r="E25" s="155">
        <v>1</v>
      </c>
      <c r="F25" s="155">
        <v>1</v>
      </c>
      <c r="G25" s="155">
        <v>1</v>
      </c>
      <c r="H25" s="155">
        <v>1</v>
      </c>
      <c r="I25" s="155">
        <v>1</v>
      </c>
      <c r="J25" s="155">
        <v>1</v>
      </c>
      <c r="K25" s="155">
        <v>1</v>
      </c>
      <c r="L25" s="155">
        <v>1</v>
      </c>
      <c r="M25" s="155">
        <v>1</v>
      </c>
      <c r="N25" s="155">
        <v>1</v>
      </c>
      <c r="O25" s="155">
        <v>1</v>
      </c>
      <c r="P25" s="155">
        <v>1</v>
      </c>
      <c r="Q25" s="155">
        <v>1</v>
      </c>
      <c r="R25" s="155">
        <v>1</v>
      </c>
      <c r="S25" s="155">
        <v>1</v>
      </c>
      <c r="T25" s="155">
        <v>1</v>
      </c>
      <c r="U25" s="155">
        <v>1</v>
      </c>
      <c r="V25" s="155">
        <v>1</v>
      </c>
      <c r="W25" s="155">
        <v>2</v>
      </c>
    </row>
    <row r="26" spans="2:23" ht="13.5" thickBot="1" x14ac:dyDescent="0.25">
      <c r="B26" s="133" t="s">
        <v>4</v>
      </c>
      <c r="C26" s="158">
        <v>28161</v>
      </c>
      <c r="D26" s="158">
        <v>28973</v>
      </c>
      <c r="E26" s="158">
        <v>29252</v>
      </c>
      <c r="F26" s="158">
        <v>30083</v>
      </c>
      <c r="G26" s="158">
        <v>31010</v>
      </c>
      <c r="H26" s="158">
        <v>32033</v>
      </c>
      <c r="I26" s="158">
        <v>33021</v>
      </c>
      <c r="J26" s="158">
        <v>34115</v>
      </c>
      <c r="K26" s="158">
        <v>35276</v>
      </c>
      <c r="L26" s="158">
        <v>36446</v>
      </c>
      <c r="M26" s="158">
        <v>37806</v>
      </c>
      <c r="N26" s="158">
        <v>39242</v>
      </c>
      <c r="O26" s="158">
        <v>40772</v>
      </c>
      <c r="P26" s="158">
        <v>42371</v>
      </c>
      <c r="Q26" s="158">
        <v>44032</v>
      </c>
      <c r="R26" s="158">
        <v>45738</v>
      </c>
      <c r="S26" s="158">
        <v>47537</v>
      </c>
      <c r="T26" s="158">
        <v>49387</v>
      </c>
      <c r="U26" s="158">
        <v>51264</v>
      </c>
      <c r="V26" s="158">
        <v>53223</v>
      </c>
      <c r="W26" s="158">
        <v>55245</v>
      </c>
    </row>
    <row r="27" spans="2:23" x14ac:dyDescent="0.2">
      <c r="B27" s="14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E26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20.5703125" style="10" customWidth="1"/>
    <col min="3" max="5" width="21.140625" style="10" customWidth="1"/>
    <col min="6" max="16384" width="11.42578125" style="10"/>
  </cols>
  <sheetData>
    <row r="1" spans="2:5" ht="13.5" thickBot="1" x14ac:dyDescent="0.25"/>
    <row r="2" spans="2:5" ht="13.5" thickBot="1" x14ac:dyDescent="0.25">
      <c r="B2" s="11"/>
      <c r="C2" s="164" t="s">
        <v>61</v>
      </c>
      <c r="D2" s="165"/>
      <c r="E2" s="166"/>
    </row>
    <row r="3" spans="2:5" ht="13.5" thickBot="1" x14ac:dyDescent="0.25">
      <c r="B3" s="52" t="s">
        <v>23</v>
      </c>
      <c r="C3" s="47" t="s">
        <v>37</v>
      </c>
      <c r="D3" s="48" t="s">
        <v>6</v>
      </c>
      <c r="E3" s="49" t="s">
        <v>38</v>
      </c>
    </row>
    <row r="4" spans="2:5" x14ac:dyDescent="0.2">
      <c r="B4" s="80">
        <v>2021</v>
      </c>
      <c r="C4" s="81">
        <v>28847.715856512135</v>
      </c>
      <c r="D4" s="81">
        <v>44454.591619100778</v>
      </c>
      <c r="E4" s="82">
        <v>73302.307475612906</v>
      </c>
    </row>
    <row r="5" spans="2:5" x14ac:dyDescent="0.2">
      <c r="B5" s="76">
        <f t="shared" ref="B5:B24" si="0">+B4+1</f>
        <v>2022</v>
      </c>
      <c r="C5" s="83">
        <v>29671.936782590277</v>
      </c>
      <c r="D5" s="83">
        <v>46148.980832485868</v>
      </c>
      <c r="E5" s="84">
        <v>75820.917615076149</v>
      </c>
    </row>
    <row r="6" spans="2:5" x14ac:dyDescent="0.2">
      <c r="B6" s="55">
        <f t="shared" si="0"/>
        <v>2023</v>
      </c>
      <c r="C6" s="45">
        <v>29963.386606347769</v>
      </c>
      <c r="D6" s="45">
        <v>49026.678038822181</v>
      </c>
      <c r="E6" s="85">
        <v>78990.064645169943</v>
      </c>
    </row>
    <row r="7" spans="2:5" x14ac:dyDescent="0.2">
      <c r="B7" s="76">
        <f t="shared" si="0"/>
        <v>2024</v>
      </c>
      <c r="C7" s="83">
        <v>30816.604331237544</v>
      </c>
      <c r="D7" s="83">
        <v>52026.490815403529</v>
      </c>
      <c r="E7" s="84">
        <v>82843.095146641077</v>
      </c>
    </row>
    <row r="8" spans="2:5" x14ac:dyDescent="0.2">
      <c r="B8" s="55">
        <f t="shared" si="0"/>
        <v>2025</v>
      </c>
      <c r="C8" s="45">
        <v>31767.357138001407</v>
      </c>
      <c r="D8" s="45">
        <v>52114.080542930278</v>
      </c>
      <c r="E8" s="85">
        <v>83881.437680931689</v>
      </c>
    </row>
    <row r="9" spans="2:5" x14ac:dyDescent="0.2">
      <c r="B9" s="76">
        <f t="shared" si="0"/>
        <v>2026</v>
      </c>
      <c r="C9" s="83">
        <v>32817.124845086146</v>
      </c>
      <c r="D9" s="83">
        <v>53249.039323868506</v>
      </c>
      <c r="E9" s="84">
        <v>86066.164168954652</v>
      </c>
    </row>
    <row r="10" spans="2:5" x14ac:dyDescent="0.2">
      <c r="B10" s="55">
        <f t="shared" si="0"/>
        <v>2027</v>
      </c>
      <c r="C10" s="45">
        <v>33830.687471344172</v>
      </c>
      <c r="D10" s="45">
        <v>54349.029779978329</v>
      </c>
      <c r="E10" s="85">
        <v>88179.717251322494</v>
      </c>
    </row>
    <row r="11" spans="2:5" x14ac:dyDescent="0.2">
      <c r="B11" s="76">
        <f t="shared" si="0"/>
        <v>2028</v>
      </c>
      <c r="C11" s="83">
        <v>34952.468761535485</v>
      </c>
      <c r="D11" s="83">
        <v>55293.457528449915</v>
      </c>
      <c r="E11" s="84">
        <v>90245.926289985393</v>
      </c>
    </row>
    <row r="12" spans="2:5" x14ac:dyDescent="0.2">
      <c r="B12" s="55">
        <f t="shared" si="0"/>
        <v>2029</v>
      </c>
      <c r="C12" s="45">
        <v>36142.896278578133</v>
      </c>
      <c r="D12" s="45">
        <v>56906.793759702894</v>
      </c>
      <c r="E12" s="85">
        <v>93049.690038281027</v>
      </c>
    </row>
    <row r="13" spans="2:5" x14ac:dyDescent="0.2">
      <c r="B13" s="76">
        <f t="shared" si="0"/>
        <v>2030</v>
      </c>
      <c r="C13" s="83">
        <v>37343.036050702452</v>
      </c>
      <c r="D13" s="83">
        <v>58815.646411762071</v>
      </c>
      <c r="E13" s="84">
        <v>96158.682462464523</v>
      </c>
    </row>
    <row r="14" spans="2:5" x14ac:dyDescent="0.2">
      <c r="B14" s="55">
        <f t="shared" si="0"/>
        <v>2031</v>
      </c>
      <c r="C14" s="45">
        <v>38737.105537012758</v>
      </c>
      <c r="D14" s="45">
        <v>63037.146148627464</v>
      </c>
      <c r="E14" s="85">
        <v>101774.25168564022</v>
      </c>
    </row>
    <row r="15" spans="2:5" x14ac:dyDescent="0.2">
      <c r="B15" s="76">
        <f t="shared" si="0"/>
        <v>2032</v>
      </c>
      <c r="C15" s="83">
        <v>40209.193587008987</v>
      </c>
      <c r="D15" s="83">
        <v>68256.447089767695</v>
      </c>
      <c r="E15" s="84">
        <v>108465.64067677667</v>
      </c>
    </row>
    <row r="16" spans="2:5" x14ac:dyDescent="0.2">
      <c r="B16" s="55">
        <f t="shared" si="0"/>
        <v>2033</v>
      </c>
      <c r="C16" s="45">
        <v>41778.413571300174</v>
      </c>
      <c r="D16" s="45">
        <v>73448.261972770037</v>
      </c>
      <c r="E16" s="85">
        <v>115226.67554407021</v>
      </c>
    </row>
    <row r="17" spans="2:5" x14ac:dyDescent="0.2">
      <c r="B17" s="76">
        <f t="shared" si="0"/>
        <v>2034</v>
      </c>
      <c r="C17" s="83">
        <v>43417.155151234467</v>
      </c>
      <c r="D17" s="83">
        <v>78728.126068861136</v>
      </c>
      <c r="E17" s="84">
        <v>122145.28122009561</v>
      </c>
    </row>
    <row r="18" spans="2:5" x14ac:dyDescent="0.2">
      <c r="B18" s="55">
        <f t="shared" si="0"/>
        <v>2035</v>
      </c>
      <c r="C18" s="45">
        <v>45120.603309711209</v>
      </c>
      <c r="D18" s="45">
        <v>83575.519971680886</v>
      </c>
      <c r="E18" s="85">
        <v>128696.12328139209</v>
      </c>
    </row>
    <row r="19" spans="2:5" x14ac:dyDescent="0.2">
      <c r="B19" s="76">
        <f t="shared" si="0"/>
        <v>2036</v>
      </c>
      <c r="C19" s="83">
        <v>46869.554537565433</v>
      </c>
      <c r="D19" s="83">
        <v>84921.005164213551</v>
      </c>
      <c r="E19" s="84">
        <v>131790.55970177898</v>
      </c>
    </row>
    <row r="20" spans="2:5" x14ac:dyDescent="0.2">
      <c r="B20" s="55">
        <f t="shared" si="0"/>
        <v>2037</v>
      </c>
      <c r="C20" s="45">
        <v>48713.173461663464</v>
      </c>
      <c r="D20" s="45">
        <v>87441.312676415793</v>
      </c>
      <c r="E20" s="85">
        <v>136154.48613807926</v>
      </c>
    </row>
    <row r="21" spans="2:5" x14ac:dyDescent="0.2">
      <c r="B21" s="76">
        <f t="shared" si="0"/>
        <v>2038</v>
      </c>
      <c r="C21" s="83">
        <v>50609.787492091578</v>
      </c>
      <c r="D21" s="83">
        <v>89875.891624844589</v>
      </c>
      <c r="E21" s="84">
        <v>140485.67911693617</v>
      </c>
    </row>
    <row r="22" spans="2:5" x14ac:dyDescent="0.2">
      <c r="B22" s="55">
        <f t="shared" si="0"/>
        <v>2039</v>
      </c>
      <c r="C22" s="45">
        <v>52532.859150321987</v>
      </c>
      <c r="D22" s="45">
        <v>92201.692423989865</v>
      </c>
      <c r="E22" s="85">
        <v>144734.55157431186</v>
      </c>
    </row>
    <row r="23" spans="2:5" x14ac:dyDescent="0.2">
      <c r="B23" s="76">
        <f t="shared" si="0"/>
        <v>2040</v>
      </c>
      <c r="C23" s="83">
        <v>54541.371396979455</v>
      </c>
      <c r="D23" s="83">
        <v>94560.65669079496</v>
      </c>
      <c r="E23" s="84">
        <v>149102.02808777441</v>
      </c>
    </row>
    <row r="24" spans="2:5" ht="13.5" thickBot="1" x14ac:dyDescent="0.25">
      <c r="B24" s="58">
        <f t="shared" si="0"/>
        <v>2041</v>
      </c>
      <c r="C24" s="86">
        <v>56613.440442340398</v>
      </c>
      <c r="D24" s="86">
        <v>97977.226453860872</v>
      </c>
      <c r="E24" s="41">
        <v>154590.66689620126</v>
      </c>
    </row>
    <row r="25" spans="2:5" x14ac:dyDescent="0.2">
      <c r="B25" s="14" t="s">
        <v>97</v>
      </c>
    </row>
    <row r="26" spans="2:5" x14ac:dyDescent="0.2">
      <c r="B26" s="27"/>
    </row>
  </sheetData>
  <mergeCells count="1">
    <mergeCell ref="C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E24"/>
  <sheetViews>
    <sheetView showGridLines="0" workbookViewId="0"/>
  </sheetViews>
  <sheetFormatPr baseColWidth="10" defaultColWidth="11.42578125" defaultRowHeight="12.75" x14ac:dyDescent="0.2"/>
  <cols>
    <col min="1" max="2" width="11.42578125" style="10"/>
    <col min="3" max="5" width="14.28515625" style="10" customWidth="1"/>
    <col min="6" max="16384" width="11.42578125" style="10"/>
  </cols>
  <sheetData>
    <row r="1" spans="2:5" ht="13.5" thickBot="1" x14ac:dyDescent="0.25"/>
    <row r="2" spans="2:5" ht="13.5" thickBot="1" x14ac:dyDescent="0.25">
      <c r="B2" s="11"/>
      <c r="C2" s="164" t="s">
        <v>36</v>
      </c>
      <c r="D2" s="165"/>
      <c r="E2" s="166"/>
    </row>
    <row r="3" spans="2:5" ht="13.5" thickBot="1" x14ac:dyDescent="0.25">
      <c r="B3" s="50" t="s">
        <v>23</v>
      </c>
      <c r="C3" s="75" t="s">
        <v>37</v>
      </c>
      <c r="D3" s="51" t="s">
        <v>6</v>
      </c>
      <c r="E3" s="51" t="s">
        <v>38</v>
      </c>
    </row>
    <row r="4" spans="2:5" x14ac:dyDescent="0.2">
      <c r="B4" s="76">
        <v>2022</v>
      </c>
      <c r="C4" s="77">
        <f>+'Tabla 4.1'!C5/'Tabla 4.1'!C4-1</f>
        <v>2.8571444969085258E-2</v>
      </c>
      <c r="D4" s="77">
        <f>+'Tabla 4.1'!D5/'Tabla 4.1'!D4-1</f>
        <v>3.8115055198416403E-2</v>
      </c>
      <c r="E4" s="77">
        <f>+'Tabla 4.1'!E5/'Tabla 4.1'!E4-1</f>
        <v>3.4359220414734715E-2</v>
      </c>
    </row>
    <row r="5" spans="2:5" x14ac:dyDescent="0.2">
      <c r="B5" s="55">
        <f t="shared" ref="B5:B23" si="0">+B4+1</f>
        <v>2023</v>
      </c>
      <c r="C5" s="78">
        <f>+'Tabla 4.1'!C6/'Tabla 4.1'!C5-1</f>
        <v>9.8224064675311862E-3</v>
      </c>
      <c r="D5" s="78">
        <f>+'Tabla 4.1'!D6/'Tabla 4.1'!D5-1</f>
        <v>6.2356679485120914E-2</v>
      </c>
      <c r="E5" s="78">
        <f>+'Tabla 4.1'!E6/'Tabla 4.1'!E5-1</f>
        <v>4.179779313912757E-2</v>
      </c>
    </row>
    <row r="6" spans="2:5" x14ac:dyDescent="0.2">
      <c r="B6" s="76">
        <f t="shared" si="0"/>
        <v>2024</v>
      </c>
      <c r="C6" s="78">
        <f>+'Tabla 4.1'!C7/'Tabla 4.1'!C6-1</f>
        <v>2.8475343461644043E-2</v>
      </c>
      <c r="D6" s="78">
        <f>+'Tabla 4.1'!D7/'Tabla 4.1'!D6-1</f>
        <v>6.1187355468096838E-2</v>
      </c>
      <c r="E6" s="78">
        <f>+'Tabla 4.1'!E7/'Tabla 4.1'!E6-1</f>
        <v>4.8778672593563277E-2</v>
      </c>
    </row>
    <row r="7" spans="2:5" x14ac:dyDescent="0.2">
      <c r="B7" s="55">
        <f t="shared" si="0"/>
        <v>2025</v>
      </c>
      <c r="C7" s="78">
        <f>+'Tabla 4.1'!C8/'Tabla 4.1'!C7-1</f>
        <v>3.0851965276398774E-2</v>
      </c>
      <c r="D7" s="78">
        <f>+'Tabla 4.1'!D8/'Tabla 4.1'!D7-1</f>
        <v>1.6835601662532618E-3</v>
      </c>
      <c r="E7" s="78">
        <f>+'Tabla 4.1'!E8/'Tabla 4.1'!E7-1</f>
        <v>1.2533845246277098E-2</v>
      </c>
    </row>
    <row r="8" spans="2:5" x14ac:dyDescent="0.2">
      <c r="B8" s="76">
        <f t="shared" si="0"/>
        <v>2026</v>
      </c>
      <c r="C8" s="78">
        <f>+'Tabla 4.1'!C9/'Tabla 4.1'!C8-1</f>
        <v>3.3045484474028219E-2</v>
      </c>
      <c r="D8" s="78">
        <f>+'Tabla 4.1'!D9/'Tabla 4.1'!D8-1</f>
        <v>2.1778351821889697E-2</v>
      </c>
      <c r="E8" s="78">
        <f>+'Tabla 4.1'!E9/'Tabla 4.1'!E8-1</f>
        <v>2.6045410622708154E-2</v>
      </c>
    </row>
    <row r="9" spans="2:5" x14ac:dyDescent="0.2">
      <c r="B9" s="55">
        <f t="shared" si="0"/>
        <v>2027</v>
      </c>
      <c r="C9" s="78">
        <f>+'Tabla 4.1'!C10/'Tabla 4.1'!C9-1</f>
        <v>3.088517446432526E-2</v>
      </c>
      <c r="D9" s="78">
        <f>+'Tabla 4.1'!D10/'Tabla 4.1'!D9-1</f>
        <v>2.0657470445983428E-2</v>
      </c>
      <c r="E9" s="78">
        <f>+'Tabla 4.1'!E10/'Tabla 4.1'!E9-1</f>
        <v>2.4557305449546485E-2</v>
      </c>
    </row>
    <row r="10" spans="2:5" x14ac:dyDescent="0.2">
      <c r="B10" s="76">
        <f t="shared" si="0"/>
        <v>2028</v>
      </c>
      <c r="C10" s="78">
        <f>+'Tabla 4.1'!C11/'Tabla 4.1'!C10-1</f>
        <v>3.3158690350040931E-2</v>
      </c>
      <c r="D10" s="78">
        <f>+'Tabla 4.1'!D11/'Tabla 4.1'!D10-1</f>
        <v>1.7377085705023942E-2</v>
      </c>
      <c r="E10" s="78">
        <f>+'Tabla 4.1'!E11/'Tabla 4.1'!E10-1</f>
        <v>2.3431794783078663E-2</v>
      </c>
    </row>
    <row r="11" spans="2:5" x14ac:dyDescent="0.2">
      <c r="B11" s="55">
        <f t="shared" si="0"/>
        <v>2029</v>
      </c>
      <c r="C11" s="78">
        <f>+'Tabla 4.1'!C12/'Tabla 4.1'!C11-1</f>
        <v>3.4058467376492985E-2</v>
      </c>
      <c r="D11" s="78">
        <f>+'Tabla 4.1'!D12/'Tabla 4.1'!D11-1</f>
        <v>2.9177705706373569E-2</v>
      </c>
      <c r="E11" s="78">
        <f>+'Tabla 4.1'!E12/'Tabla 4.1'!E11-1</f>
        <v>3.10680366810836E-2</v>
      </c>
    </row>
    <row r="12" spans="2:5" x14ac:dyDescent="0.2">
      <c r="B12" s="76">
        <f t="shared" si="0"/>
        <v>2030</v>
      </c>
      <c r="C12" s="78">
        <f>+'Tabla 4.1'!C13/'Tabla 4.1'!C12-1</f>
        <v>3.3205412285557179E-2</v>
      </c>
      <c r="D12" s="78">
        <f>+'Tabla 4.1'!D13/'Tabla 4.1'!D12-1</f>
        <v>3.3543493244753586E-2</v>
      </c>
      <c r="E12" s="78">
        <f>+'Tabla 4.1'!E13/'Tabla 4.1'!E12-1</f>
        <v>3.3412173892298336E-2</v>
      </c>
    </row>
    <row r="13" spans="2:5" x14ac:dyDescent="0.2">
      <c r="B13" s="55">
        <f t="shared" si="0"/>
        <v>2031</v>
      </c>
      <c r="C13" s="78">
        <f>+'Tabla 4.1'!C14/'Tabla 4.1'!C13-1</f>
        <v>3.7331444728208707E-2</v>
      </c>
      <c r="D13" s="78">
        <f>+'Tabla 4.1'!D14/'Tabla 4.1'!D13-1</f>
        <v>7.1775114181541477E-2</v>
      </c>
      <c r="E13" s="78">
        <f>+'Tabla 4.1'!E14/'Tabla 4.1'!E13-1</f>
        <v>5.8398982591798099E-2</v>
      </c>
    </row>
    <row r="14" spans="2:5" x14ac:dyDescent="0.2">
      <c r="B14" s="76">
        <f t="shared" si="0"/>
        <v>2032</v>
      </c>
      <c r="C14" s="78">
        <f>+'Tabla 4.1'!C15/'Tabla 4.1'!C14-1</f>
        <v>3.800201459527397E-2</v>
      </c>
      <c r="D14" s="78">
        <f>+'Tabla 4.1'!D15/'Tabla 4.1'!D14-1</f>
        <v>8.2797227666910667E-2</v>
      </c>
      <c r="E14" s="78">
        <f>+'Tabla 4.1'!E15/'Tabla 4.1'!E14-1</f>
        <v>6.574736615902399E-2</v>
      </c>
    </row>
    <row r="15" spans="2:5" x14ac:dyDescent="0.2">
      <c r="B15" s="55">
        <f t="shared" si="0"/>
        <v>2033</v>
      </c>
      <c r="C15" s="78">
        <f>+'Tabla 4.1'!C16/'Tabla 4.1'!C15-1</f>
        <v>3.9026397803664903E-2</v>
      </c>
      <c r="D15" s="78">
        <f>+'Tabla 4.1'!D16/'Tabla 4.1'!D15-1</f>
        <v>7.6063362574004367E-2</v>
      </c>
      <c r="E15" s="78">
        <f>+'Tabla 4.1'!E16/'Tabla 4.1'!E15-1</f>
        <v>6.2333424899421841E-2</v>
      </c>
    </row>
    <row r="16" spans="2:5" x14ac:dyDescent="0.2">
      <c r="B16" s="76">
        <f t="shared" si="0"/>
        <v>2034</v>
      </c>
      <c r="C16" s="78">
        <f>+'Tabla 4.1'!C17/'Tabla 4.1'!C16-1</f>
        <v>3.9224600453953817E-2</v>
      </c>
      <c r="D16" s="78">
        <f>+'Tabla 4.1'!D17/'Tabla 4.1'!D16-1</f>
        <v>7.1885487202522746E-2</v>
      </c>
      <c r="E16" s="78">
        <f>+'Tabla 4.1'!E17/'Tabla 4.1'!E16-1</f>
        <v>6.0043437366890551E-2</v>
      </c>
    </row>
    <row r="17" spans="2:5" x14ac:dyDescent="0.2">
      <c r="B17" s="55">
        <f t="shared" si="0"/>
        <v>2035</v>
      </c>
      <c r="C17" s="78">
        <f>+'Tabla 4.1'!C18/'Tabla 4.1'!C17-1</f>
        <v>3.9234448976289249E-2</v>
      </c>
      <c r="D17" s="78">
        <f>+'Tabla 4.1'!D18/'Tabla 4.1'!D17-1</f>
        <v>6.1571310595909257E-2</v>
      </c>
      <c r="E17" s="78">
        <f>+'Tabla 4.1'!E18/'Tabla 4.1'!E17-1</f>
        <v>5.3631560678078172E-2</v>
      </c>
    </row>
    <row r="18" spans="2:5" x14ac:dyDescent="0.2">
      <c r="B18" s="76">
        <f t="shared" si="0"/>
        <v>2036</v>
      </c>
      <c r="C18" s="78">
        <f>+'Tabla 4.1'!C19/'Tabla 4.1'!C18-1</f>
        <v>3.8761698637965747E-2</v>
      </c>
      <c r="D18" s="78">
        <f>+'Tabla 4.1'!D19/'Tabla 4.1'!D18-1</f>
        <v>1.6099034657380162E-2</v>
      </c>
      <c r="E18" s="78">
        <f>+'Tabla 4.1'!E19/'Tabla 4.1'!E18-1</f>
        <v>2.404451930242657E-2</v>
      </c>
    </row>
    <row r="19" spans="2:5" x14ac:dyDescent="0.2">
      <c r="B19" s="55">
        <f t="shared" si="0"/>
        <v>2037</v>
      </c>
      <c r="C19" s="78">
        <f>+'Tabla 4.1'!C20/'Tabla 4.1'!C19-1</f>
        <v>3.9335106601458891E-2</v>
      </c>
      <c r="D19" s="78">
        <f>+'Tabla 4.1'!D20/'Tabla 4.1'!D19-1</f>
        <v>2.9678258133293056E-2</v>
      </c>
      <c r="E19" s="78">
        <f>+'Tabla 4.1'!E20/'Tabla 4.1'!E19-1</f>
        <v>3.3112587473451471E-2</v>
      </c>
    </row>
    <row r="20" spans="2:5" x14ac:dyDescent="0.2">
      <c r="B20" s="76">
        <f t="shared" si="0"/>
        <v>2038</v>
      </c>
      <c r="C20" s="78">
        <f>+'Tabla 4.1'!C21/'Tabla 4.1'!C20-1</f>
        <v>3.8934314799275338E-2</v>
      </c>
      <c r="D20" s="78">
        <f>+'Tabla 4.1'!D21/'Tabla 4.1'!D20-1</f>
        <v>2.7842433672492728E-2</v>
      </c>
      <c r="E20" s="78">
        <f>+'Tabla 4.1'!E21/'Tabla 4.1'!E20-1</f>
        <v>3.1810872353221553E-2</v>
      </c>
    </row>
    <row r="21" spans="2:5" x14ac:dyDescent="0.2">
      <c r="B21" s="55">
        <f t="shared" si="0"/>
        <v>2039</v>
      </c>
      <c r="C21" s="78">
        <f>+'Tabla 4.1'!C22/'Tabla 4.1'!C21-1</f>
        <v>3.7998018832442471E-2</v>
      </c>
      <c r="D21" s="78">
        <f>+'Tabla 4.1'!D22/'Tabla 4.1'!D21-1</f>
        <v>2.5877916280970137E-2</v>
      </c>
      <c r="E21" s="78">
        <f>+'Tabla 4.1'!E22/'Tabla 4.1'!E21-1</f>
        <v>3.0244167833214153E-2</v>
      </c>
    </row>
    <row r="22" spans="2:5" x14ac:dyDescent="0.2">
      <c r="B22" s="76">
        <f t="shared" si="0"/>
        <v>2040</v>
      </c>
      <c r="C22" s="78">
        <f>+'Tabla 4.1'!C23/'Tabla 4.1'!C22-1</f>
        <v>3.8233446249520631E-2</v>
      </c>
      <c r="D22" s="78">
        <f>+'Tabla 4.1'!D23/'Tabla 4.1'!D22-1</f>
        <v>2.5584826100126135E-2</v>
      </c>
      <c r="E22" s="78">
        <f>+'Tabla 4.1'!E23/'Tabla 4.1'!E22-1</f>
        <v>3.0175769821072285E-2</v>
      </c>
    </row>
    <row r="23" spans="2:5" ht="13.5" thickBot="1" x14ac:dyDescent="0.25">
      <c r="B23" s="58">
        <f t="shared" si="0"/>
        <v>2041</v>
      </c>
      <c r="C23" s="79">
        <f>+'Tabla 4.1'!C24/'Tabla 4.1'!C23-1</f>
        <v>3.7990776401263915E-2</v>
      </c>
      <c r="D23" s="79">
        <f>+'Tabla 4.1'!D24/'Tabla 4.1'!D23-1</f>
        <v>3.6130986000211474E-2</v>
      </c>
      <c r="E23" s="79">
        <f>+'Tabla 4.1'!E24/'Tabla 4.1'!E23-1</f>
        <v>3.6811295451969039E-2</v>
      </c>
    </row>
    <row r="24" spans="2:5" x14ac:dyDescent="0.2">
      <c r="B24" s="14" t="s">
        <v>98</v>
      </c>
    </row>
  </sheetData>
  <mergeCells count="1">
    <mergeCell ref="C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K26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2.5703125" style="10" bestFit="1" customWidth="1"/>
    <col min="3" max="16384" width="11.42578125" style="10"/>
  </cols>
  <sheetData>
    <row r="1" spans="2:11" ht="13.5" thickBot="1" x14ac:dyDescent="0.25"/>
    <row r="2" spans="2:11" ht="13.5" thickBot="1" x14ac:dyDescent="0.25">
      <c r="B2" s="28" t="s">
        <v>54</v>
      </c>
      <c r="C2" s="29" t="s">
        <v>59</v>
      </c>
      <c r="D2" s="29" t="s">
        <v>59</v>
      </c>
      <c r="E2" s="29" t="s">
        <v>58</v>
      </c>
      <c r="F2" s="29" t="s">
        <v>60</v>
      </c>
      <c r="G2" s="29" t="s">
        <v>60</v>
      </c>
      <c r="H2" s="29" t="s">
        <v>60</v>
      </c>
      <c r="I2" s="29" t="s">
        <v>60</v>
      </c>
      <c r="J2" s="29" t="s">
        <v>58</v>
      </c>
      <c r="K2" s="29" t="s">
        <v>58</v>
      </c>
    </row>
    <row r="3" spans="2:11" ht="13.5" thickBot="1" x14ac:dyDescent="0.25">
      <c r="B3" s="60" t="s">
        <v>53</v>
      </c>
      <c r="C3" s="62" t="s">
        <v>42</v>
      </c>
      <c r="D3" s="62" t="s">
        <v>42</v>
      </c>
      <c r="E3" s="62" t="s">
        <v>42</v>
      </c>
      <c r="F3" s="62" t="s">
        <v>52</v>
      </c>
      <c r="G3" s="62" t="s">
        <v>52</v>
      </c>
      <c r="H3" s="62" t="s">
        <v>52</v>
      </c>
      <c r="I3" s="62" t="s">
        <v>52</v>
      </c>
      <c r="J3" s="62" t="s">
        <v>3</v>
      </c>
      <c r="K3" s="62" t="s">
        <v>3</v>
      </c>
    </row>
    <row r="4" spans="2:11" ht="26.25" thickBot="1" x14ac:dyDescent="0.25">
      <c r="B4" s="63" t="s">
        <v>23</v>
      </c>
      <c r="C4" s="29" t="s">
        <v>43</v>
      </c>
      <c r="D4" s="64" t="s">
        <v>44</v>
      </c>
      <c r="E4" s="64" t="s">
        <v>45</v>
      </c>
      <c r="F4" s="64" t="s">
        <v>46</v>
      </c>
      <c r="G4" s="64" t="s">
        <v>47</v>
      </c>
      <c r="H4" s="64" t="s">
        <v>48</v>
      </c>
      <c r="I4" s="64" t="s">
        <v>49</v>
      </c>
      <c r="J4" s="64" t="s">
        <v>50</v>
      </c>
      <c r="K4" s="64" t="s">
        <v>51</v>
      </c>
    </row>
    <row r="5" spans="2:11" x14ac:dyDescent="0.2">
      <c r="B5" s="70">
        <v>2000</v>
      </c>
      <c r="C5" s="71">
        <v>71436</v>
      </c>
      <c r="D5" s="71">
        <v>4318</v>
      </c>
      <c r="E5" s="71">
        <v>5113</v>
      </c>
      <c r="F5" s="71">
        <v>3992</v>
      </c>
      <c r="G5" s="71">
        <v>12900</v>
      </c>
      <c r="H5" s="68"/>
      <c r="I5" s="71">
        <v>140880</v>
      </c>
      <c r="J5" s="72">
        <v>887</v>
      </c>
      <c r="K5" s="71">
        <v>1637</v>
      </c>
    </row>
    <row r="6" spans="2:11" x14ac:dyDescent="0.2">
      <c r="B6" s="73">
        <v>2001</v>
      </c>
      <c r="C6" s="56">
        <v>74725</v>
      </c>
      <c r="D6" s="56">
        <v>4301</v>
      </c>
      <c r="E6" s="56">
        <v>5764</v>
      </c>
      <c r="F6" s="56">
        <v>5772</v>
      </c>
      <c r="G6" s="56">
        <v>13601</v>
      </c>
      <c r="H6" s="69"/>
      <c r="I6" s="56">
        <v>145048</v>
      </c>
      <c r="J6" s="56">
        <v>1065</v>
      </c>
      <c r="K6" s="56">
        <v>1979</v>
      </c>
    </row>
    <row r="7" spans="2:11" x14ac:dyDescent="0.2">
      <c r="B7" s="73">
        <v>2002</v>
      </c>
      <c r="C7" s="56">
        <v>83012</v>
      </c>
      <c r="D7" s="56">
        <v>4567</v>
      </c>
      <c r="E7" s="56">
        <v>6073</v>
      </c>
      <c r="F7" s="56">
        <v>6579</v>
      </c>
      <c r="G7" s="56">
        <v>14805</v>
      </c>
      <c r="H7" s="56">
        <v>2083</v>
      </c>
      <c r="I7" s="56">
        <v>148679</v>
      </c>
      <c r="J7" s="56">
        <v>1299</v>
      </c>
      <c r="K7" s="56">
        <v>2132</v>
      </c>
    </row>
    <row r="8" spans="2:11" x14ac:dyDescent="0.2">
      <c r="B8" s="73">
        <v>2003</v>
      </c>
      <c r="C8" s="56">
        <v>85838</v>
      </c>
      <c r="D8" s="56">
        <v>5032</v>
      </c>
      <c r="E8" s="56">
        <v>6233</v>
      </c>
      <c r="F8" s="56">
        <v>9752</v>
      </c>
      <c r="G8" s="56">
        <v>15372</v>
      </c>
      <c r="H8" s="56">
        <v>2658</v>
      </c>
      <c r="I8" s="56">
        <v>152644</v>
      </c>
      <c r="J8" s="56">
        <v>1350</v>
      </c>
      <c r="K8" s="56">
        <v>2371</v>
      </c>
    </row>
    <row r="9" spans="2:11" x14ac:dyDescent="0.2">
      <c r="B9" s="73">
        <v>2004</v>
      </c>
      <c r="C9" s="56">
        <v>92732</v>
      </c>
      <c r="D9" s="56">
        <v>5431</v>
      </c>
      <c r="E9" s="56">
        <v>6493</v>
      </c>
      <c r="F9" s="56">
        <v>9809</v>
      </c>
      <c r="G9" s="56">
        <v>16324</v>
      </c>
      <c r="H9" s="56">
        <v>3416</v>
      </c>
      <c r="I9" s="56">
        <v>163305</v>
      </c>
      <c r="J9" s="56">
        <v>1344</v>
      </c>
      <c r="K9" s="56">
        <v>2605</v>
      </c>
    </row>
    <row r="10" spans="2:11" x14ac:dyDescent="0.2">
      <c r="B10" s="73">
        <v>2005</v>
      </c>
      <c r="C10" s="56">
        <v>103340</v>
      </c>
      <c r="D10" s="56">
        <v>6032</v>
      </c>
      <c r="E10" s="56">
        <v>7150</v>
      </c>
      <c r="F10" s="56">
        <v>11884</v>
      </c>
      <c r="G10" s="56">
        <v>17168</v>
      </c>
      <c r="H10" s="56">
        <v>3662</v>
      </c>
      <c r="I10" s="56">
        <v>172847</v>
      </c>
      <c r="J10" s="56">
        <v>1379</v>
      </c>
      <c r="K10" s="56">
        <v>2935</v>
      </c>
    </row>
    <row r="11" spans="2:11" x14ac:dyDescent="0.2">
      <c r="B11" s="73">
        <v>2006</v>
      </c>
      <c r="C11" s="56">
        <v>114979</v>
      </c>
      <c r="D11" s="56">
        <v>6471</v>
      </c>
      <c r="E11" s="56">
        <v>7509</v>
      </c>
      <c r="F11" s="56">
        <v>12977</v>
      </c>
      <c r="G11" s="56">
        <v>19048</v>
      </c>
      <c r="H11" s="56">
        <v>3357</v>
      </c>
      <c r="I11" s="56">
        <v>182598</v>
      </c>
      <c r="J11" s="56">
        <v>2236</v>
      </c>
      <c r="K11" s="56">
        <v>4646</v>
      </c>
    </row>
    <row r="12" spans="2:11" x14ac:dyDescent="0.2">
      <c r="B12" s="73">
        <v>2007</v>
      </c>
      <c r="C12" s="56">
        <v>120156</v>
      </c>
      <c r="D12" s="56">
        <v>7077</v>
      </c>
      <c r="E12" s="56">
        <v>8359</v>
      </c>
      <c r="F12" s="56">
        <v>15164</v>
      </c>
      <c r="G12" s="56">
        <v>20177</v>
      </c>
      <c r="H12" s="56">
        <v>2799</v>
      </c>
      <c r="I12" s="56">
        <v>193723</v>
      </c>
      <c r="J12" s="56">
        <v>2630</v>
      </c>
      <c r="K12" s="56">
        <v>7950</v>
      </c>
    </row>
    <row r="13" spans="2:11" x14ac:dyDescent="0.2">
      <c r="B13" s="73">
        <v>2008</v>
      </c>
      <c r="C13" s="56">
        <v>117716</v>
      </c>
      <c r="D13" s="56">
        <v>7392</v>
      </c>
      <c r="E13" s="56">
        <v>5930</v>
      </c>
      <c r="F13" s="56">
        <v>13099</v>
      </c>
      <c r="G13" s="56">
        <v>21092</v>
      </c>
      <c r="H13" s="56">
        <v>2591</v>
      </c>
      <c r="I13" s="56">
        <v>204146</v>
      </c>
      <c r="J13" s="56">
        <v>3123</v>
      </c>
      <c r="K13" s="56">
        <v>8580</v>
      </c>
    </row>
    <row r="14" spans="2:11" x14ac:dyDescent="0.2">
      <c r="B14" s="73">
        <v>2009</v>
      </c>
      <c r="C14" s="56">
        <v>114492</v>
      </c>
      <c r="D14" s="56">
        <v>7373</v>
      </c>
      <c r="E14" s="56">
        <v>5443</v>
      </c>
      <c r="F14" s="56">
        <v>13781</v>
      </c>
      <c r="G14" s="56">
        <v>21794</v>
      </c>
      <c r="H14" s="56">
        <v>2991</v>
      </c>
      <c r="I14" s="56">
        <v>208842</v>
      </c>
      <c r="J14" s="56">
        <v>2871</v>
      </c>
      <c r="K14" s="56">
        <v>8399</v>
      </c>
    </row>
    <row r="15" spans="2:11" x14ac:dyDescent="0.2">
      <c r="B15" s="73">
        <v>2010</v>
      </c>
      <c r="C15" s="56">
        <v>114690</v>
      </c>
      <c r="D15" s="56">
        <v>7641</v>
      </c>
      <c r="E15" s="56">
        <v>5721</v>
      </c>
      <c r="F15" s="56">
        <v>16098</v>
      </c>
      <c r="G15" s="56">
        <v>23922</v>
      </c>
      <c r="H15" s="56">
        <v>3253</v>
      </c>
      <c r="I15" s="56">
        <v>216864</v>
      </c>
      <c r="J15" s="56">
        <v>3305</v>
      </c>
      <c r="K15" s="56">
        <v>8340</v>
      </c>
    </row>
    <row r="16" spans="2:11" x14ac:dyDescent="0.2">
      <c r="B16" s="73">
        <v>2011</v>
      </c>
      <c r="C16" s="56">
        <v>124662</v>
      </c>
      <c r="D16" s="56">
        <v>8140</v>
      </c>
      <c r="E16" s="56">
        <v>6783</v>
      </c>
      <c r="F16" s="56">
        <v>17127</v>
      </c>
      <c r="G16" s="56">
        <v>25470</v>
      </c>
      <c r="H16" s="56">
        <v>3371</v>
      </c>
      <c r="I16" s="56">
        <v>221332</v>
      </c>
      <c r="J16" s="56">
        <v>4047</v>
      </c>
      <c r="K16" s="56">
        <v>9986</v>
      </c>
    </row>
    <row r="17" spans="2:11" x14ac:dyDescent="0.2">
      <c r="B17" s="73">
        <v>2012</v>
      </c>
      <c r="C17" s="56">
        <v>127282</v>
      </c>
      <c r="D17" s="56">
        <v>8799</v>
      </c>
      <c r="E17" s="56">
        <v>7482</v>
      </c>
      <c r="F17" s="56">
        <v>21179</v>
      </c>
      <c r="G17" s="56">
        <v>28104</v>
      </c>
      <c r="H17" s="56">
        <v>3576</v>
      </c>
      <c r="I17" s="56">
        <v>224906</v>
      </c>
      <c r="J17" s="56">
        <v>4453</v>
      </c>
      <c r="K17" s="56">
        <v>11730</v>
      </c>
    </row>
    <row r="18" spans="2:11" x14ac:dyDescent="0.2">
      <c r="B18" s="73">
        <v>2013</v>
      </c>
      <c r="C18" s="56">
        <v>131503</v>
      </c>
      <c r="D18" s="56">
        <v>9231</v>
      </c>
      <c r="E18" s="56">
        <v>8361</v>
      </c>
      <c r="F18" s="56">
        <v>21945</v>
      </c>
      <c r="G18" s="56">
        <v>29230</v>
      </c>
      <c r="H18" s="56">
        <v>3759</v>
      </c>
      <c r="I18" s="56">
        <v>227051</v>
      </c>
      <c r="J18" s="56">
        <v>4807</v>
      </c>
      <c r="K18" s="56">
        <v>13717</v>
      </c>
    </row>
    <row r="19" spans="2:11" x14ac:dyDescent="0.2">
      <c r="B19" s="73">
        <v>2014</v>
      </c>
      <c r="C19" s="56">
        <v>130588</v>
      </c>
      <c r="D19" s="56">
        <v>9786</v>
      </c>
      <c r="E19" s="56">
        <v>9525</v>
      </c>
      <c r="F19" s="56">
        <v>19465</v>
      </c>
      <c r="G19" s="56">
        <v>32695</v>
      </c>
      <c r="H19" s="56">
        <v>4025</v>
      </c>
      <c r="I19" s="56">
        <v>232277</v>
      </c>
      <c r="J19" s="56">
        <v>4925</v>
      </c>
      <c r="K19" s="56">
        <v>13307</v>
      </c>
    </row>
    <row r="20" spans="2:11" x14ac:dyDescent="0.2">
      <c r="B20" s="73">
        <v>2015</v>
      </c>
      <c r="C20" s="56">
        <v>130906</v>
      </c>
      <c r="D20" s="56">
        <v>10375</v>
      </c>
      <c r="E20" s="56">
        <v>10279</v>
      </c>
      <c r="F20" s="56">
        <v>21638</v>
      </c>
      <c r="G20" s="56">
        <v>33462</v>
      </c>
      <c r="H20" s="56">
        <v>4478</v>
      </c>
      <c r="I20" s="56">
        <v>237715</v>
      </c>
      <c r="J20" s="56">
        <v>5478</v>
      </c>
      <c r="K20" s="56">
        <v>11451</v>
      </c>
    </row>
    <row r="21" spans="2:11" x14ac:dyDescent="0.2">
      <c r="B21" s="73">
        <v>2016</v>
      </c>
      <c r="C21" s="56">
        <v>128789</v>
      </c>
      <c r="D21" s="56">
        <v>10790</v>
      </c>
      <c r="E21" s="56">
        <v>10906</v>
      </c>
      <c r="F21" s="56">
        <v>23730</v>
      </c>
      <c r="G21" s="56">
        <v>35245</v>
      </c>
      <c r="H21" s="56">
        <v>4827</v>
      </c>
      <c r="I21" s="56">
        <v>244429</v>
      </c>
      <c r="J21" s="56">
        <v>5770</v>
      </c>
      <c r="K21" s="56">
        <v>13253</v>
      </c>
    </row>
    <row r="22" spans="2:11" x14ac:dyDescent="0.2">
      <c r="B22" s="73">
        <v>2017</v>
      </c>
      <c r="C22" s="56">
        <v>130854</v>
      </c>
      <c r="D22" s="56">
        <v>11470</v>
      </c>
      <c r="E22" s="56">
        <v>12044</v>
      </c>
      <c r="F22" s="56">
        <v>26764</v>
      </c>
      <c r="G22" s="56">
        <v>39846</v>
      </c>
      <c r="H22" s="56">
        <v>5047</v>
      </c>
      <c r="I22" s="56">
        <v>248257</v>
      </c>
      <c r="J22" s="56">
        <v>7490</v>
      </c>
      <c r="K22" s="56">
        <v>12528</v>
      </c>
    </row>
    <row r="23" spans="2:11" ht="12" customHeight="1" x14ac:dyDescent="0.2">
      <c r="B23" s="73">
        <v>2018</v>
      </c>
      <c r="C23" s="56">
        <v>142146</v>
      </c>
      <c r="D23" s="56">
        <v>12020</v>
      </c>
      <c r="E23" s="56">
        <v>12221</v>
      </c>
      <c r="F23" s="56">
        <v>26432</v>
      </c>
      <c r="G23" s="56">
        <v>41105</v>
      </c>
      <c r="H23" s="56">
        <v>5253</v>
      </c>
      <c r="I23" s="56">
        <v>256733</v>
      </c>
      <c r="J23" s="56">
        <v>8199</v>
      </c>
      <c r="K23" s="56">
        <v>13037</v>
      </c>
    </row>
    <row r="24" spans="2:11" ht="12" customHeight="1" x14ac:dyDescent="0.2">
      <c r="B24" s="73">
        <v>2019</v>
      </c>
      <c r="C24" s="56">
        <v>145611</v>
      </c>
      <c r="D24" s="56">
        <v>12419</v>
      </c>
      <c r="E24" s="56">
        <v>12303</v>
      </c>
      <c r="F24" s="56">
        <v>28201</v>
      </c>
      <c r="G24" s="56">
        <v>44562</v>
      </c>
      <c r="H24" s="56">
        <v>5301</v>
      </c>
      <c r="I24" s="56">
        <v>260975</v>
      </c>
      <c r="J24" s="56">
        <v>7802</v>
      </c>
      <c r="K24" s="56">
        <v>13686</v>
      </c>
    </row>
    <row r="25" spans="2:11" ht="13.5" thickBot="1" x14ac:dyDescent="0.25">
      <c r="B25" s="74">
        <v>2020</v>
      </c>
      <c r="C25" s="67">
        <v>146860.86704222826</v>
      </c>
      <c r="D25" s="67">
        <v>12573.642039999999</v>
      </c>
      <c r="E25" s="67">
        <v>13046.28938</v>
      </c>
      <c r="F25" s="67">
        <v>30085.191000000006</v>
      </c>
      <c r="G25" s="67">
        <v>45889.404000000017</v>
      </c>
      <c r="H25" s="67">
        <v>5210.3170000000127</v>
      </c>
      <c r="I25" s="67">
        <v>254507.48290424098</v>
      </c>
      <c r="J25" s="67">
        <v>7982.5147171297867</v>
      </c>
      <c r="K25" s="67">
        <v>12954.219077044298</v>
      </c>
    </row>
    <row r="26" spans="2:11" x14ac:dyDescent="0.2">
      <c r="B26" s="14" t="s">
        <v>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H18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4.28515625" style="10" customWidth="1"/>
    <col min="3" max="6" width="13" style="10" customWidth="1"/>
    <col min="7" max="16384" width="11.42578125" style="10"/>
  </cols>
  <sheetData>
    <row r="1" spans="2:8" ht="13.5" thickBot="1" x14ac:dyDescent="0.25"/>
    <row r="2" spans="2:8" ht="15.75" customHeight="1" x14ac:dyDescent="0.2">
      <c r="B2" s="172" t="s">
        <v>55</v>
      </c>
      <c r="C2" s="30"/>
      <c r="D2" s="31"/>
      <c r="E2" s="30"/>
      <c r="F2" s="31"/>
      <c r="G2" s="30"/>
      <c r="H2" s="31"/>
    </row>
    <row r="3" spans="2:8" x14ac:dyDescent="0.2">
      <c r="B3" s="173"/>
      <c r="C3" s="26"/>
      <c r="D3" s="25"/>
      <c r="E3" s="26"/>
      <c r="F3" s="25"/>
      <c r="G3" s="26"/>
      <c r="H3" s="25"/>
    </row>
    <row r="4" spans="2:8" x14ac:dyDescent="0.2">
      <c r="B4" s="173"/>
      <c r="C4" s="26" t="s">
        <v>62</v>
      </c>
      <c r="D4" s="25" t="s">
        <v>63</v>
      </c>
      <c r="E4" s="26" t="s">
        <v>64</v>
      </c>
      <c r="F4" s="25" t="s">
        <v>65</v>
      </c>
      <c r="G4" s="26" t="s">
        <v>66</v>
      </c>
      <c r="H4" s="25" t="s">
        <v>67</v>
      </c>
    </row>
    <row r="5" spans="2:8" ht="15.75" customHeight="1" thickBot="1" x14ac:dyDescent="0.25">
      <c r="B5" s="174"/>
      <c r="C5" s="32"/>
      <c r="D5" s="32"/>
      <c r="E5" s="32"/>
      <c r="F5" s="33"/>
      <c r="G5" s="34"/>
      <c r="H5" s="35"/>
    </row>
    <row r="6" spans="2:8" ht="15.75" customHeight="1" thickBot="1" x14ac:dyDescent="0.25">
      <c r="B6" s="23" t="s">
        <v>49</v>
      </c>
      <c r="C6" s="24">
        <v>7</v>
      </c>
      <c r="D6" s="24">
        <v>1</v>
      </c>
      <c r="E6" s="24">
        <v>7</v>
      </c>
      <c r="F6" s="24">
        <v>1</v>
      </c>
      <c r="G6" s="24" t="s">
        <v>68</v>
      </c>
      <c r="H6" s="24">
        <v>1</v>
      </c>
    </row>
    <row r="7" spans="2:8" ht="15.75" customHeight="1" thickBot="1" x14ac:dyDescent="0.25">
      <c r="B7" s="23" t="s">
        <v>47</v>
      </c>
      <c r="C7" s="24">
        <v>4</v>
      </c>
      <c r="D7" s="24">
        <v>1</v>
      </c>
      <c r="E7" s="24">
        <v>4</v>
      </c>
      <c r="F7" s="24" t="s">
        <v>68</v>
      </c>
      <c r="G7" s="24" t="s">
        <v>68</v>
      </c>
      <c r="H7" s="24">
        <v>2</v>
      </c>
    </row>
    <row r="8" spans="2:8" ht="15.75" customHeight="1" thickBot="1" x14ac:dyDescent="0.25">
      <c r="B8" s="23" t="s">
        <v>46</v>
      </c>
      <c r="C8" s="24">
        <v>12</v>
      </c>
      <c r="D8" s="24">
        <v>1</v>
      </c>
      <c r="E8" s="24">
        <v>12</v>
      </c>
      <c r="F8" s="24" t="s">
        <v>68</v>
      </c>
      <c r="G8" s="24" t="s">
        <v>68</v>
      </c>
      <c r="H8" s="24" t="s">
        <v>75</v>
      </c>
    </row>
    <row r="9" spans="2:8" ht="15.75" customHeight="1" thickBot="1" x14ac:dyDescent="0.25">
      <c r="B9" s="23" t="s">
        <v>48</v>
      </c>
      <c r="C9" s="24">
        <v>10</v>
      </c>
      <c r="D9" s="24">
        <v>1</v>
      </c>
      <c r="E9" s="24">
        <v>2</v>
      </c>
      <c r="F9" s="24">
        <v>1</v>
      </c>
      <c r="G9" s="24" t="s">
        <v>68</v>
      </c>
      <c r="H9" s="24">
        <v>1</v>
      </c>
    </row>
    <row r="10" spans="2:8" ht="13.5" thickBot="1" x14ac:dyDescent="0.25">
      <c r="B10" s="23" t="s">
        <v>43</v>
      </c>
      <c r="C10" s="24">
        <v>24</v>
      </c>
      <c r="D10" s="24">
        <v>1</v>
      </c>
      <c r="E10" s="24">
        <v>12</v>
      </c>
      <c r="F10" s="24" t="s">
        <v>68</v>
      </c>
      <c r="G10" s="24" t="s">
        <v>68</v>
      </c>
      <c r="H10" s="24" t="s">
        <v>76</v>
      </c>
    </row>
    <row r="11" spans="2:8" ht="15.75" customHeight="1" thickBot="1" x14ac:dyDescent="0.25">
      <c r="B11" s="23" t="s">
        <v>69</v>
      </c>
      <c r="C11" s="24">
        <v>1</v>
      </c>
      <c r="D11" s="24">
        <v>1</v>
      </c>
      <c r="E11" s="24">
        <v>1</v>
      </c>
      <c r="F11" s="24" t="s">
        <v>68</v>
      </c>
      <c r="G11" s="24" t="s">
        <v>68</v>
      </c>
      <c r="H11" s="24">
        <v>1</v>
      </c>
    </row>
    <row r="12" spans="2:8" ht="13.5" thickBot="1" x14ac:dyDescent="0.25">
      <c r="B12" s="23" t="s">
        <v>45</v>
      </c>
      <c r="C12" s="24">
        <v>12</v>
      </c>
      <c r="D12" s="24">
        <v>1</v>
      </c>
      <c r="E12" s="24">
        <v>1</v>
      </c>
      <c r="F12" s="24" t="s">
        <v>68</v>
      </c>
      <c r="G12" s="24" t="s">
        <v>68</v>
      </c>
      <c r="H12" s="24">
        <v>1</v>
      </c>
    </row>
    <row r="13" spans="2:8" x14ac:dyDescent="0.2">
      <c r="B13" s="14" t="s">
        <v>100</v>
      </c>
    </row>
    <row r="18" ht="15.75" customHeight="1" x14ac:dyDescent="0.2"/>
  </sheetData>
  <mergeCells count="1"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K26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2.5703125" style="10" bestFit="1" customWidth="1"/>
    <col min="3" max="16384" width="11.42578125" style="10"/>
  </cols>
  <sheetData>
    <row r="1" spans="2:11" ht="13.5" thickBot="1" x14ac:dyDescent="0.25"/>
    <row r="2" spans="2:11" ht="13.5" thickBot="1" x14ac:dyDescent="0.25">
      <c r="B2" s="28" t="s">
        <v>54</v>
      </c>
      <c r="C2" s="29" t="s">
        <v>59</v>
      </c>
      <c r="D2" s="29" t="s">
        <v>59</v>
      </c>
      <c r="E2" s="29" t="s">
        <v>58</v>
      </c>
      <c r="F2" s="29" t="s">
        <v>60</v>
      </c>
      <c r="G2" s="29" t="s">
        <v>60</v>
      </c>
      <c r="H2" s="29" t="s">
        <v>60</v>
      </c>
      <c r="I2" s="29" t="s">
        <v>60</v>
      </c>
      <c r="J2" s="29" t="s">
        <v>58</v>
      </c>
      <c r="K2" s="29" t="s">
        <v>58</v>
      </c>
    </row>
    <row r="3" spans="2:11" ht="13.5" thickBot="1" x14ac:dyDescent="0.25">
      <c r="B3" s="60" t="s">
        <v>53</v>
      </c>
      <c r="C3" s="61" t="s">
        <v>42</v>
      </c>
      <c r="D3" s="62" t="s">
        <v>42</v>
      </c>
      <c r="E3" s="62" t="s">
        <v>42</v>
      </c>
      <c r="F3" s="62" t="s">
        <v>52</v>
      </c>
      <c r="G3" s="62" t="s">
        <v>52</v>
      </c>
      <c r="H3" s="62" t="s">
        <v>52</v>
      </c>
      <c r="I3" s="62" t="s">
        <v>52</v>
      </c>
      <c r="J3" s="62" t="s">
        <v>3</v>
      </c>
      <c r="K3" s="62" t="s">
        <v>3</v>
      </c>
    </row>
    <row r="4" spans="2:11" ht="26.25" thickBot="1" x14ac:dyDescent="0.25">
      <c r="B4" s="63" t="s">
        <v>23</v>
      </c>
      <c r="C4" s="29" t="s">
        <v>43</v>
      </c>
      <c r="D4" s="64" t="s">
        <v>44</v>
      </c>
      <c r="E4" s="64" t="s">
        <v>45</v>
      </c>
      <c r="F4" s="64" t="s">
        <v>46</v>
      </c>
      <c r="G4" s="64" t="s">
        <v>47</v>
      </c>
      <c r="H4" s="64" t="s">
        <v>48</v>
      </c>
      <c r="I4" s="64" t="s">
        <v>49</v>
      </c>
      <c r="J4" s="64" t="s">
        <v>50</v>
      </c>
      <c r="K4" s="64" t="s">
        <v>51</v>
      </c>
    </row>
    <row r="5" spans="2:11" x14ac:dyDescent="0.2">
      <c r="B5" s="65">
        <v>2021</v>
      </c>
      <c r="C5" s="106">
        <v>154722</v>
      </c>
      <c r="D5" s="106">
        <v>13286</v>
      </c>
      <c r="E5" s="106">
        <v>13867</v>
      </c>
      <c r="F5" s="106">
        <v>30118</v>
      </c>
      <c r="G5" s="106">
        <v>47497</v>
      </c>
      <c r="H5" s="106">
        <v>5272</v>
      </c>
      <c r="I5" s="106">
        <v>266601</v>
      </c>
      <c r="J5" s="106">
        <v>9177</v>
      </c>
      <c r="K5" s="106">
        <v>14443</v>
      </c>
    </row>
    <row r="6" spans="2:11" x14ac:dyDescent="0.2">
      <c r="B6" s="65">
        <f t="shared" ref="B6:B25" si="0">+B5+1</f>
        <v>2022</v>
      </c>
      <c r="C6" s="106">
        <v>156817</v>
      </c>
      <c r="D6" s="106">
        <v>13564</v>
      </c>
      <c r="E6" s="106">
        <v>14084</v>
      </c>
      <c r="F6" s="106">
        <v>31282</v>
      </c>
      <c r="G6" s="106">
        <v>49434</v>
      </c>
      <c r="H6" s="106">
        <v>5473</v>
      </c>
      <c r="I6" s="106">
        <v>271962</v>
      </c>
      <c r="J6" s="106">
        <v>9860</v>
      </c>
      <c r="K6" s="106">
        <v>15425</v>
      </c>
    </row>
    <row r="7" spans="2:11" x14ac:dyDescent="0.2">
      <c r="B7" s="65">
        <f t="shared" si="0"/>
        <v>2023</v>
      </c>
      <c r="C7" s="106">
        <v>158728</v>
      </c>
      <c r="D7" s="106">
        <v>13844</v>
      </c>
      <c r="E7" s="106">
        <v>14289</v>
      </c>
      <c r="F7" s="106">
        <v>32385</v>
      </c>
      <c r="G7" s="106">
        <v>51262</v>
      </c>
      <c r="H7" s="106">
        <v>5665</v>
      </c>
      <c r="I7" s="106">
        <v>276985</v>
      </c>
      <c r="J7" s="106">
        <v>10421</v>
      </c>
      <c r="K7" s="106">
        <v>16184</v>
      </c>
    </row>
    <row r="8" spans="2:11" x14ac:dyDescent="0.2">
      <c r="B8" s="65">
        <f t="shared" si="0"/>
        <v>2024</v>
      </c>
      <c r="C8" s="106">
        <v>160662</v>
      </c>
      <c r="D8" s="106">
        <v>14130</v>
      </c>
      <c r="E8" s="106">
        <v>14497</v>
      </c>
      <c r="F8" s="106">
        <v>33492</v>
      </c>
      <c r="G8" s="106">
        <v>53095</v>
      </c>
      <c r="H8" s="106">
        <v>5859</v>
      </c>
      <c r="I8" s="106">
        <v>282009</v>
      </c>
      <c r="J8" s="106">
        <v>10985</v>
      </c>
      <c r="K8" s="106">
        <v>16943</v>
      </c>
    </row>
    <row r="9" spans="2:11" x14ac:dyDescent="0.2">
      <c r="B9" s="65">
        <f t="shared" si="0"/>
        <v>2025</v>
      </c>
      <c r="C9" s="106">
        <v>162621</v>
      </c>
      <c r="D9" s="106">
        <v>14425</v>
      </c>
      <c r="E9" s="106">
        <v>14711</v>
      </c>
      <c r="F9" s="106">
        <v>34603</v>
      </c>
      <c r="G9" s="106">
        <v>54932</v>
      </c>
      <c r="H9" s="106">
        <v>6054</v>
      </c>
      <c r="I9" s="106">
        <v>287032</v>
      </c>
      <c r="J9" s="106">
        <v>11553</v>
      </c>
      <c r="K9" s="106">
        <v>17703</v>
      </c>
    </row>
    <row r="10" spans="2:11" x14ac:dyDescent="0.2">
      <c r="B10" s="65">
        <f t="shared" si="0"/>
        <v>2026</v>
      </c>
      <c r="C10" s="106">
        <v>164603</v>
      </c>
      <c r="D10" s="106">
        <v>14727</v>
      </c>
      <c r="E10" s="106">
        <v>14929</v>
      </c>
      <c r="F10" s="106">
        <v>35718</v>
      </c>
      <c r="G10" s="106">
        <v>56775</v>
      </c>
      <c r="H10" s="106">
        <v>6250</v>
      </c>
      <c r="I10" s="106">
        <v>292055</v>
      </c>
      <c r="J10" s="106">
        <v>12125</v>
      </c>
      <c r="K10" s="106">
        <v>18462</v>
      </c>
    </row>
    <row r="11" spans="2:11" x14ac:dyDescent="0.2">
      <c r="B11" s="65">
        <f t="shared" si="0"/>
        <v>2027</v>
      </c>
      <c r="C11" s="106">
        <v>166611</v>
      </c>
      <c r="D11" s="106">
        <v>15038</v>
      </c>
      <c r="E11" s="106">
        <v>15152</v>
      </c>
      <c r="F11" s="106">
        <v>36837</v>
      </c>
      <c r="G11" s="106">
        <v>58622</v>
      </c>
      <c r="H11" s="106">
        <v>6448</v>
      </c>
      <c r="I11" s="106">
        <v>297079</v>
      </c>
      <c r="J11" s="106">
        <v>12701</v>
      </c>
      <c r="K11" s="106">
        <v>19221</v>
      </c>
    </row>
    <row r="12" spans="2:11" x14ac:dyDescent="0.2">
      <c r="B12" s="65">
        <f t="shared" si="0"/>
        <v>2028</v>
      </c>
      <c r="C12" s="106">
        <v>168644</v>
      </c>
      <c r="D12" s="106">
        <v>15356</v>
      </c>
      <c r="E12" s="106">
        <v>15380</v>
      </c>
      <c r="F12" s="106">
        <v>37961</v>
      </c>
      <c r="G12" s="106">
        <v>60474</v>
      </c>
      <c r="H12" s="106">
        <v>6647</v>
      </c>
      <c r="I12" s="106">
        <v>302102</v>
      </c>
      <c r="J12" s="106">
        <v>13281</v>
      </c>
      <c r="K12" s="106">
        <v>19981</v>
      </c>
    </row>
    <row r="13" spans="2:11" x14ac:dyDescent="0.2">
      <c r="B13" s="65">
        <f t="shared" si="0"/>
        <v>2029</v>
      </c>
      <c r="C13" s="106">
        <v>170704</v>
      </c>
      <c r="D13" s="106">
        <v>15684</v>
      </c>
      <c r="E13" s="106">
        <v>15613</v>
      </c>
      <c r="F13" s="106">
        <v>39089</v>
      </c>
      <c r="G13" s="106">
        <v>62331</v>
      </c>
      <c r="H13" s="106">
        <v>6848</v>
      </c>
      <c r="I13" s="106">
        <v>307126</v>
      </c>
      <c r="J13" s="106">
        <v>13866</v>
      </c>
      <c r="K13" s="106">
        <v>20740</v>
      </c>
    </row>
    <row r="14" spans="2:11" x14ac:dyDescent="0.2">
      <c r="B14" s="65">
        <f t="shared" si="0"/>
        <v>2030</v>
      </c>
      <c r="C14" s="106">
        <v>172792</v>
      </c>
      <c r="D14" s="106">
        <v>16020</v>
      </c>
      <c r="E14" s="106">
        <v>15852</v>
      </c>
      <c r="F14" s="106">
        <v>40221</v>
      </c>
      <c r="G14" s="106">
        <v>64194</v>
      </c>
      <c r="H14" s="106">
        <v>7050</v>
      </c>
      <c r="I14" s="106">
        <v>312149</v>
      </c>
      <c r="J14" s="106">
        <v>14456</v>
      </c>
      <c r="K14" s="106">
        <v>21499</v>
      </c>
    </row>
    <row r="15" spans="2:11" x14ac:dyDescent="0.2">
      <c r="B15" s="65">
        <f t="shared" si="0"/>
        <v>2031</v>
      </c>
      <c r="C15" s="106">
        <v>174908</v>
      </c>
      <c r="D15" s="106">
        <v>16365</v>
      </c>
      <c r="E15" s="106">
        <v>16095</v>
      </c>
      <c r="F15" s="106">
        <v>41359</v>
      </c>
      <c r="G15" s="106">
        <v>66062</v>
      </c>
      <c r="H15" s="106">
        <v>7254</v>
      </c>
      <c r="I15" s="106">
        <v>317173</v>
      </c>
      <c r="J15" s="106">
        <v>15050</v>
      </c>
      <c r="K15" s="106">
        <v>22259</v>
      </c>
    </row>
    <row r="16" spans="2:11" x14ac:dyDescent="0.2">
      <c r="B16" s="65">
        <f t="shared" si="0"/>
        <v>2032</v>
      </c>
      <c r="C16" s="106">
        <v>177049</v>
      </c>
      <c r="D16" s="106">
        <v>16718</v>
      </c>
      <c r="E16" s="106">
        <v>16343</v>
      </c>
      <c r="F16" s="106">
        <v>42528</v>
      </c>
      <c r="G16" s="106">
        <v>67985</v>
      </c>
      <c r="H16" s="106">
        <v>7464</v>
      </c>
      <c r="I16" s="106">
        <v>322277</v>
      </c>
      <c r="J16" s="106">
        <v>15668</v>
      </c>
      <c r="K16" s="106">
        <v>23045</v>
      </c>
    </row>
    <row r="17" spans="2:11" x14ac:dyDescent="0.2">
      <c r="B17" s="65">
        <f t="shared" si="0"/>
        <v>2033</v>
      </c>
      <c r="C17" s="106">
        <v>179217</v>
      </c>
      <c r="D17" s="106">
        <v>17079</v>
      </c>
      <c r="E17" s="106">
        <v>16594</v>
      </c>
      <c r="F17" s="106">
        <v>43731</v>
      </c>
      <c r="G17" s="106">
        <v>69963</v>
      </c>
      <c r="H17" s="106">
        <v>7680</v>
      </c>
      <c r="I17" s="106">
        <v>327463</v>
      </c>
      <c r="J17" s="106">
        <v>16312</v>
      </c>
      <c r="K17" s="106">
        <v>23859</v>
      </c>
    </row>
    <row r="18" spans="2:11" x14ac:dyDescent="0.2">
      <c r="B18" s="65">
        <f t="shared" si="0"/>
        <v>2034</v>
      </c>
      <c r="C18" s="106">
        <v>181412</v>
      </c>
      <c r="D18" s="106">
        <v>17447</v>
      </c>
      <c r="E18" s="106">
        <v>16850</v>
      </c>
      <c r="F18" s="106">
        <v>44968</v>
      </c>
      <c r="G18" s="106">
        <v>72000</v>
      </c>
      <c r="H18" s="106">
        <v>7902</v>
      </c>
      <c r="I18" s="106">
        <v>332733</v>
      </c>
      <c r="J18" s="106">
        <v>16983</v>
      </c>
      <c r="K18" s="106">
        <v>24702</v>
      </c>
    </row>
    <row r="19" spans="2:11" x14ac:dyDescent="0.2">
      <c r="B19" s="65">
        <f t="shared" si="0"/>
        <v>2035</v>
      </c>
      <c r="C19" s="106">
        <v>183633</v>
      </c>
      <c r="D19" s="106">
        <v>17823</v>
      </c>
      <c r="E19" s="106">
        <v>17109</v>
      </c>
      <c r="F19" s="106">
        <v>46239</v>
      </c>
      <c r="G19" s="106">
        <v>74095</v>
      </c>
      <c r="H19" s="106">
        <v>8131</v>
      </c>
      <c r="I19" s="106">
        <v>338088</v>
      </c>
      <c r="J19" s="106">
        <v>17681</v>
      </c>
      <c r="K19" s="106">
        <v>25574</v>
      </c>
    </row>
    <row r="20" spans="2:11" x14ac:dyDescent="0.2">
      <c r="B20" s="65">
        <f t="shared" si="0"/>
        <v>2036</v>
      </c>
      <c r="C20" s="106">
        <v>185882</v>
      </c>
      <c r="D20" s="106">
        <v>18207</v>
      </c>
      <c r="E20" s="106">
        <v>17372</v>
      </c>
      <c r="F20" s="106">
        <v>47547</v>
      </c>
      <c r="G20" s="106">
        <v>76251</v>
      </c>
      <c r="H20" s="106">
        <v>8366</v>
      </c>
      <c r="I20" s="106">
        <v>343529</v>
      </c>
      <c r="J20" s="106">
        <v>18408</v>
      </c>
      <c r="K20" s="106">
        <v>26477</v>
      </c>
    </row>
    <row r="21" spans="2:11" x14ac:dyDescent="0.2">
      <c r="B21" s="65">
        <f t="shared" si="0"/>
        <v>2037</v>
      </c>
      <c r="C21" s="106">
        <v>188158</v>
      </c>
      <c r="D21" s="106">
        <v>18600</v>
      </c>
      <c r="E21" s="106">
        <v>17639</v>
      </c>
      <c r="F21" s="106">
        <v>48891</v>
      </c>
      <c r="G21" s="106">
        <v>78470</v>
      </c>
      <c r="H21" s="106">
        <v>8608</v>
      </c>
      <c r="I21" s="106">
        <v>349057</v>
      </c>
      <c r="J21" s="106">
        <v>19164</v>
      </c>
      <c r="K21" s="106">
        <v>27412</v>
      </c>
    </row>
    <row r="22" spans="2:11" x14ac:dyDescent="0.2">
      <c r="B22" s="65">
        <f t="shared" si="0"/>
        <v>2038</v>
      </c>
      <c r="C22" s="106">
        <v>190462</v>
      </c>
      <c r="D22" s="106">
        <v>19001</v>
      </c>
      <c r="E22" s="106">
        <v>17911</v>
      </c>
      <c r="F22" s="106">
        <v>50274</v>
      </c>
      <c r="G22" s="106">
        <v>80754</v>
      </c>
      <c r="H22" s="106">
        <v>8857</v>
      </c>
      <c r="I22" s="106">
        <v>354674</v>
      </c>
      <c r="J22" s="106">
        <v>19952</v>
      </c>
      <c r="K22" s="106">
        <v>28381</v>
      </c>
    </row>
    <row r="23" spans="2:11" x14ac:dyDescent="0.2">
      <c r="B23" s="65">
        <f t="shared" si="0"/>
        <v>2039</v>
      </c>
      <c r="C23" s="106">
        <v>192794</v>
      </c>
      <c r="D23" s="106">
        <v>19410</v>
      </c>
      <c r="E23" s="106">
        <v>18186</v>
      </c>
      <c r="F23" s="106">
        <v>51695</v>
      </c>
      <c r="G23" s="106">
        <v>83104</v>
      </c>
      <c r="H23" s="106">
        <v>9113</v>
      </c>
      <c r="I23" s="106">
        <v>360382</v>
      </c>
      <c r="J23" s="106">
        <v>20772</v>
      </c>
      <c r="K23" s="106">
        <v>29383</v>
      </c>
    </row>
    <row r="24" spans="2:11" x14ac:dyDescent="0.2">
      <c r="B24" s="65">
        <f t="shared" si="0"/>
        <v>2040</v>
      </c>
      <c r="C24" s="106">
        <v>195155</v>
      </c>
      <c r="D24" s="106">
        <v>19829</v>
      </c>
      <c r="E24" s="106">
        <v>18466</v>
      </c>
      <c r="F24" s="106">
        <v>53157</v>
      </c>
      <c r="G24" s="106">
        <v>85523</v>
      </c>
      <c r="H24" s="106">
        <v>9377</v>
      </c>
      <c r="I24" s="106">
        <v>366182</v>
      </c>
      <c r="J24" s="106">
        <v>21626</v>
      </c>
      <c r="K24" s="106">
        <v>30421</v>
      </c>
    </row>
    <row r="25" spans="2:11" ht="13.5" thickBot="1" x14ac:dyDescent="0.25">
      <c r="B25" s="66">
        <f t="shared" si="0"/>
        <v>2041</v>
      </c>
      <c r="C25" s="107">
        <v>197545</v>
      </c>
      <c r="D25" s="107">
        <v>20256</v>
      </c>
      <c r="E25" s="107">
        <v>18750</v>
      </c>
      <c r="F25" s="107">
        <v>54660</v>
      </c>
      <c r="G25" s="107">
        <v>88012</v>
      </c>
      <c r="H25" s="107">
        <v>9648</v>
      </c>
      <c r="I25" s="107">
        <v>372075</v>
      </c>
      <c r="J25" s="107">
        <v>22515</v>
      </c>
      <c r="K25" s="107">
        <v>31495</v>
      </c>
    </row>
    <row r="26" spans="2:11" x14ac:dyDescent="0.2">
      <c r="B26" s="14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K25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2.5703125" style="10" bestFit="1" customWidth="1"/>
    <col min="3" max="16384" width="11.42578125" style="10"/>
  </cols>
  <sheetData>
    <row r="1" spans="2:11" ht="13.5" thickBot="1" x14ac:dyDescent="0.25"/>
    <row r="2" spans="2:11" ht="13.5" thickBot="1" x14ac:dyDescent="0.25">
      <c r="B2" s="28" t="s">
        <v>54</v>
      </c>
      <c r="C2" s="29" t="s">
        <v>59</v>
      </c>
      <c r="D2" s="29" t="s">
        <v>59</v>
      </c>
      <c r="E2" s="29" t="s">
        <v>58</v>
      </c>
      <c r="F2" s="29" t="s">
        <v>60</v>
      </c>
      <c r="G2" s="29" t="s">
        <v>60</v>
      </c>
      <c r="H2" s="29" t="s">
        <v>60</v>
      </c>
      <c r="I2" s="29" t="s">
        <v>60</v>
      </c>
      <c r="J2" s="29" t="s">
        <v>58</v>
      </c>
      <c r="K2" s="29" t="s">
        <v>58</v>
      </c>
    </row>
    <row r="3" spans="2:11" ht="13.5" thickBot="1" x14ac:dyDescent="0.25">
      <c r="B3" s="60" t="s">
        <v>53</v>
      </c>
      <c r="C3" s="61" t="s">
        <v>42</v>
      </c>
      <c r="D3" s="62" t="s">
        <v>42</v>
      </c>
      <c r="E3" s="62" t="s">
        <v>42</v>
      </c>
      <c r="F3" s="62" t="s">
        <v>52</v>
      </c>
      <c r="G3" s="62" t="s">
        <v>52</v>
      </c>
      <c r="H3" s="62" t="s">
        <v>52</v>
      </c>
      <c r="I3" s="62" t="s">
        <v>52</v>
      </c>
      <c r="J3" s="62" t="s">
        <v>3</v>
      </c>
      <c r="K3" s="62" t="s">
        <v>3</v>
      </c>
    </row>
    <row r="4" spans="2:11" ht="26.25" thickBot="1" x14ac:dyDescent="0.25">
      <c r="B4" s="63" t="s">
        <v>23</v>
      </c>
      <c r="C4" s="29" t="s">
        <v>43</v>
      </c>
      <c r="D4" s="64" t="s">
        <v>44</v>
      </c>
      <c r="E4" s="64" t="s">
        <v>45</v>
      </c>
      <c r="F4" s="64" t="s">
        <v>46</v>
      </c>
      <c r="G4" s="64" t="s">
        <v>47</v>
      </c>
      <c r="H4" s="64" t="s">
        <v>48</v>
      </c>
      <c r="I4" s="64" t="s">
        <v>49</v>
      </c>
      <c r="J4" s="64" t="s">
        <v>50</v>
      </c>
      <c r="K4" s="64" t="s">
        <v>51</v>
      </c>
    </row>
    <row r="5" spans="2:11" x14ac:dyDescent="0.2">
      <c r="B5" s="65">
        <v>2022</v>
      </c>
      <c r="C5" s="108">
        <v>1.35E-2</v>
      </c>
      <c r="D5" s="108">
        <v>2.0899999999999998E-2</v>
      </c>
      <c r="E5" s="108">
        <v>1.5599999999999999E-2</v>
      </c>
      <c r="F5" s="108">
        <v>3.8699999999999998E-2</v>
      </c>
      <c r="G5" s="108">
        <v>4.0800000000000003E-2</v>
      </c>
      <c r="H5" s="108">
        <v>3.8100000000000002E-2</v>
      </c>
      <c r="I5" s="108">
        <v>2.01E-2</v>
      </c>
      <c r="J5" s="108">
        <v>7.4399999999999994E-2</v>
      </c>
      <c r="K5" s="108">
        <v>6.7900000000000002E-2</v>
      </c>
    </row>
    <row r="6" spans="2:11" x14ac:dyDescent="0.2">
      <c r="B6" s="65">
        <f t="shared" ref="B6:B24" si="0">+B5+1</f>
        <v>2023</v>
      </c>
      <c r="C6" s="108">
        <v>1.2200000000000001E-2</v>
      </c>
      <c r="D6" s="108">
        <v>2.06E-2</v>
      </c>
      <c r="E6" s="108">
        <v>1.4500000000000001E-2</v>
      </c>
      <c r="F6" s="108">
        <v>3.5299999999999998E-2</v>
      </c>
      <c r="G6" s="108">
        <v>3.6999999999999998E-2</v>
      </c>
      <c r="H6" s="108">
        <v>3.5099999999999999E-2</v>
      </c>
      <c r="I6" s="108">
        <v>1.8499999999999999E-2</v>
      </c>
      <c r="J6" s="108">
        <v>5.6800000000000003E-2</v>
      </c>
      <c r="K6" s="108">
        <v>4.9200000000000001E-2</v>
      </c>
    </row>
    <row r="7" spans="2:11" x14ac:dyDescent="0.2">
      <c r="B7" s="65">
        <f t="shared" si="0"/>
        <v>2024</v>
      </c>
      <c r="C7" s="108">
        <v>1.2200000000000001E-2</v>
      </c>
      <c r="D7" s="108">
        <v>2.07E-2</v>
      </c>
      <c r="E7" s="108">
        <v>1.46E-2</v>
      </c>
      <c r="F7" s="108">
        <v>3.4200000000000001E-2</v>
      </c>
      <c r="G7" s="108">
        <v>3.5799999999999998E-2</v>
      </c>
      <c r="H7" s="108">
        <v>3.4200000000000001E-2</v>
      </c>
      <c r="I7" s="108">
        <v>1.8100000000000002E-2</v>
      </c>
      <c r="J7" s="108">
        <v>5.4100000000000002E-2</v>
      </c>
      <c r="K7" s="108">
        <v>4.6899999999999997E-2</v>
      </c>
    </row>
    <row r="8" spans="2:11" x14ac:dyDescent="0.2">
      <c r="B8" s="65">
        <f t="shared" si="0"/>
        <v>2025</v>
      </c>
      <c r="C8" s="108">
        <v>1.2200000000000001E-2</v>
      </c>
      <c r="D8" s="108">
        <v>2.0799999999999999E-2</v>
      </c>
      <c r="E8" s="108">
        <v>1.47E-2</v>
      </c>
      <c r="F8" s="108">
        <v>3.32E-2</v>
      </c>
      <c r="G8" s="108">
        <v>3.4599999999999999E-2</v>
      </c>
      <c r="H8" s="108">
        <v>3.3300000000000003E-2</v>
      </c>
      <c r="I8" s="108">
        <v>1.78E-2</v>
      </c>
      <c r="J8" s="108">
        <v>5.1700000000000003E-2</v>
      </c>
      <c r="K8" s="108">
        <v>4.48E-2</v>
      </c>
    </row>
    <row r="9" spans="2:11" x14ac:dyDescent="0.2">
      <c r="B9" s="65">
        <f t="shared" si="0"/>
        <v>2026</v>
      </c>
      <c r="C9" s="108">
        <v>1.2200000000000001E-2</v>
      </c>
      <c r="D9" s="108">
        <v>2.1000000000000001E-2</v>
      </c>
      <c r="E9" s="108">
        <v>1.4800000000000001E-2</v>
      </c>
      <c r="F9" s="108">
        <v>3.2199999999999999E-2</v>
      </c>
      <c r="G9" s="108">
        <v>3.3500000000000002E-2</v>
      </c>
      <c r="H9" s="108">
        <v>3.2399999999999998E-2</v>
      </c>
      <c r="I9" s="108">
        <v>1.7500000000000002E-2</v>
      </c>
      <c r="J9" s="108">
        <v>4.9500000000000002E-2</v>
      </c>
      <c r="K9" s="108">
        <v>4.2900000000000001E-2</v>
      </c>
    </row>
    <row r="10" spans="2:11" x14ac:dyDescent="0.2">
      <c r="B10" s="65">
        <f t="shared" si="0"/>
        <v>2027</v>
      </c>
      <c r="C10" s="108">
        <v>1.2200000000000001E-2</v>
      </c>
      <c r="D10" s="108">
        <v>2.1100000000000001E-2</v>
      </c>
      <c r="E10" s="108">
        <v>1.49E-2</v>
      </c>
      <c r="F10" s="108">
        <v>3.1300000000000001E-2</v>
      </c>
      <c r="G10" s="108">
        <v>3.2500000000000001E-2</v>
      </c>
      <c r="H10" s="108">
        <v>3.1600000000000003E-2</v>
      </c>
      <c r="I10" s="108">
        <v>1.72E-2</v>
      </c>
      <c r="J10" s="108">
        <v>4.7500000000000001E-2</v>
      </c>
      <c r="K10" s="108">
        <v>4.1099999999999998E-2</v>
      </c>
    </row>
    <row r="11" spans="2:11" x14ac:dyDescent="0.2">
      <c r="B11" s="65">
        <f t="shared" si="0"/>
        <v>2028</v>
      </c>
      <c r="C11" s="108">
        <v>1.2200000000000001E-2</v>
      </c>
      <c r="D11" s="108">
        <v>2.12E-2</v>
      </c>
      <c r="E11" s="108">
        <v>1.4999999999999999E-2</v>
      </c>
      <c r="F11" s="108">
        <v>3.0499999999999999E-2</v>
      </c>
      <c r="G11" s="108">
        <v>3.1600000000000003E-2</v>
      </c>
      <c r="H11" s="108">
        <v>3.09E-2</v>
      </c>
      <c r="I11" s="108">
        <v>1.6899999999999998E-2</v>
      </c>
      <c r="J11" s="108">
        <v>4.5699999999999998E-2</v>
      </c>
      <c r="K11" s="108">
        <v>3.95E-2</v>
      </c>
    </row>
    <row r="12" spans="2:11" x14ac:dyDescent="0.2">
      <c r="B12" s="65">
        <f t="shared" si="0"/>
        <v>2029</v>
      </c>
      <c r="C12" s="108">
        <v>1.2200000000000001E-2</v>
      </c>
      <c r="D12" s="108">
        <v>2.1299999999999999E-2</v>
      </c>
      <c r="E12" s="108">
        <v>1.52E-2</v>
      </c>
      <c r="F12" s="108">
        <v>2.9700000000000001E-2</v>
      </c>
      <c r="G12" s="108">
        <v>3.0700000000000002E-2</v>
      </c>
      <c r="H12" s="108">
        <v>3.0200000000000001E-2</v>
      </c>
      <c r="I12" s="108">
        <v>1.66E-2</v>
      </c>
      <c r="J12" s="108">
        <v>4.3999999999999997E-2</v>
      </c>
      <c r="K12" s="108">
        <v>3.7999999999999999E-2</v>
      </c>
    </row>
    <row r="13" spans="2:11" x14ac:dyDescent="0.2">
      <c r="B13" s="65">
        <f t="shared" si="0"/>
        <v>2030</v>
      </c>
      <c r="C13" s="108">
        <v>1.2200000000000001E-2</v>
      </c>
      <c r="D13" s="108">
        <v>2.1399999999999999E-2</v>
      </c>
      <c r="E13" s="108">
        <v>1.5299999999999999E-2</v>
      </c>
      <c r="F13" s="108">
        <v>2.9000000000000001E-2</v>
      </c>
      <c r="G13" s="108">
        <v>2.9899999999999999E-2</v>
      </c>
      <c r="H13" s="108">
        <v>2.9499999999999998E-2</v>
      </c>
      <c r="I13" s="108">
        <v>1.6400000000000001E-2</v>
      </c>
      <c r="J13" s="108">
        <v>4.2500000000000003E-2</v>
      </c>
      <c r="K13" s="108">
        <v>3.6600000000000001E-2</v>
      </c>
    </row>
    <row r="14" spans="2:11" x14ac:dyDescent="0.2">
      <c r="B14" s="65">
        <f t="shared" si="0"/>
        <v>2031</v>
      </c>
      <c r="C14" s="108">
        <v>1.2200000000000001E-2</v>
      </c>
      <c r="D14" s="108">
        <v>2.1600000000000001E-2</v>
      </c>
      <c r="E14" s="108">
        <v>1.54E-2</v>
      </c>
      <c r="F14" s="108">
        <v>2.8299999999999999E-2</v>
      </c>
      <c r="G14" s="108">
        <v>2.9100000000000001E-2</v>
      </c>
      <c r="H14" s="108">
        <v>2.8899999999999999E-2</v>
      </c>
      <c r="I14" s="108">
        <v>1.61E-2</v>
      </c>
      <c r="J14" s="108">
        <v>4.1099999999999998E-2</v>
      </c>
      <c r="K14" s="108">
        <v>3.5299999999999998E-2</v>
      </c>
    </row>
    <row r="15" spans="2:11" x14ac:dyDescent="0.2">
      <c r="B15" s="65">
        <f t="shared" si="0"/>
        <v>2032</v>
      </c>
      <c r="C15" s="108">
        <v>1.2200000000000001E-2</v>
      </c>
      <c r="D15" s="108">
        <v>2.1600000000000001E-2</v>
      </c>
      <c r="E15" s="108">
        <v>1.54E-2</v>
      </c>
      <c r="F15" s="108">
        <v>2.8299999999999999E-2</v>
      </c>
      <c r="G15" s="108">
        <v>2.9100000000000001E-2</v>
      </c>
      <c r="H15" s="108">
        <v>2.8899999999999999E-2</v>
      </c>
      <c r="I15" s="108">
        <v>1.61E-2</v>
      </c>
      <c r="J15" s="108">
        <v>4.1099999999999998E-2</v>
      </c>
      <c r="K15" s="108">
        <v>3.5299999999999998E-2</v>
      </c>
    </row>
    <row r="16" spans="2:11" x14ac:dyDescent="0.2">
      <c r="B16" s="65">
        <f t="shared" si="0"/>
        <v>2033</v>
      </c>
      <c r="C16" s="108">
        <v>1.2200000000000001E-2</v>
      </c>
      <c r="D16" s="108">
        <v>2.1600000000000001E-2</v>
      </c>
      <c r="E16" s="108">
        <v>1.54E-2</v>
      </c>
      <c r="F16" s="108">
        <v>2.8299999999999999E-2</v>
      </c>
      <c r="G16" s="108">
        <v>2.9100000000000001E-2</v>
      </c>
      <c r="H16" s="108">
        <v>2.8899999999999999E-2</v>
      </c>
      <c r="I16" s="108">
        <v>1.61E-2</v>
      </c>
      <c r="J16" s="108">
        <v>4.1099999999999998E-2</v>
      </c>
      <c r="K16" s="108">
        <v>3.5299999999999998E-2</v>
      </c>
    </row>
    <row r="17" spans="2:11" x14ac:dyDescent="0.2">
      <c r="B17" s="65">
        <f t="shared" si="0"/>
        <v>2034</v>
      </c>
      <c r="C17" s="108">
        <v>1.2200000000000001E-2</v>
      </c>
      <c r="D17" s="108">
        <v>2.1600000000000001E-2</v>
      </c>
      <c r="E17" s="108">
        <v>1.54E-2</v>
      </c>
      <c r="F17" s="108">
        <v>2.8299999999999999E-2</v>
      </c>
      <c r="G17" s="108">
        <v>2.9100000000000001E-2</v>
      </c>
      <c r="H17" s="108">
        <v>2.8899999999999999E-2</v>
      </c>
      <c r="I17" s="108">
        <v>1.61E-2</v>
      </c>
      <c r="J17" s="108">
        <v>4.1099999999999998E-2</v>
      </c>
      <c r="K17" s="108">
        <v>3.5299999999999998E-2</v>
      </c>
    </row>
    <row r="18" spans="2:11" x14ac:dyDescent="0.2">
      <c r="B18" s="65">
        <f t="shared" si="0"/>
        <v>2035</v>
      </c>
      <c r="C18" s="108">
        <v>1.2200000000000001E-2</v>
      </c>
      <c r="D18" s="108">
        <v>2.1600000000000001E-2</v>
      </c>
      <c r="E18" s="108">
        <v>1.54E-2</v>
      </c>
      <c r="F18" s="108">
        <v>2.8299999999999999E-2</v>
      </c>
      <c r="G18" s="108">
        <v>2.9100000000000001E-2</v>
      </c>
      <c r="H18" s="108">
        <v>2.8899999999999999E-2</v>
      </c>
      <c r="I18" s="108">
        <v>1.61E-2</v>
      </c>
      <c r="J18" s="108">
        <v>4.1099999999999998E-2</v>
      </c>
      <c r="K18" s="108">
        <v>3.5299999999999998E-2</v>
      </c>
    </row>
    <row r="19" spans="2:11" x14ac:dyDescent="0.2">
      <c r="B19" s="65">
        <f t="shared" si="0"/>
        <v>2036</v>
      </c>
      <c r="C19" s="108">
        <v>1.2200000000000001E-2</v>
      </c>
      <c r="D19" s="108">
        <v>2.1600000000000001E-2</v>
      </c>
      <c r="E19" s="108">
        <v>1.54E-2</v>
      </c>
      <c r="F19" s="108">
        <v>2.8299999999999999E-2</v>
      </c>
      <c r="G19" s="108">
        <v>2.9100000000000001E-2</v>
      </c>
      <c r="H19" s="108">
        <v>2.8899999999999999E-2</v>
      </c>
      <c r="I19" s="108">
        <v>1.61E-2</v>
      </c>
      <c r="J19" s="108">
        <v>4.1099999999999998E-2</v>
      </c>
      <c r="K19" s="108">
        <v>3.5299999999999998E-2</v>
      </c>
    </row>
    <row r="20" spans="2:11" x14ac:dyDescent="0.2">
      <c r="B20" s="65">
        <f t="shared" si="0"/>
        <v>2037</v>
      </c>
      <c r="C20" s="108">
        <v>1.2200000000000001E-2</v>
      </c>
      <c r="D20" s="108">
        <v>2.1600000000000001E-2</v>
      </c>
      <c r="E20" s="108">
        <v>1.54E-2</v>
      </c>
      <c r="F20" s="108">
        <v>2.8299999999999999E-2</v>
      </c>
      <c r="G20" s="108">
        <v>2.9100000000000001E-2</v>
      </c>
      <c r="H20" s="108">
        <v>2.8899999999999999E-2</v>
      </c>
      <c r="I20" s="108">
        <v>1.61E-2</v>
      </c>
      <c r="J20" s="108">
        <v>4.1099999999999998E-2</v>
      </c>
      <c r="K20" s="108">
        <v>3.5299999999999998E-2</v>
      </c>
    </row>
    <row r="21" spans="2:11" x14ac:dyDescent="0.2">
      <c r="B21" s="65">
        <f t="shared" si="0"/>
        <v>2038</v>
      </c>
      <c r="C21" s="108">
        <v>1.2200000000000001E-2</v>
      </c>
      <c r="D21" s="108">
        <v>2.1600000000000001E-2</v>
      </c>
      <c r="E21" s="108">
        <v>1.54E-2</v>
      </c>
      <c r="F21" s="108">
        <v>2.8299999999999999E-2</v>
      </c>
      <c r="G21" s="108">
        <v>2.9100000000000001E-2</v>
      </c>
      <c r="H21" s="108">
        <v>2.8899999999999999E-2</v>
      </c>
      <c r="I21" s="108">
        <v>1.61E-2</v>
      </c>
      <c r="J21" s="108">
        <v>4.1099999999999998E-2</v>
      </c>
      <c r="K21" s="108">
        <v>3.5299999999999998E-2</v>
      </c>
    </row>
    <row r="22" spans="2:11" x14ac:dyDescent="0.2">
      <c r="B22" s="65">
        <f t="shared" si="0"/>
        <v>2039</v>
      </c>
      <c r="C22" s="108">
        <v>1.2200000000000001E-2</v>
      </c>
      <c r="D22" s="108">
        <v>2.1600000000000001E-2</v>
      </c>
      <c r="E22" s="108">
        <v>1.54E-2</v>
      </c>
      <c r="F22" s="108">
        <v>2.8299999999999999E-2</v>
      </c>
      <c r="G22" s="108">
        <v>2.9100000000000001E-2</v>
      </c>
      <c r="H22" s="108">
        <v>2.8899999999999999E-2</v>
      </c>
      <c r="I22" s="108">
        <v>1.61E-2</v>
      </c>
      <c r="J22" s="108">
        <v>4.1099999999999998E-2</v>
      </c>
      <c r="K22" s="108">
        <v>3.5299999999999998E-2</v>
      </c>
    </row>
    <row r="23" spans="2:11" x14ac:dyDescent="0.2">
      <c r="B23" s="65">
        <f t="shared" si="0"/>
        <v>2040</v>
      </c>
      <c r="C23" s="108">
        <v>1.2200000000000001E-2</v>
      </c>
      <c r="D23" s="108">
        <v>2.1600000000000001E-2</v>
      </c>
      <c r="E23" s="108">
        <v>1.54E-2</v>
      </c>
      <c r="F23" s="108">
        <v>2.8299999999999999E-2</v>
      </c>
      <c r="G23" s="108">
        <v>2.9100000000000001E-2</v>
      </c>
      <c r="H23" s="108">
        <v>2.8899999999999999E-2</v>
      </c>
      <c r="I23" s="108">
        <v>1.61E-2</v>
      </c>
      <c r="J23" s="108">
        <v>4.1099999999999998E-2</v>
      </c>
      <c r="K23" s="108">
        <v>3.5299999999999998E-2</v>
      </c>
    </row>
    <row r="24" spans="2:11" ht="13.5" thickBot="1" x14ac:dyDescent="0.25">
      <c r="B24" s="66">
        <f t="shared" si="0"/>
        <v>2041</v>
      </c>
      <c r="C24" s="109">
        <v>1.2200000000000001E-2</v>
      </c>
      <c r="D24" s="109">
        <v>2.1600000000000001E-2</v>
      </c>
      <c r="E24" s="109">
        <v>1.54E-2</v>
      </c>
      <c r="F24" s="109">
        <v>2.8299999999999999E-2</v>
      </c>
      <c r="G24" s="109">
        <v>2.9100000000000001E-2</v>
      </c>
      <c r="H24" s="109">
        <v>2.8899999999999999E-2</v>
      </c>
      <c r="I24" s="109">
        <v>1.61E-2</v>
      </c>
      <c r="J24" s="109">
        <v>4.1099999999999998E-2</v>
      </c>
      <c r="K24" s="109">
        <v>3.5299999999999998E-2</v>
      </c>
    </row>
    <row r="25" spans="2:11" x14ac:dyDescent="0.2">
      <c r="B25" s="14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H35"/>
  <sheetViews>
    <sheetView showGridLines="0" workbookViewId="0"/>
  </sheetViews>
  <sheetFormatPr baseColWidth="10" defaultColWidth="11.42578125" defaultRowHeight="12.75" x14ac:dyDescent="0.2"/>
  <cols>
    <col min="1" max="1" width="11.42578125" style="10"/>
    <col min="2" max="2" width="16.42578125" style="10" customWidth="1"/>
    <col min="3" max="16384" width="11.42578125" style="10"/>
  </cols>
  <sheetData>
    <row r="1" spans="2:8" ht="13.5" thickBot="1" x14ac:dyDescent="0.25"/>
    <row r="2" spans="2:8" ht="13.5" thickBot="1" x14ac:dyDescent="0.25">
      <c r="B2" s="36" t="s">
        <v>35</v>
      </c>
      <c r="C2" s="37">
        <v>2015</v>
      </c>
      <c r="D2" s="37">
        <v>2016</v>
      </c>
      <c r="E2" s="37">
        <v>2017</v>
      </c>
      <c r="F2" s="37">
        <v>2018</v>
      </c>
      <c r="G2" s="37">
        <v>2019</v>
      </c>
      <c r="H2" s="37">
        <v>2020</v>
      </c>
    </row>
    <row r="3" spans="2:8" x14ac:dyDescent="0.2">
      <c r="B3" s="38" t="s">
        <v>21</v>
      </c>
      <c r="C3" s="114">
        <v>300</v>
      </c>
      <c r="D3" s="110">
        <v>305</v>
      </c>
      <c r="E3" s="110">
        <v>309</v>
      </c>
      <c r="F3" s="110">
        <v>285</v>
      </c>
      <c r="G3" s="110">
        <v>253.87199100000001</v>
      </c>
      <c r="H3" s="42">
        <v>247</v>
      </c>
    </row>
    <row r="4" spans="2:8" x14ac:dyDescent="0.2">
      <c r="B4" s="38" t="s">
        <v>5</v>
      </c>
      <c r="C4" s="115">
        <v>490</v>
      </c>
      <c r="D4" s="111">
        <v>480</v>
      </c>
      <c r="E4" s="111">
        <v>483</v>
      </c>
      <c r="F4" s="111">
        <v>448</v>
      </c>
      <c r="G4" s="111">
        <v>392.00042999999999</v>
      </c>
      <c r="H4" s="43">
        <v>370</v>
      </c>
    </row>
    <row r="5" spans="2:8" x14ac:dyDescent="0.2">
      <c r="B5" s="38" t="s">
        <v>34</v>
      </c>
      <c r="C5" s="115">
        <v>902</v>
      </c>
      <c r="D5" s="111">
        <v>887</v>
      </c>
      <c r="E5" s="111">
        <v>899</v>
      </c>
      <c r="F5" s="111">
        <v>875</v>
      </c>
      <c r="G5" s="111">
        <v>789.26887399999998</v>
      </c>
      <c r="H5" s="43">
        <v>754</v>
      </c>
    </row>
    <row r="6" spans="2:8" x14ac:dyDescent="0.2">
      <c r="B6" s="38" t="s">
        <v>12</v>
      </c>
      <c r="C6" s="115">
        <v>20</v>
      </c>
      <c r="D6" s="111">
        <v>20</v>
      </c>
      <c r="E6" s="111">
        <v>20</v>
      </c>
      <c r="F6" s="111">
        <v>15</v>
      </c>
      <c r="G6" s="111">
        <v>10.959788</v>
      </c>
      <c r="H6" s="43">
        <v>12</v>
      </c>
    </row>
    <row r="7" spans="2:8" x14ac:dyDescent="0.2">
      <c r="B7" s="38" t="s">
        <v>2</v>
      </c>
      <c r="C7" s="115">
        <v>646</v>
      </c>
      <c r="D7" s="111">
        <v>635</v>
      </c>
      <c r="E7" s="111">
        <v>596</v>
      </c>
      <c r="F7" s="111">
        <v>462</v>
      </c>
      <c r="G7" s="111">
        <v>402.73738700000001</v>
      </c>
      <c r="H7" s="43">
        <v>362</v>
      </c>
    </row>
    <row r="8" spans="2:8" x14ac:dyDescent="0.2">
      <c r="B8" s="38" t="s">
        <v>27</v>
      </c>
      <c r="C8" s="115">
        <v>2300</v>
      </c>
      <c r="D8" s="111">
        <v>2355</v>
      </c>
      <c r="E8" s="111">
        <v>2205</v>
      </c>
      <c r="F8" s="111">
        <v>2068</v>
      </c>
      <c r="G8" s="111">
        <v>2009.4617796714008</v>
      </c>
      <c r="H8" s="43">
        <v>1924</v>
      </c>
    </row>
    <row r="9" spans="2:8" x14ac:dyDescent="0.2">
      <c r="B9" s="38" t="s">
        <v>1</v>
      </c>
      <c r="C9" s="115">
        <v>1682</v>
      </c>
      <c r="D9" s="111">
        <v>1692</v>
      </c>
      <c r="E9" s="111">
        <v>1635</v>
      </c>
      <c r="F9" s="111">
        <v>1582</v>
      </c>
      <c r="G9" s="111">
        <v>1469.1651770000001</v>
      </c>
      <c r="H9" s="43">
        <v>1398</v>
      </c>
    </row>
    <row r="10" spans="2:8" x14ac:dyDescent="0.2">
      <c r="B10" s="38" t="s">
        <v>13</v>
      </c>
      <c r="C10" s="115">
        <v>14</v>
      </c>
      <c r="D10" s="111">
        <v>15</v>
      </c>
      <c r="E10" s="111">
        <v>15</v>
      </c>
      <c r="F10" s="111">
        <v>16</v>
      </c>
      <c r="G10" s="111">
        <v>16.784157</v>
      </c>
      <c r="H10" s="43">
        <v>15</v>
      </c>
    </row>
    <row r="11" spans="2:8" x14ac:dyDescent="0.2">
      <c r="B11" s="38" t="s">
        <v>15</v>
      </c>
      <c r="C11" s="115">
        <v>85</v>
      </c>
      <c r="D11" s="111">
        <v>90</v>
      </c>
      <c r="E11" s="111">
        <v>95</v>
      </c>
      <c r="F11" s="111">
        <v>100</v>
      </c>
      <c r="G11" s="111">
        <v>104.28022757690006</v>
      </c>
      <c r="H11" s="43">
        <v>103</v>
      </c>
    </row>
    <row r="12" spans="2:8" x14ac:dyDescent="0.2">
      <c r="B12" s="22" t="s">
        <v>39</v>
      </c>
      <c r="C12" s="115">
        <v>11110</v>
      </c>
      <c r="D12" s="111">
        <v>11242</v>
      </c>
      <c r="E12" s="111">
        <v>11035</v>
      </c>
      <c r="F12" s="111">
        <v>10203</v>
      </c>
      <c r="G12" s="111">
        <v>9194.5115619999997</v>
      </c>
      <c r="H12" s="43">
        <v>9803</v>
      </c>
    </row>
    <row r="13" spans="2:8" x14ac:dyDescent="0.2">
      <c r="B13" s="38" t="s">
        <v>31</v>
      </c>
      <c r="C13" s="115">
        <v>81</v>
      </c>
      <c r="D13" s="111">
        <v>84</v>
      </c>
      <c r="E13" s="111">
        <v>88</v>
      </c>
      <c r="F13" s="111">
        <v>92</v>
      </c>
      <c r="G13" s="111">
        <v>95.818804999999998</v>
      </c>
      <c r="H13" s="43">
        <v>101</v>
      </c>
    </row>
    <row r="14" spans="2:8" x14ac:dyDescent="0.2">
      <c r="B14" s="38" t="s">
        <v>32</v>
      </c>
      <c r="C14" s="115">
        <v>14</v>
      </c>
      <c r="D14" s="111">
        <v>13</v>
      </c>
      <c r="E14" s="111">
        <v>14</v>
      </c>
      <c r="F14" s="111">
        <v>15</v>
      </c>
      <c r="G14" s="111">
        <v>14.585889</v>
      </c>
      <c r="H14" s="43">
        <v>21</v>
      </c>
    </row>
    <row r="15" spans="2:8" x14ac:dyDescent="0.2">
      <c r="B15" s="38" t="s">
        <v>33</v>
      </c>
      <c r="C15" s="115">
        <v>273</v>
      </c>
      <c r="D15" s="111">
        <v>274</v>
      </c>
      <c r="E15" s="111">
        <v>237</v>
      </c>
      <c r="F15" s="111">
        <v>199</v>
      </c>
      <c r="G15" s="111">
        <v>194.481201</v>
      </c>
      <c r="H15" s="43">
        <v>184</v>
      </c>
    </row>
    <row r="16" spans="2:8" x14ac:dyDescent="0.2">
      <c r="B16" s="38" t="s">
        <v>16</v>
      </c>
      <c r="C16" s="115">
        <v>8</v>
      </c>
      <c r="D16" s="111">
        <v>9</v>
      </c>
      <c r="E16" s="111">
        <v>10</v>
      </c>
      <c r="F16" s="111">
        <v>10</v>
      </c>
      <c r="G16" s="111">
        <v>7.9874850000000004</v>
      </c>
      <c r="H16" s="43">
        <v>5</v>
      </c>
    </row>
    <row r="17" spans="2:8" x14ac:dyDescent="0.2">
      <c r="B17" s="38" t="s">
        <v>26</v>
      </c>
      <c r="C17" s="115">
        <v>8560</v>
      </c>
      <c r="D17" s="111">
        <v>8843</v>
      </c>
      <c r="E17" s="111">
        <v>8592</v>
      </c>
      <c r="F17" s="111">
        <v>7885</v>
      </c>
      <c r="G17" s="111">
        <v>7086.6682149999997</v>
      </c>
      <c r="H17" s="43">
        <v>6814</v>
      </c>
    </row>
    <row r="18" spans="2:8" x14ac:dyDescent="0.2">
      <c r="B18" s="38" t="s">
        <v>22</v>
      </c>
      <c r="C18" s="115">
        <v>2</v>
      </c>
      <c r="D18" s="111">
        <v>2</v>
      </c>
      <c r="E18" s="111">
        <v>2</v>
      </c>
      <c r="F18" s="111">
        <v>2</v>
      </c>
      <c r="G18" s="111">
        <v>1.411448</v>
      </c>
      <c r="H18" s="43">
        <v>1</v>
      </c>
    </row>
    <row r="19" spans="2:8" x14ac:dyDescent="0.2">
      <c r="B19" s="38" t="s">
        <v>28</v>
      </c>
      <c r="C19" s="115">
        <v>79</v>
      </c>
      <c r="D19" s="111">
        <v>84</v>
      </c>
      <c r="E19" s="111">
        <v>82</v>
      </c>
      <c r="F19" s="111">
        <v>86</v>
      </c>
      <c r="G19" s="111">
        <v>92.169775999999999</v>
      </c>
      <c r="H19" s="43">
        <v>95</v>
      </c>
    </row>
    <row r="20" spans="2:8" x14ac:dyDescent="0.2">
      <c r="B20" s="38" t="s">
        <v>14</v>
      </c>
      <c r="C20" s="115">
        <v>920</v>
      </c>
      <c r="D20" s="111">
        <v>919</v>
      </c>
      <c r="E20" s="111">
        <v>850</v>
      </c>
      <c r="F20" s="111">
        <v>825</v>
      </c>
      <c r="G20" s="111">
        <v>795.50155491729436</v>
      </c>
      <c r="H20" s="43">
        <v>796</v>
      </c>
    </row>
    <row r="21" spans="2:8" x14ac:dyDescent="0.2">
      <c r="B21" s="38" t="s">
        <v>3</v>
      </c>
      <c r="C21" s="115">
        <v>2121</v>
      </c>
      <c r="D21" s="111">
        <v>2106</v>
      </c>
      <c r="E21" s="111">
        <v>1940</v>
      </c>
      <c r="F21" s="111">
        <v>1661</v>
      </c>
      <c r="G21" s="111">
        <v>1486.1613329999898</v>
      </c>
      <c r="H21" s="43">
        <v>1394</v>
      </c>
    </row>
    <row r="22" spans="2:8" x14ac:dyDescent="0.2">
      <c r="B22" s="38" t="s">
        <v>7</v>
      </c>
      <c r="C22" s="115">
        <v>63</v>
      </c>
      <c r="D22" s="111">
        <v>70</v>
      </c>
      <c r="E22" s="111">
        <v>71</v>
      </c>
      <c r="F22" s="111">
        <v>68</v>
      </c>
      <c r="G22" s="111">
        <v>58.146065</v>
      </c>
      <c r="H22" s="43">
        <v>55</v>
      </c>
    </row>
    <row r="23" spans="2:8" x14ac:dyDescent="0.2">
      <c r="B23" s="38" t="s">
        <v>11</v>
      </c>
      <c r="C23" s="115">
        <v>54</v>
      </c>
      <c r="D23" s="111">
        <v>55</v>
      </c>
      <c r="E23" s="111">
        <v>47</v>
      </c>
      <c r="F23" s="111">
        <v>47</v>
      </c>
      <c r="G23" s="111">
        <v>50.618928699999984</v>
      </c>
      <c r="H23" s="43">
        <v>49</v>
      </c>
    </row>
    <row r="24" spans="2:8" x14ac:dyDescent="0.2">
      <c r="B24" s="38" t="s">
        <v>29</v>
      </c>
      <c r="C24" s="115">
        <v>110</v>
      </c>
      <c r="D24" s="111">
        <v>111</v>
      </c>
      <c r="E24" s="111">
        <v>98</v>
      </c>
      <c r="F24" s="111">
        <v>73</v>
      </c>
      <c r="G24" s="111">
        <v>71.795233999999994</v>
      </c>
      <c r="H24" s="43">
        <v>74</v>
      </c>
    </row>
    <row r="25" spans="2:8" x14ac:dyDescent="0.2">
      <c r="B25" s="38" t="s">
        <v>18</v>
      </c>
      <c r="C25" s="115">
        <v>118</v>
      </c>
      <c r="D25" s="111">
        <v>123</v>
      </c>
      <c r="E25" s="111">
        <v>115</v>
      </c>
      <c r="F25" s="111">
        <v>113</v>
      </c>
      <c r="G25" s="111">
        <v>112.20248378659984</v>
      </c>
      <c r="H25" s="43">
        <v>109</v>
      </c>
    </row>
    <row r="26" spans="2:8" x14ac:dyDescent="0.2">
      <c r="B26" s="38" t="s">
        <v>19</v>
      </c>
      <c r="C26" s="115">
        <v>81</v>
      </c>
      <c r="D26" s="111">
        <v>92</v>
      </c>
      <c r="E26" s="111">
        <v>90</v>
      </c>
      <c r="F26" s="111">
        <v>93</v>
      </c>
      <c r="G26" s="111">
        <v>85.002759576200006</v>
      </c>
      <c r="H26" s="43">
        <v>93</v>
      </c>
    </row>
    <row r="27" spans="2:8" x14ac:dyDescent="0.2">
      <c r="B27" s="38" t="s">
        <v>10</v>
      </c>
      <c r="C27" s="115">
        <v>137</v>
      </c>
      <c r="D27" s="111">
        <v>149</v>
      </c>
      <c r="E27" s="111">
        <v>156</v>
      </c>
      <c r="F27" s="111">
        <v>164</v>
      </c>
      <c r="G27" s="111">
        <v>177.726292</v>
      </c>
      <c r="H27" s="43">
        <v>192</v>
      </c>
    </row>
    <row r="28" spans="2:8" x14ac:dyDescent="0.2">
      <c r="B28" s="38" t="s">
        <v>8</v>
      </c>
      <c r="C28" s="115">
        <v>52</v>
      </c>
      <c r="D28" s="111">
        <v>54</v>
      </c>
      <c r="E28" s="111">
        <v>36</v>
      </c>
      <c r="F28" s="111">
        <v>37</v>
      </c>
      <c r="G28" s="111">
        <v>38.210406999999996</v>
      </c>
      <c r="H28" s="43">
        <v>34</v>
      </c>
    </row>
    <row r="29" spans="2:8" x14ac:dyDescent="0.2">
      <c r="B29" s="38" t="s">
        <v>20</v>
      </c>
      <c r="C29" s="115">
        <v>30</v>
      </c>
      <c r="D29" s="111">
        <v>32</v>
      </c>
      <c r="E29" s="111">
        <v>33</v>
      </c>
      <c r="F29" s="111">
        <v>34</v>
      </c>
      <c r="G29" s="111">
        <v>34.557200000000002</v>
      </c>
      <c r="H29" s="43">
        <v>36</v>
      </c>
    </row>
    <row r="30" spans="2:8" x14ac:dyDescent="0.2">
      <c r="B30" s="38" t="s">
        <v>9</v>
      </c>
      <c r="C30" s="115">
        <v>33</v>
      </c>
      <c r="D30" s="111">
        <v>35</v>
      </c>
      <c r="E30" s="111">
        <v>37</v>
      </c>
      <c r="F30" s="111">
        <v>34</v>
      </c>
      <c r="G30" s="111">
        <v>36.689069570000008</v>
      </c>
      <c r="H30" s="43">
        <v>39</v>
      </c>
    </row>
    <row r="31" spans="2:8" x14ac:dyDescent="0.2">
      <c r="B31" s="38" t="s">
        <v>17</v>
      </c>
      <c r="C31" s="115">
        <v>145</v>
      </c>
      <c r="D31" s="111">
        <v>148</v>
      </c>
      <c r="E31" s="111">
        <v>141</v>
      </c>
      <c r="F31" s="111">
        <v>138</v>
      </c>
      <c r="G31" s="111">
        <v>132.29426724905898</v>
      </c>
      <c r="H31" s="43">
        <v>125</v>
      </c>
    </row>
    <row r="32" spans="2:8" x14ac:dyDescent="0.2">
      <c r="B32" s="38" t="s">
        <v>30</v>
      </c>
      <c r="C32" s="115">
        <v>72</v>
      </c>
      <c r="D32" s="111">
        <v>72</v>
      </c>
      <c r="E32" s="111">
        <v>81</v>
      </c>
      <c r="F32" s="111">
        <v>83</v>
      </c>
      <c r="G32" s="111">
        <v>83.891670760000011</v>
      </c>
      <c r="H32" s="43">
        <v>88</v>
      </c>
    </row>
    <row r="33" spans="2:8" ht="13.5" thickBot="1" x14ac:dyDescent="0.25">
      <c r="B33" s="38" t="s">
        <v>77</v>
      </c>
      <c r="C33" s="116">
        <v>0</v>
      </c>
      <c r="D33" s="112">
        <v>0</v>
      </c>
      <c r="E33" s="112">
        <v>0</v>
      </c>
      <c r="F33" s="112">
        <v>0</v>
      </c>
      <c r="G33" s="112">
        <v>0</v>
      </c>
      <c r="H33" s="46">
        <v>0</v>
      </c>
    </row>
    <row r="34" spans="2:8" ht="13.5" thickBot="1" x14ac:dyDescent="0.25">
      <c r="B34" s="39" t="s">
        <v>70</v>
      </c>
      <c r="C34" s="117">
        <v>30502</v>
      </c>
      <c r="D34" s="113">
        <v>30996</v>
      </c>
      <c r="E34" s="113">
        <v>30011</v>
      </c>
      <c r="F34" s="113">
        <v>27711</v>
      </c>
      <c r="G34" s="113">
        <v>25298.96145780744</v>
      </c>
      <c r="H34" s="118">
        <v>25293</v>
      </c>
    </row>
    <row r="35" spans="2:8" x14ac:dyDescent="0.2">
      <c r="B35" s="14" t="s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27"/>
  <sheetViews>
    <sheetView showGridLines="0" tabSelected="1" workbookViewId="0"/>
  </sheetViews>
  <sheetFormatPr baseColWidth="10" defaultColWidth="11.42578125" defaultRowHeight="12.75" x14ac:dyDescent="0.2"/>
  <cols>
    <col min="1" max="1" width="11.42578125" style="10"/>
    <col min="2" max="2" width="16.140625" style="10" customWidth="1"/>
    <col min="3" max="3" width="10.7109375" style="10" customWidth="1"/>
    <col min="4" max="4" width="10.85546875" style="10" customWidth="1"/>
    <col min="5" max="5" width="8" style="10" customWidth="1"/>
    <col min="6" max="16384" width="11.42578125" style="10"/>
  </cols>
  <sheetData>
    <row r="1" spans="2:4" ht="13.5" thickBot="1" x14ac:dyDescent="0.25"/>
    <row r="2" spans="2:4" ht="13.5" thickBot="1" x14ac:dyDescent="0.25">
      <c r="B2" s="53" t="s">
        <v>35</v>
      </c>
      <c r="C2" s="54">
        <v>2022</v>
      </c>
      <c r="D2" s="54">
        <v>2023</v>
      </c>
    </row>
    <row r="3" spans="2:4" x14ac:dyDescent="0.2">
      <c r="B3" s="102" t="s">
        <v>27</v>
      </c>
      <c r="C3" s="56">
        <v>1915</v>
      </c>
      <c r="D3" s="56">
        <v>1982</v>
      </c>
    </row>
    <row r="4" spans="2:4" x14ac:dyDescent="0.2">
      <c r="B4" s="102" t="s">
        <v>13</v>
      </c>
      <c r="C4" s="57">
        <v>16</v>
      </c>
      <c r="D4" s="57">
        <v>17</v>
      </c>
    </row>
    <row r="5" spans="2:4" x14ac:dyDescent="0.2">
      <c r="B5" s="102" t="s">
        <v>15</v>
      </c>
      <c r="C5" s="57">
        <v>108</v>
      </c>
      <c r="D5" s="57">
        <v>112</v>
      </c>
    </row>
    <row r="6" spans="2:4" x14ac:dyDescent="0.2">
      <c r="B6" s="102" t="s">
        <v>39</v>
      </c>
      <c r="C6" s="56">
        <v>9666</v>
      </c>
      <c r="D6" s="56">
        <v>9537</v>
      </c>
    </row>
    <row r="7" spans="2:4" x14ac:dyDescent="0.2">
      <c r="B7" s="102" t="s">
        <v>32</v>
      </c>
      <c r="C7" s="57">
        <v>16</v>
      </c>
      <c r="D7" s="57">
        <v>16</v>
      </c>
    </row>
    <row r="8" spans="2:4" x14ac:dyDescent="0.2">
      <c r="B8" s="102" t="s">
        <v>33</v>
      </c>
      <c r="C8" s="57">
        <v>203</v>
      </c>
      <c r="D8" s="57">
        <v>202</v>
      </c>
    </row>
    <row r="9" spans="2:4" x14ac:dyDescent="0.2">
      <c r="B9" s="102" t="s">
        <v>26</v>
      </c>
      <c r="C9" s="56">
        <v>10860</v>
      </c>
      <c r="D9" s="56">
        <v>11052</v>
      </c>
    </row>
    <row r="10" spans="2:4" x14ac:dyDescent="0.2">
      <c r="B10" s="102" t="s">
        <v>22</v>
      </c>
      <c r="C10" s="57">
        <v>2</v>
      </c>
      <c r="D10" s="57">
        <v>2</v>
      </c>
    </row>
    <row r="11" spans="2:4" x14ac:dyDescent="0.2">
      <c r="B11" s="102" t="s">
        <v>28</v>
      </c>
      <c r="C11" s="57">
        <v>108</v>
      </c>
      <c r="D11" s="57">
        <v>113</v>
      </c>
    </row>
    <row r="12" spans="2:4" x14ac:dyDescent="0.2">
      <c r="B12" s="102" t="s">
        <v>14</v>
      </c>
      <c r="C12" s="57">
        <v>839</v>
      </c>
      <c r="D12" s="57">
        <v>855</v>
      </c>
    </row>
    <row r="13" spans="2:4" x14ac:dyDescent="0.2">
      <c r="B13" s="102" t="s">
        <v>3</v>
      </c>
      <c r="C13" s="56">
        <v>1539</v>
      </c>
      <c r="D13" s="56">
        <v>1580</v>
      </c>
    </row>
    <row r="14" spans="2:4" x14ac:dyDescent="0.2">
      <c r="B14" s="102" t="s">
        <v>7</v>
      </c>
      <c r="C14" s="57">
        <v>58</v>
      </c>
      <c r="D14" s="57">
        <v>60</v>
      </c>
    </row>
    <row r="15" spans="2:4" x14ac:dyDescent="0.2">
      <c r="B15" s="102" t="s">
        <v>11</v>
      </c>
      <c r="C15" s="57">
        <v>48</v>
      </c>
      <c r="D15" s="57">
        <v>52</v>
      </c>
    </row>
    <row r="16" spans="2:4" x14ac:dyDescent="0.2">
      <c r="B16" s="102" t="s">
        <v>29</v>
      </c>
      <c r="C16" s="57">
        <v>66</v>
      </c>
      <c r="D16" s="57">
        <v>68</v>
      </c>
    </row>
    <row r="17" spans="2:4" x14ac:dyDescent="0.2">
      <c r="B17" s="102" t="s">
        <v>18</v>
      </c>
      <c r="C17" s="57">
        <v>113</v>
      </c>
      <c r="D17" s="57">
        <v>118</v>
      </c>
    </row>
    <row r="18" spans="2:4" x14ac:dyDescent="0.2">
      <c r="B18" s="102" t="s">
        <v>19</v>
      </c>
      <c r="C18" s="57">
        <v>84</v>
      </c>
      <c r="D18" s="57">
        <v>87</v>
      </c>
    </row>
    <row r="19" spans="2:4" x14ac:dyDescent="0.2">
      <c r="B19" s="102" t="s">
        <v>10</v>
      </c>
      <c r="C19" s="57">
        <v>162</v>
      </c>
      <c r="D19" s="57">
        <v>170</v>
      </c>
    </row>
    <row r="20" spans="2:4" x14ac:dyDescent="0.2">
      <c r="B20" s="102" t="s">
        <v>8</v>
      </c>
      <c r="C20" s="57">
        <v>31</v>
      </c>
      <c r="D20" s="57">
        <v>32</v>
      </c>
    </row>
    <row r="21" spans="2:4" x14ac:dyDescent="0.2">
      <c r="B21" s="102" t="s">
        <v>20</v>
      </c>
      <c r="C21" s="57">
        <v>37</v>
      </c>
      <c r="D21" s="57">
        <v>41</v>
      </c>
    </row>
    <row r="22" spans="2:4" x14ac:dyDescent="0.2">
      <c r="B22" s="102" t="s">
        <v>9</v>
      </c>
      <c r="C22" s="57">
        <v>40</v>
      </c>
      <c r="D22" s="57">
        <v>42</v>
      </c>
    </row>
    <row r="23" spans="2:4" x14ac:dyDescent="0.2">
      <c r="B23" s="102" t="s">
        <v>17</v>
      </c>
      <c r="C23" s="57">
        <v>124</v>
      </c>
      <c r="D23" s="57">
        <v>127</v>
      </c>
    </row>
    <row r="24" spans="2:4" x14ac:dyDescent="0.2">
      <c r="B24" s="102" t="s">
        <v>30</v>
      </c>
      <c r="C24" s="57">
        <v>80</v>
      </c>
      <c r="D24" s="57">
        <v>82</v>
      </c>
    </row>
    <row r="25" spans="2:4" ht="13.5" thickBot="1" x14ac:dyDescent="0.25">
      <c r="B25" s="103" t="s">
        <v>77</v>
      </c>
      <c r="C25" s="24">
        <v>0</v>
      </c>
      <c r="D25" s="24">
        <v>0</v>
      </c>
    </row>
    <row r="26" spans="2:4" ht="13.5" thickBot="1" x14ac:dyDescent="0.25">
      <c r="B26" s="59" t="s">
        <v>4</v>
      </c>
      <c r="C26" s="41">
        <v>26113</v>
      </c>
      <c r="D26" s="41">
        <v>26346</v>
      </c>
    </row>
    <row r="27" spans="2:4" x14ac:dyDescent="0.2">
      <c r="B27" s="14" t="s">
        <v>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</vt:i4>
      </vt:variant>
    </vt:vector>
  </HeadingPairs>
  <TitlesOfParts>
    <vt:vector size="23" baseType="lpstr">
      <vt:lpstr>Portada</vt:lpstr>
      <vt:lpstr>Tabla 1</vt:lpstr>
      <vt:lpstr>Tabla 2.1</vt:lpstr>
      <vt:lpstr>Tabla 2.2</vt:lpstr>
      <vt:lpstr>Tabla 2.3</vt:lpstr>
      <vt:lpstr>Tabla 2.4</vt:lpstr>
      <vt:lpstr>Tabla 3.1</vt:lpstr>
      <vt:lpstr>Tabla 3.2</vt:lpstr>
      <vt:lpstr>Tabla 3.3.1</vt:lpstr>
      <vt:lpstr>Tabla 3.3.2</vt:lpstr>
      <vt:lpstr>Tabla 3.4</vt:lpstr>
      <vt:lpstr>Tabla 3.5</vt:lpstr>
      <vt:lpstr>Tabla 3.6</vt:lpstr>
      <vt:lpstr>Tabla 4.1</vt:lpstr>
      <vt:lpstr>Tabla 4.2</vt:lpstr>
      <vt:lpstr>Tabla 5.1</vt:lpstr>
      <vt:lpstr>Tabla 5.2</vt:lpstr>
      <vt:lpstr>Tabla 5.3</vt:lpstr>
      <vt:lpstr>Tabla 5.4</vt:lpstr>
      <vt:lpstr>Tabla 6.1</vt:lpstr>
      <vt:lpstr>Tabla 6.2</vt:lpstr>
      <vt:lpstr>'Tabla 3.4'!_ftn1</vt:lpstr>
      <vt:lpstr>'Tabla 6.1'!OLE_LINK2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2021-12-20T18:51:15Z</dcterms:modified>
</cp:coreProperties>
</file>