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6\descriptive analytics\mayur portfolio project\new\"/>
    </mc:Choice>
  </mc:AlternateContent>
  <xr:revisionPtr revIDLastSave="0" documentId="13_ncr:1_{8A491910-96E7-4F92-BB3D-D5656407650D}" xr6:coauthVersionLast="46" xr6:coauthVersionMax="46" xr10:uidLastSave="{00000000-0000-0000-0000-000000000000}"/>
  <bookViews>
    <workbookView xWindow="0" yWindow="0" windowWidth="23040" windowHeight="12360" xr2:uid="{00000000-000D-0000-FFFF-FFFF00000000}"/>
  </bookViews>
  <sheets>
    <sheet name="PL(company)" sheetId="1" r:id="rId1"/>
    <sheet name="PL(sector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3" i="2"/>
  <c r="C2" i="2"/>
  <c r="B4" i="2"/>
  <c r="B3" i="2"/>
  <c r="B2" i="2"/>
  <c r="J2" i="1"/>
  <c r="I2" i="1"/>
  <c r="I3" i="1"/>
  <c r="J3" i="1"/>
  <c r="I4" i="1"/>
  <c r="J4" i="1"/>
  <c r="I5" i="1"/>
  <c r="J5" i="1"/>
  <c r="K5" i="1" s="1"/>
  <c r="L5" i="1" s="1"/>
  <c r="I6" i="1"/>
  <c r="J6" i="1"/>
  <c r="I7" i="1"/>
  <c r="J7" i="1"/>
  <c r="K7" i="1" s="1"/>
  <c r="L7" i="1" s="1"/>
  <c r="I8" i="1"/>
  <c r="J8" i="1"/>
  <c r="I9" i="1"/>
  <c r="J9" i="1"/>
  <c r="I10" i="1"/>
  <c r="J10" i="1"/>
  <c r="K10" i="1" s="1"/>
  <c r="L10" i="1" s="1"/>
  <c r="K6" i="1" l="1"/>
  <c r="L6" i="1" s="1"/>
  <c r="K8" i="1"/>
  <c r="L8" i="1" s="1"/>
  <c r="K9" i="1"/>
  <c r="L9" i="1" s="1"/>
  <c r="K4" i="1"/>
  <c r="K2" i="1"/>
  <c r="K3" i="1"/>
  <c r="L3" i="1" l="1"/>
  <c r="D3" i="2"/>
  <c r="E3" i="2" s="1"/>
  <c r="L2" i="1"/>
  <c r="D2" i="2"/>
  <c r="E2" i="2" s="1"/>
  <c r="L4" i="1"/>
  <c r="D4" i="2"/>
  <c r="E4" i="2" s="1"/>
</calcChain>
</file>

<file path=xl/sharedStrings.xml><?xml version="1.0" encoding="utf-8"?>
<sst xmlns="http://schemas.openxmlformats.org/spreadsheetml/2006/main" count="57" uniqueCount="39">
  <si>
    <t>LTI</t>
  </si>
  <si>
    <t>Softwares</t>
  </si>
  <si>
    <t>Sarvesh</t>
  </si>
  <si>
    <t>PidilitIND</t>
  </si>
  <si>
    <t>Chemical</t>
  </si>
  <si>
    <t>SBI</t>
  </si>
  <si>
    <t>Banks</t>
  </si>
  <si>
    <t>WIPRO</t>
  </si>
  <si>
    <t>Pugal</t>
  </si>
  <si>
    <t>ICICI</t>
  </si>
  <si>
    <t>HCLTECH</t>
  </si>
  <si>
    <t>Nidhi</t>
  </si>
  <si>
    <t>NavinFluor</t>
  </si>
  <si>
    <t>HDFC</t>
  </si>
  <si>
    <t>%P/L per company</t>
  </si>
  <si>
    <t>P/L</t>
  </si>
  <si>
    <t>Revenue</t>
  </si>
  <si>
    <t>Cost per company</t>
  </si>
  <si>
    <t>No of Shares</t>
  </si>
  <si>
    <t>Sale Price</t>
  </si>
  <si>
    <t>Sell Date</t>
  </si>
  <si>
    <t>Cost Price</t>
  </si>
  <si>
    <t>Buy Date</t>
  </si>
  <si>
    <t>Sector name</t>
  </si>
  <si>
    <t>Name</t>
  </si>
  <si>
    <t>Company Name</t>
  </si>
  <si>
    <t>Alklyamine</t>
  </si>
  <si>
    <t>%P/L per sector</t>
  </si>
  <si>
    <t>URLNAME</t>
  </si>
  <si>
    <t>LTI.NS</t>
  </si>
  <si>
    <t>ICICIBANK.NS</t>
  </si>
  <si>
    <t>PIDILITIND.NS</t>
  </si>
  <si>
    <t>SBIN.NS</t>
  </si>
  <si>
    <t>WIPRO.NS</t>
  </si>
  <si>
    <t>ALKYLAMINE.NS</t>
  </si>
  <si>
    <t>HCLTECH.NS</t>
  </si>
  <si>
    <t>NAVINFLUOR.NS</t>
  </si>
  <si>
    <t>HDFCBANK.NS</t>
  </si>
  <si>
    <t>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</si>
</sst>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14" fontId="0" fillId="0" borderId="0" xfId="0" applyNumberFormat="1" applyFont="1"/>
    <xf numFmtId="1" fontId="0" fillId="0" borderId="0" xfId="0" applyNumberFormat="1" applyFont="1"/>
    <xf numFmtId="2" fontId="0" fillId="0" borderId="0" xfId="0" applyNumberFormat="1" applyFont="1"/>
    <xf numFmtId="0" fontId="1" fillId="0" borderId="0" xfId="0" applyFont="1"/>
    <xf numFmtId="1" fontId="1" fillId="0" borderId="0" xfId="0" applyNumberFormat="1" applyFon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2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tabSelected="1" workbookViewId="0">
      <selection activeCell="I2" sqref="I2"/>
    </sheetView>
  </sheetViews>
  <sheetFormatPr defaultColWidth="8.88671875" defaultRowHeight="14.4" x14ac:dyDescent="0.3"/>
  <cols>
    <col min="1" max="1" width="8.88671875" style="1"/>
    <col min="2" max="2" width="11.33203125" style="1" bestFit="1" customWidth="1"/>
    <col min="3" max="3" width="14.109375" style="10" bestFit="1" customWidth="1"/>
    <col min="4" max="4" width="10.33203125" style="1" bestFit="1" customWidth="1"/>
    <col min="5" max="5" width="8.88671875" style="1"/>
    <col min="6" max="6" width="10.33203125" style="1" bestFit="1" customWidth="1"/>
    <col min="7" max="7" width="8.88671875" style="1"/>
    <col min="8" max="8" width="11.44140625" style="1" bestFit="1" customWidth="1"/>
    <col min="9" max="9" width="15.77734375" style="1" bestFit="1" customWidth="1"/>
    <col min="10" max="11" width="8.88671875" style="1"/>
    <col min="12" max="12" width="16.21875" style="1" bestFit="1" customWidth="1"/>
    <col min="13" max="13" width="14.88671875" style="1" bestFit="1" customWidth="1"/>
    <col min="14" max="14" width="11.88671875" style="1" bestFit="1" customWidth="1"/>
    <col min="15" max="15" width="12" style="1" bestFit="1" customWidth="1"/>
    <col min="16" max="16384" width="8.88671875" style="1"/>
  </cols>
  <sheetData>
    <row r="1" spans="1:15" x14ac:dyDescent="0.3">
      <c r="A1" s="5" t="s">
        <v>24</v>
      </c>
      <c r="B1" s="5" t="s">
        <v>23</v>
      </c>
      <c r="C1" s="9" t="s">
        <v>25</v>
      </c>
      <c r="D1" s="5" t="s">
        <v>22</v>
      </c>
      <c r="E1" s="5" t="s">
        <v>21</v>
      </c>
      <c r="F1" s="5" t="s">
        <v>20</v>
      </c>
      <c r="G1" s="5" t="s">
        <v>19</v>
      </c>
      <c r="H1" s="6" t="s">
        <v>18</v>
      </c>
      <c r="I1" s="7" t="s">
        <v>17</v>
      </c>
      <c r="J1" s="7" t="s">
        <v>16</v>
      </c>
      <c r="K1" s="8" t="s">
        <v>15</v>
      </c>
      <c r="L1" s="8" t="s">
        <v>14</v>
      </c>
      <c r="M1" s="5" t="s">
        <v>28</v>
      </c>
      <c r="N1" s="5"/>
      <c r="O1" s="5"/>
    </row>
    <row r="2" spans="1:15" x14ac:dyDescent="0.3">
      <c r="A2" s="5" t="s">
        <v>11</v>
      </c>
      <c r="B2" s="5" t="s">
        <v>6</v>
      </c>
      <c r="C2" s="9" t="s">
        <v>13</v>
      </c>
      <c r="D2" s="2">
        <v>44249</v>
      </c>
      <c r="E2" s="1">
        <v>1548</v>
      </c>
      <c r="F2" s="2">
        <v>44308</v>
      </c>
      <c r="G2" s="1">
        <v>1422.5</v>
      </c>
      <c r="H2" s="3">
        <v>2</v>
      </c>
      <c r="I2" s="4">
        <f t="shared" ref="I2:I10" si="0">E2*H2</f>
        <v>3096</v>
      </c>
      <c r="J2" s="4">
        <f t="shared" ref="J2:J10" si="1">G2*H2</f>
        <v>2845</v>
      </c>
      <c r="K2" s="4">
        <f t="shared" ref="K2:K10" si="2">J2-I2</f>
        <v>-251</v>
      </c>
      <c r="L2" s="4">
        <f t="shared" ref="L2:L10" si="3">K2/I2</f>
        <v>-8.1072351421188626E-2</v>
      </c>
      <c r="M2" s="12" t="s">
        <v>37</v>
      </c>
      <c r="N2" s="12"/>
      <c r="O2" s="13"/>
    </row>
    <row r="3" spans="1:15" x14ac:dyDescent="0.3">
      <c r="A3" s="5" t="s">
        <v>11</v>
      </c>
      <c r="B3" s="5" t="s">
        <v>4</v>
      </c>
      <c r="C3" s="10" t="s">
        <v>12</v>
      </c>
      <c r="D3" s="2">
        <v>44249</v>
      </c>
      <c r="E3" s="1">
        <v>2500.5</v>
      </c>
      <c r="F3" s="2">
        <v>44308</v>
      </c>
      <c r="G3" s="1">
        <v>3197.45</v>
      </c>
      <c r="H3" s="3">
        <v>2</v>
      </c>
      <c r="I3" s="4">
        <f t="shared" si="0"/>
        <v>5001</v>
      </c>
      <c r="J3" s="4">
        <f t="shared" si="1"/>
        <v>6394.9</v>
      </c>
      <c r="K3" s="4">
        <f t="shared" si="2"/>
        <v>1393.8999999999996</v>
      </c>
      <c r="L3" s="4">
        <f t="shared" si="3"/>
        <v>0.27872425514897015</v>
      </c>
      <c r="M3" s="13" t="s">
        <v>36</v>
      </c>
      <c r="N3" s="13"/>
      <c r="O3" s="13"/>
    </row>
    <row r="4" spans="1:15" x14ac:dyDescent="0.3">
      <c r="A4" s="5" t="s">
        <v>11</v>
      </c>
      <c r="B4" s="5" t="s">
        <v>1</v>
      </c>
      <c r="C4" s="11" t="s">
        <v>10</v>
      </c>
      <c r="D4" s="2">
        <v>44249</v>
      </c>
      <c r="E4" s="1">
        <v>920.15</v>
      </c>
      <c r="F4" s="2">
        <v>44308</v>
      </c>
      <c r="G4" s="1">
        <v>961.9</v>
      </c>
      <c r="H4" s="3">
        <v>2</v>
      </c>
      <c r="I4" s="4">
        <f t="shared" si="0"/>
        <v>1840.3</v>
      </c>
      <c r="J4" s="4">
        <f t="shared" si="1"/>
        <v>1923.8</v>
      </c>
      <c r="K4" s="4">
        <f t="shared" si="2"/>
        <v>83.5</v>
      </c>
      <c r="L4" s="4">
        <f t="shared" si="3"/>
        <v>4.5373037004836171E-2</v>
      </c>
      <c r="M4" s="13" t="s">
        <v>35</v>
      </c>
      <c r="N4" s="13"/>
      <c r="O4" s="13"/>
    </row>
    <row r="5" spans="1:15" x14ac:dyDescent="0.3">
      <c r="A5" s="5" t="s">
        <v>8</v>
      </c>
      <c r="B5" s="5" t="s">
        <v>6</v>
      </c>
      <c r="C5" s="9" t="s">
        <v>9</v>
      </c>
      <c r="D5" s="2">
        <v>44249</v>
      </c>
      <c r="E5" s="1">
        <v>609.85</v>
      </c>
      <c r="F5" s="2">
        <v>44308</v>
      </c>
      <c r="G5" s="1">
        <v>579.20000000000005</v>
      </c>
      <c r="H5" s="3">
        <v>1</v>
      </c>
      <c r="I5" s="4">
        <f t="shared" si="0"/>
        <v>609.85</v>
      </c>
      <c r="J5" s="4">
        <f t="shared" si="1"/>
        <v>579.20000000000005</v>
      </c>
      <c r="K5" s="4">
        <f t="shared" si="2"/>
        <v>-30.649999999999977</v>
      </c>
      <c r="L5" s="4">
        <f t="shared" si="3"/>
        <v>-5.0258260227924859E-2</v>
      </c>
      <c r="M5" s="12" t="s">
        <v>30</v>
      </c>
      <c r="N5" s="12"/>
      <c r="O5" s="13"/>
    </row>
    <row r="6" spans="1:15" x14ac:dyDescent="0.3">
      <c r="A6" s="5" t="s">
        <v>8</v>
      </c>
      <c r="B6" s="5" t="s">
        <v>4</v>
      </c>
      <c r="C6" s="9" t="s">
        <v>26</v>
      </c>
      <c r="D6" s="2">
        <v>44249</v>
      </c>
      <c r="E6" s="1">
        <v>5037.8500000000004</v>
      </c>
      <c r="F6" s="2">
        <v>44308</v>
      </c>
      <c r="G6" s="1">
        <v>5940.55</v>
      </c>
      <c r="H6" s="3">
        <v>1</v>
      </c>
      <c r="I6" s="4">
        <f t="shared" si="0"/>
        <v>5037.8500000000004</v>
      </c>
      <c r="J6" s="4">
        <f t="shared" si="1"/>
        <v>5940.55</v>
      </c>
      <c r="K6" s="4">
        <f t="shared" si="2"/>
        <v>902.69999999999982</v>
      </c>
      <c r="L6" s="4">
        <f t="shared" si="3"/>
        <v>0.17918358029715051</v>
      </c>
      <c r="M6" s="13" t="s">
        <v>34</v>
      </c>
      <c r="N6" s="13"/>
      <c r="O6" s="13"/>
    </row>
    <row r="7" spans="1:15" x14ac:dyDescent="0.3">
      <c r="A7" s="5" t="s">
        <v>8</v>
      </c>
      <c r="B7" s="5" t="s">
        <v>1</v>
      </c>
      <c r="C7" s="11" t="s">
        <v>7</v>
      </c>
      <c r="D7" s="2">
        <v>44249</v>
      </c>
      <c r="E7" s="1">
        <v>418.7</v>
      </c>
      <c r="F7" s="2">
        <v>44308</v>
      </c>
      <c r="G7" s="1">
        <v>486.65</v>
      </c>
      <c r="H7" s="3">
        <v>10</v>
      </c>
      <c r="I7" s="4">
        <f t="shared" si="0"/>
        <v>4187</v>
      </c>
      <c r="J7" s="4">
        <f t="shared" si="1"/>
        <v>4866.5</v>
      </c>
      <c r="K7" s="4">
        <f t="shared" si="2"/>
        <v>679.5</v>
      </c>
      <c r="L7" s="4">
        <f t="shared" si="3"/>
        <v>0.16228803439216624</v>
      </c>
      <c r="M7" s="13" t="s">
        <v>33</v>
      </c>
      <c r="N7" s="13"/>
      <c r="O7" s="13"/>
    </row>
    <row r="8" spans="1:15" x14ac:dyDescent="0.3">
      <c r="A8" s="5" t="s">
        <v>2</v>
      </c>
      <c r="B8" s="5" t="s">
        <v>6</v>
      </c>
      <c r="C8" s="9" t="s">
        <v>5</v>
      </c>
      <c r="D8" s="2">
        <v>44249</v>
      </c>
      <c r="E8" s="1">
        <v>389.5</v>
      </c>
      <c r="F8" s="2">
        <v>44308</v>
      </c>
      <c r="G8" s="1">
        <v>336.65</v>
      </c>
      <c r="H8" s="3">
        <v>1</v>
      </c>
      <c r="I8" s="4">
        <f t="shared" si="0"/>
        <v>389.5</v>
      </c>
      <c r="J8" s="4">
        <f t="shared" si="1"/>
        <v>336.65</v>
      </c>
      <c r="K8" s="4">
        <f t="shared" si="2"/>
        <v>-52.850000000000023</v>
      </c>
      <c r="L8" s="4">
        <f t="shared" si="3"/>
        <v>-0.13568677792041084</v>
      </c>
      <c r="M8" s="12" t="s">
        <v>32</v>
      </c>
      <c r="N8" s="12"/>
      <c r="O8" s="13"/>
    </row>
    <row r="9" spans="1:15" x14ac:dyDescent="0.3">
      <c r="A9" s="5" t="s">
        <v>2</v>
      </c>
      <c r="B9" s="5" t="s">
        <v>4</v>
      </c>
      <c r="C9" s="11" t="s">
        <v>3</v>
      </c>
      <c r="D9" s="2">
        <v>44249</v>
      </c>
      <c r="E9" s="1">
        <v>1742.25</v>
      </c>
      <c r="F9" s="2">
        <v>44308</v>
      </c>
      <c r="G9" s="1">
        <v>1785.8</v>
      </c>
      <c r="H9" s="3">
        <v>1</v>
      </c>
      <c r="I9" s="4">
        <f t="shared" si="0"/>
        <v>1742.25</v>
      </c>
      <c r="J9" s="4">
        <f t="shared" si="1"/>
        <v>1785.8</v>
      </c>
      <c r="K9" s="4">
        <f t="shared" si="2"/>
        <v>43.549999999999955</v>
      </c>
      <c r="L9" s="4">
        <f t="shared" si="3"/>
        <v>2.499641268474671E-2</v>
      </c>
      <c r="M9" s="13" t="s">
        <v>31</v>
      </c>
      <c r="N9" s="13"/>
      <c r="O9" s="13"/>
    </row>
    <row r="10" spans="1:15" x14ac:dyDescent="0.3">
      <c r="A10" s="5" t="s">
        <v>2</v>
      </c>
      <c r="B10" s="5" t="s">
        <v>1</v>
      </c>
      <c r="C10" s="9" t="s">
        <v>0</v>
      </c>
      <c r="D10" s="2">
        <v>44249</v>
      </c>
      <c r="E10" s="1">
        <v>3793.7</v>
      </c>
      <c r="F10" s="2">
        <v>44308</v>
      </c>
      <c r="G10" s="1">
        <v>3915.25</v>
      </c>
      <c r="H10" s="3">
        <v>2</v>
      </c>
      <c r="I10" s="4">
        <f t="shared" si="0"/>
        <v>7587.4</v>
      </c>
      <c r="J10" s="4">
        <f t="shared" si="1"/>
        <v>7830.5</v>
      </c>
      <c r="K10" s="4">
        <f t="shared" si="2"/>
        <v>243.10000000000036</v>
      </c>
      <c r="L10" s="4">
        <f t="shared" si="3"/>
        <v>3.203996098795376E-2</v>
      </c>
      <c r="M10" s="13" t="s">
        <v>29</v>
      </c>
      <c r="N10" s="13"/>
      <c r="O1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G9" sqref="G9"/>
    </sheetView>
  </sheetViews>
  <sheetFormatPr defaultRowHeight="14.4" x14ac:dyDescent="0.3"/>
  <cols>
    <col min="1" max="1" width="11.21875" bestFit="1" customWidth="1"/>
    <col min="2" max="4" width="11.21875" customWidth="1"/>
    <col min="5" max="5" width="16.33203125" bestFit="1" customWidth="1"/>
  </cols>
  <sheetData>
    <row r="1" spans="1:5" x14ac:dyDescent="0.3">
      <c r="A1" s="5" t="s">
        <v>23</v>
      </c>
      <c r="B1" s="5" t="s">
        <v>38</v>
      </c>
      <c r="C1" s="5" t="s">
        <v>16</v>
      </c>
      <c r="D1" s="8" t="s">
        <v>15</v>
      </c>
      <c r="E1" s="8" t="s">
        <v>27</v>
      </c>
    </row>
    <row r="2" spans="1:5" x14ac:dyDescent="0.3">
      <c r="A2" t="s">
        <v>6</v>
      </c>
      <c r="B2" s="14">
        <f>'PL(company)'!I2+'PL(company)'!I5+'PL(company)'!I8</f>
        <v>4095.35</v>
      </c>
      <c r="C2" s="14">
        <f>'PL(company)'!J2+'PL(company)'!J5+'PL(company)'!J8</f>
        <v>3760.85</v>
      </c>
      <c r="D2" s="14">
        <f>'PL(company)'!K2+'PL(company)'!K5+'PL(company)'!K8</f>
        <v>-334.5</v>
      </c>
      <c r="E2">
        <f>D2/('PL(company)'!I2+'PL(company)'!I5+'PL(company)'!I8)</f>
        <v>-8.1678000659284308E-2</v>
      </c>
    </row>
    <row r="3" spans="1:5" x14ac:dyDescent="0.3">
      <c r="A3" t="s">
        <v>4</v>
      </c>
      <c r="B3" s="14">
        <f>'PL(company)'!I3+'PL(company)'!I6+'PL(company)'!I9</f>
        <v>11781.1</v>
      </c>
      <c r="C3" s="14">
        <f>'PL(company)'!J3+'PL(company)'!J6+'PL(company)'!J9</f>
        <v>14121.25</v>
      </c>
      <c r="D3" s="14">
        <f>'PL(company)'!K3+'PL(company)'!K6+'PL(company)'!K9</f>
        <v>2340.1499999999996</v>
      </c>
      <c r="E3">
        <f>D3/('PL(company)'!I3+'PL(company)'!I6+'PL(company)'!I9)</f>
        <v>0.19863595080255661</v>
      </c>
    </row>
    <row r="4" spans="1:5" x14ac:dyDescent="0.3">
      <c r="A4" t="s">
        <v>1</v>
      </c>
      <c r="B4" s="14">
        <f>'PL(company)'!I4+'PL(company)'!I7+'PL(company)'!I10</f>
        <v>13614.7</v>
      </c>
      <c r="C4" s="14">
        <f>'PL(company)'!J4+'PL(company)'!J7+'PL(company)'!J10</f>
        <v>14620.8</v>
      </c>
      <c r="D4" s="14">
        <f>'PL(company)'!K4+'PL(company)'!K7+'PL(company)'!K10</f>
        <v>1006.1000000000004</v>
      </c>
      <c r="E4">
        <f>D4/('PL(company)'!I4+'PL(company)'!I7+'PL(company)'!I10)</f>
        <v>7.3898066060948855E-2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PL(company)</vt:lpstr>
      <vt:lpstr>PL(sector)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91771</dc:creator>
  <cp:lastModifiedBy>91771</cp:lastModifiedBy>
  <dcterms:created xsi:type="dcterms:W3CDTF">2021-04-22T18:51:52Z</dcterms:created>
  <dcterms:modified xsi:type="dcterms:W3CDTF">2021-04-26T04:59:36Z</dcterms:modified>
</cp:coreProperties>
</file>