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ortheastern-my.sharepoint.com/personal/sellers_sop_northeastern_edu/Documents/"/>
    </mc:Choice>
  </mc:AlternateContent>
  <xr:revisionPtr revIDLastSave="30" documentId="8_{D3ADC730-8A75-42A0-A996-A08AEC7E2F27}" xr6:coauthVersionLast="47" xr6:coauthVersionMax="47" xr10:uidLastSave="{F5975A6F-CCD2-49AB-85A7-54FC41140A60}"/>
  <bookViews>
    <workbookView xWindow="-110" yWindow="-110" windowWidth="19420" windowHeight="11500" xr2:uid="{00000000-000D-0000-FFFF-FFFF00000000}"/>
  </bookViews>
  <sheets>
    <sheet name="Dashboard" sheetId="2" r:id="rId1"/>
    <sheet name="Raw Data" sheetId="1" r:id="rId2"/>
    <sheet name="Rankings" sheetId="3" r:id="rId3"/>
    <sheet name="Analysis" sheetId="4" r:id="rId4"/>
  </sheets>
  <definedNames>
    <definedName name="_xlnm._FilterDatabase" localSheetId="2" hidden="1">Rankings!$C$1:$C$34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4" l="1"/>
  <c r="I5" i="3"/>
  <c r="I4" i="3"/>
  <c r="I3" i="3"/>
  <c r="I2" i="3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17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" i="1"/>
  <c r="W4" i="1"/>
  <c r="W5" i="1"/>
  <c r="W6" i="1"/>
  <c r="W7" i="1"/>
  <c r="W8" i="1"/>
  <c r="W9" i="1"/>
  <c r="W2" i="1"/>
</calcChain>
</file>

<file path=xl/sharedStrings.xml><?xml version="1.0" encoding="utf-8"?>
<sst xmlns="http://schemas.openxmlformats.org/spreadsheetml/2006/main" count="216" uniqueCount="76">
  <si>
    <t>Team</t>
  </si>
  <si>
    <t>Season</t>
  </si>
  <si>
    <t>GP</t>
  </si>
  <si>
    <t>W</t>
  </si>
  <si>
    <t>L</t>
  </si>
  <si>
    <t>OT</t>
  </si>
  <si>
    <t>P</t>
  </si>
  <si>
    <t>P%</t>
  </si>
  <si>
    <t>RW</t>
  </si>
  <si>
    <t>ROW</t>
  </si>
  <si>
    <t>S/O Win</t>
  </si>
  <si>
    <t>GF</t>
  </si>
  <si>
    <t>GA</t>
  </si>
  <si>
    <t>GF/GP</t>
  </si>
  <si>
    <t>GA/GP</t>
  </si>
  <si>
    <t>PP%</t>
  </si>
  <si>
    <t>PK%</t>
  </si>
  <si>
    <t>Net PP%</t>
  </si>
  <si>
    <t>Net PK%</t>
  </si>
  <si>
    <t>Shots/GP</t>
  </si>
  <si>
    <t>SA/GP</t>
  </si>
  <si>
    <t>FOW%</t>
  </si>
  <si>
    <t>New York Rangers</t>
  </si>
  <si>
    <t>Dallas Stars</t>
  </si>
  <si>
    <t>Carolina Hurricanes</t>
  </si>
  <si>
    <t>Florida Panthers</t>
  </si>
  <si>
    <t>Winnipeg Jets</t>
  </si>
  <si>
    <t>Vancouver Canucks</t>
  </si>
  <si>
    <t>Boston Bruins</t>
  </si>
  <si>
    <t>Colorado Avalanche</t>
  </si>
  <si>
    <t>Edmonton Oilers</t>
  </si>
  <si>
    <t>Toronto Maple Leafs</t>
  </si>
  <si>
    <t>Nashville Predators</t>
  </si>
  <si>
    <t>Los Angeles Kings</t>
  </si>
  <si>
    <t>Tampa Bay Lightning</t>
  </si>
  <si>
    <t>Vegas Golden Knights</t>
  </si>
  <si>
    <t>New York Islanders</t>
  </si>
  <si>
    <t>St. Louis Blues</t>
  </si>
  <si>
    <t>Detroit Red Wings</t>
  </si>
  <si>
    <t>Washington Capitals</t>
  </si>
  <si>
    <t>Pittsburgh Penguins</t>
  </si>
  <si>
    <t>Minnesota Wild</t>
  </si>
  <si>
    <t>Philadelphia Flyers</t>
  </si>
  <si>
    <t>Buffalo Sabres</t>
  </si>
  <si>
    <t>New Jersey Devils</t>
  </si>
  <si>
    <t>Calgary Flames</t>
  </si>
  <si>
    <t>Seattle Kraken</t>
  </si>
  <si>
    <t>Ottawa Senators</t>
  </si>
  <si>
    <t>Arizona Coyotes</t>
  </si>
  <si>
    <t>Montréal Canadiens</t>
  </si>
  <si>
    <t>Columbus Blue Jackets</t>
  </si>
  <si>
    <t>Anaheim Ducks</t>
  </si>
  <si>
    <t>Chicago Blackhawks</t>
  </si>
  <si>
    <t>San Jose Sharks</t>
  </si>
  <si>
    <t>P/PG</t>
  </si>
  <si>
    <t>Special Teams Ratings</t>
  </si>
  <si>
    <t>Goal Differentials</t>
  </si>
  <si>
    <t>Points</t>
  </si>
  <si>
    <t>Top Right: high offense, poor defense - exciting but inconsistent teams</t>
  </si>
  <si>
    <t>Bottom Right: High offense, good defense - elite teams</t>
  </si>
  <si>
    <t>Bottom Left: Low offense, good defense - defensive specialists</t>
  </si>
  <si>
    <t>Top Left: Low offense, poor defense - struggling teams</t>
  </si>
  <si>
    <t>division</t>
  </si>
  <si>
    <t>avg pts per division</t>
  </si>
  <si>
    <t>Atlantic</t>
  </si>
  <si>
    <t>Metro</t>
  </si>
  <si>
    <t>Central</t>
  </si>
  <si>
    <t>Pacific</t>
  </si>
  <si>
    <t>Division</t>
  </si>
  <si>
    <t>2023-24 NHL Team Performance Analysis</t>
  </si>
  <si>
    <t>Comprehensive Statistical Dashboard by Sophie Sellers</t>
  </si>
  <si>
    <t>Top Team by Points: NY Rangers (114 pts)</t>
  </si>
  <si>
    <t>Best Goal Differential: Florida Panthers (+67 pts)</t>
  </si>
  <si>
    <t>Best Power Play: Tampa Bay Lightning (28.6%)</t>
  </si>
  <si>
    <t>League Average Goals/Game: 3.08</t>
  </si>
  <si>
    <t>avg of gf/gp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</si>
</sst>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Rankings!$C$1</c:f>
              <c:strCache>
                <c:ptCount val="1"/>
                <c:pt idx="0">
                  <c:v>Goal Differentials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Rankings!$A$2:$A$34</c:f>
              <c:strCache>
                <c:ptCount val="32"/>
                <c:pt idx="0">
                  <c:v>San Jose Sharks</c:v>
                </c:pt>
                <c:pt idx="1">
                  <c:v>Chicago Blackhawks</c:v>
                </c:pt>
                <c:pt idx="2">
                  <c:v>Anaheim Ducks</c:v>
                </c:pt>
                <c:pt idx="3">
                  <c:v>Columbus Blue Jackets</c:v>
                </c:pt>
                <c:pt idx="4">
                  <c:v>Montréal Canadiens</c:v>
                </c:pt>
                <c:pt idx="5">
                  <c:v>Washington Capitals</c:v>
                </c:pt>
                <c:pt idx="6">
                  <c:v>Ottawa Senators</c:v>
                </c:pt>
                <c:pt idx="7">
                  <c:v>Philadelphia Flyers</c:v>
                </c:pt>
                <c:pt idx="8">
                  <c:v>Arizona Coyotes</c:v>
                </c:pt>
                <c:pt idx="9">
                  <c:v>Seattle Kraken</c:v>
                </c:pt>
                <c:pt idx="10">
                  <c:v>New Jersey Devils</c:v>
                </c:pt>
                <c:pt idx="11">
                  <c:v>Calgary Flames</c:v>
                </c:pt>
                <c:pt idx="12">
                  <c:v>St. Louis Blues</c:v>
                </c:pt>
                <c:pt idx="13">
                  <c:v>New York Islanders</c:v>
                </c:pt>
                <c:pt idx="14">
                  <c:v>Minnesota Wild</c:v>
                </c:pt>
                <c:pt idx="15">
                  <c:v>Buffalo Sabres</c:v>
                </c:pt>
                <c:pt idx="16">
                  <c:v>Detroit Red Wings</c:v>
                </c:pt>
                <c:pt idx="17">
                  <c:v>Pittsburgh Penguins</c:v>
                </c:pt>
                <c:pt idx="18">
                  <c:v>Nashville Predators</c:v>
                </c:pt>
                <c:pt idx="19">
                  <c:v>Vegas Golden Knights</c:v>
                </c:pt>
                <c:pt idx="20">
                  <c:v>Tampa Bay Lightning</c:v>
                </c:pt>
                <c:pt idx="21">
                  <c:v>Toronto Maple Leafs</c:v>
                </c:pt>
                <c:pt idx="22">
                  <c:v>Boston Bruins</c:v>
                </c:pt>
                <c:pt idx="23">
                  <c:v>Los Angeles Kings</c:v>
                </c:pt>
                <c:pt idx="24">
                  <c:v>Colorado Avalanche</c:v>
                </c:pt>
                <c:pt idx="25">
                  <c:v>New York Rangers</c:v>
                </c:pt>
                <c:pt idx="26">
                  <c:v>Edmonton Oilers</c:v>
                </c:pt>
                <c:pt idx="27">
                  <c:v>Vancouver Canucks</c:v>
                </c:pt>
                <c:pt idx="28">
                  <c:v>Winnipeg Jets</c:v>
                </c:pt>
                <c:pt idx="29">
                  <c:v>Dallas Stars</c:v>
                </c:pt>
                <c:pt idx="30">
                  <c:v>Carolina Hurricanes</c:v>
                </c:pt>
                <c:pt idx="31">
                  <c:v>Florida Panthers</c:v>
                </c:pt>
              </c:strCache>
            </c:strRef>
          </c:cat>
          <c:val>
            <c:numRef>
              <c:f>Rankings!$C$2:$C$34</c:f>
              <c:numCache>
                <c:formatCode>General</c:formatCode>
                <c:ptCount val="33"/>
                <c:pt idx="0">
                  <c:v>-146</c:v>
                </c:pt>
                <c:pt idx="1">
                  <c:v>-111</c:v>
                </c:pt>
                <c:pt idx="2">
                  <c:v>-90</c:v>
                </c:pt>
                <c:pt idx="3">
                  <c:v>-64</c:v>
                </c:pt>
                <c:pt idx="4">
                  <c:v>-49</c:v>
                </c:pt>
                <c:pt idx="5">
                  <c:v>-36</c:v>
                </c:pt>
                <c:pt idx="6">
                  <c:v>-31</c:v>
                </c:pt>
                <c:pt idx="7">
                  <c:v>-27</c:v>
                </c:pt>
                <c:pt idx="8">
                  <c:v>-20</c:v>
                </c:pt>
                <c:pt idx="9">
                  <c:v>-18</c:v>
                </c:pt>
                <c:pt idx="10">
                  <c:v>-17</c:v>
                </c:pt>
                <c:pt idx="11">
                  <c:v>-14</c:v>
                </c:pt>
                <c:pt idx="12">
                  <c:v>-14</c:v>
                </c:pt>
                <c:pt idx="13">
                  <c:v>-13</c:v>
                </c:pt>
                <c:pt idx="14">
                  <c:v>-12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18</c:v>
                </c:pt>
                <c:pt idx="19">
                  <c:v>20</c:v>
                </c:pt>
                <c:pt idx="20">
                  <c:v>21</c:v>
                </c:pt>
                <c:pt idx="21">
                  <c:v>37</c:v>
                </c:pt>
                <c:pt idx="22">
                  <c:v>42</c:v>
                </c:pt>
                <c:pt idx="23">
                  <c:v>44</c:v>
                </c:pt>
                <c:pt idx="24">
                  <c:v>50</c:v>
                </c:pt>
                <c:pt idx="25">
                  <c:v>52</c:v>
                </c:pt>
                <c:pt idx="26">
                  <c:v>56</c:v>
                </c:pt>
                <c:pt idx="27">
                  <c:v>58</c:v>
                </c:pt>
                <c:pt idx="28">
                  <c:v>61</c:v>
                </c:pt>
                <c:pt idx="29">
                  <c:v>62</c:v>
                </c:pt>
                <c:pt idx="30">
                  <c:v>66</c:v>
                </c:pt>
                <c:pt idx="3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A-433F-BA23-70970C20D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4549392"/>
        <c:axId val="1684549872"/>
      </c:barChart>
      <c:catAx>
        <c:axId val="168454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49872"/>
        <c:crosses val="autoZero"/>
        <c:auto val="1"/>
        <c:lblAlgn val="ctr"/>
        <c:lblOffset val="100"/>
        <c:noMultiLvlLbl val="0"/>
      </c:catAx>
      <c:valAx>
        <c:axId val="16845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4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Play vs Penalty Kill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Analysis!$F$1</c:f>
              <c:strCache>
                <c:ptCount val="1"/>
                <c:pt idx="0">
                  <c:v>PK%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4505E0B-DDF2-4415-8E66-B1E27E2C1C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63D-4EFA-BC16-DC1A6596545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798CE24-02AD-48BA-A083-4E0258EC90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63D-4EFA-BC16-DC1A6596545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82F43C0-96AB-4D4A-9F05-E3E9492627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63D-4EFA-BC16-DC1A6596545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E8D717F-4377-419A-BAB0-D85F7C2931B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F82838A-4CE4-4B61-A695-6D36C6359293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63D-4EFA-BC16-DC1A659654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B41DAD3-3C0E-44F8-A341-7BAAD72F44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63D-4EFA-BC16-DC1A6596545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3A09795-9FDD-48D4-AE2D-00DA21457D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63D-4EFA-BC16-DC1A6596545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81A2CC9-9EE2-4E7E-AF3C-457E4C57687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D1BC5E1-28BE-4F97-AEDB-7038B383CB6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63D-4EFA-BC16-DC1A6596545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BA56FDB-DD6B-40DD-A2A6-67409ADA91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63D-4EFA-BC16-DC1A6596545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48153FF-7F27-4A37-B044-498110291EB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D9B0C2A-CD07-4911-8B37-1914BC33331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63D-4EFA-BC16-DC1A6596545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16DF189-0F7F-499A-8B7D-4C3DD766AC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63D-4EFA-BC16-DC1A6596545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1B6ADF1-1ABE-41E7-AC22-0F894D5910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63D-4EFA-BC16-DC1A6596545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69CCFFE-526C-44A0-9AA9-098DF8566A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63D-4EFA-BC16-DC1A6596545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D97B580-A84D-4566-9CEB-A4BD9BD0BC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63D-4EFA-BC16-DC1A6596545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5864C4C-F95F-4228-B7EC-4ECD236333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63D-4EFA-BC16-DC1A6596545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571F898-BF87-4465-BFAB-3B633EC411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63D-4EFA-BC16-DC1A6596545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340599F-52AA-4D2E-BA1F-9F92E0C0E5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63D-4EFA-BC16-DC1A6596545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693B6C5-2401-4CD9-8998-10C2137279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63D-4EFA-BC16-DC1A6596545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8F9DA54-E66E-4D66-9A3B-67D1AFFF2A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63D-4EFA-BC16-DC1A6596545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CE4D8FB-B8FB-4290-9D9B-F42C20EBB8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63D-4EFA-BC16-DC1A6596545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91C067D-4C80-456B-87DD-84DFBFAAE4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63D-4EFA-BC16-DC1A6596545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FAE722E-7DB2-4DF6-B552-88CF0DA5E5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63D-4EFA-BC16-DC1A6596545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73B736D-7FD1-4DB9-8CA2-80FB4DE113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63D-4EFA-BC16-DC1A6596545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F637213-2404-47B8-BF2E-79DCD7BD46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63D-4EFA-BC16-DC1A6596545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7CCC155-64A1-405E-BBB6-DEA45A12E3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63D-4EFA-BC16-DC1A6596545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72C01D6-799C-4D5A-8D32-89459E1B09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63D-4EFA-BC16-DC1A6596545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C7357A4-26C5-4107-8C3C-C9DBFCB6E3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63D-4EFA-BC16-DC1A6596545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893B0B4-9011-4ECC-B142-8AB820BFB6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63D-4EFA-BC16-DC1A6596545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627F892-42B7-4597-9509-EE361BF2ED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63D-4EFA-BC16-DC1A6596545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0AC10D9-D5CE-43F0-A3EB-D843627EF8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63D-4EFA-BC16-DC1A6596545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D385D70-94CC-42E5-A7BF-71E3140F0F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63D-4EFA-BC16-DC1A6596545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FCF25A99-9180-4D8F-999B-F33991006E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63D-4EFA-BC16-DC1A6596545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3445837-9506-4932-BCC8-D241362DFC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63D-4EFA-BC16-DC1A65965452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63D-4EFA-BC16-DC1A6596545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63D-4EFA-BC16-DC1A65965452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63D-4EFA-BC16-DC1A65965452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63D-4EFA-BC16-DC1A659654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Analysis!$E$2:$E$37</c:f>
              <c:numCache>
                <c:formatCode>General</c:formatCode>
                <c:ptCount val="36"/>
                <c:pt idx="0">
                  <c:v>12.2</c:v>
                </c:pt>
                <c:pt idx="1">
                  <c:v>15.1</c:v>
                </c:pt>
                <c:pt idx="2">
                  <c:v>15.3</c:v>
                </c:pt>
                <c:pt idx="3">
                  <c:v>16.600000000000001</c:v>
                </c:pt>
                <c:pt idx="4">
                  <c:v>16.600000000000001</c:v>
                </c:pt>
                <c:pt idx="5">
                  <c:v>17.5</c:v>
                </c:pt>
                <c:pt idx="6">
                  <c:v>17.899999999999999</c:v>
                </c:pt>
                <c:pt idx="7">
                  <c:v>17.899999999999999</c:v>
                </c:pt>
                <c:pt idx="8">
                  <c:v>18</c:v>
                </c:pt>
                <c:pt idx="9">
                  <c:v>18</c:v>
                </c:pt>
                <c:pt idx="10">
                  <c:v>18.8</c:v>
                </c:pt>
                <c:pt idx="11">
                  <c:v>20.2</c:v>
                </c:pt>
                <c:pt idx="12">
                  <c:v>20.2</c:v>
                </c:pt>
                <c:pt idx="13">
                  <c:v>20.399999999999999</c:v>
                </c:pt>
                <c:pt idx="14">
                  <c:v>20.6</c:v>
                </c:pt>
                <c:pt idx="15">
                  <c:v>20.7</c:v>
                </c:pt>
                <c:pt idx="16">
                  <c:v>21.6</c:v>
                </c:pt>
                <c:pt idx="17">
                  <c:v>22</c:v>
                </c:pt>
                <c:pt idx="18">
                  <c:v>22.2</c:v>
                </c:pt>
                <c:pt idx="19">
                  <c:v>22.5</c:v>
                </c:pt>
                <c:pt idx="20">
                  <c:v>22.6</c:v>
                </c:pt>
                <c:pt idx="21">
                  <c:v>22.7</c:v>
                </c:pt>
                <c:pt idx="22">
                  <c:v>22.7</c:v>
                </c:pt>
                <c:pt idx="23">
                  <c:v>23.1</c:v>
                </c:pt>
                <c:pt idx="24">
                  <c:v>23.5</c:v>
                </c:pt>
                <c:pt idx="25">
                  <c:v>24</c:v>
                </c:pt>
                <c:pt idx="26">
                  <c:v>24.2</c:v>
                </c:pt>
                <c:pt idx="27">
                  <c:v>24.5</c:v>
                </c:pt>
                <c:pt idx="28">
                  <c:v>26.3</c:v>
                </c:pt>
                <c:pt idx="29">
                  <c:v>26.4</c:v>
                </c:pt>
                <c:pt idx="30">
                  <c:v>26.9</c:v>
                </c:pt>
                <c:pt idx="31">
                  <c:v>28.6</c:v>
                </c:pt>
              </c:numCache>
            </c:numRef>
          </c:xVal>
          <c:yVal>
            <c:numRef>
              <c:f>Analysis!$F$2:$F$37</c:f>
              <c:numCache>
                <c:formatCode>General</c:formatCode>
                <c:ptCount val="36"/>
                <c:pt idx="0">
                  <c:v>83.4</c:v>
                </c:pt>
                <c:pt idx="1">
                  <c:v>76.3</c:v>
                </c:pt>
                <c:pt idx="2">
                  <c:v>80.7</c:v>
                </c:pt>
                <c:pt idx="3">
                  <c:v>79.8</c:v>
                </c:pt>
                <c:pt idx="4">
                  <c:v>75.8</c:v>
                </c:pt>
                <c:pt idx="5">
                  <c:v>76.5</c:v>
                </c:pt>
                <c:pt idx="6">
                  <c:v>80.8</c:v>
                </c:pt>
                <c:pt idx="7">
                  <c:v>72.400000000000006</c:v>
                </c:pt>
                <c:pt idx="8">
                  <c:v>79.099999999999994</c:v>
                </c:pt>
                <c:pt idx="9">
                  <c:v>75.099999999999994</c:v>
                </c:pt>
                <c:pt idx="10">
                  <c:v>77.099999999999994</c:v>
                </c:pt>
                <c:pt idx="11">
                  <c:v>79.3</c:v>
                </c:pt>
                <c:pt idx="12">
                  <c:v>75.400000000000006</c:v>
                </c:pt>
                <c:pt idx="13">
                  <c:v>71.5</c:v>
                </c:pt>
                <c:pt idx="14">
                  <c:v>79</c:v>
                </c:pt>
                <c:pt idx="15">
                  <c:v>78.8</c:v>
                </c:pt>
                <c:pt idx="16">
                  <c:v>76.900000000000006</c:v>
                </c:pt>
                <c:pt idx="17">
                  <c:v>76.3</c:v>
                </c:pt>
                <c:pt idx="18">
                  <c:v>82.5</c:v>
                </c:pt>
                <c:pt idx="19">
                  <c:v>80.7</c:v>
                </c:pt>
                <c:pt idx="20">
                  <c:v>84.6</c:v>
                </c:pt>
                <c:pt idx="21">
                  <c:v>79.099999999999994</c:v>
                </c:pt>
                <c:pt idx="22">
                  <c:v>74.5</c:v>
                </c:pt>
                <c:pt idx="23">
                  <c:v>79.599999999999994</c:v>
                </c:pt>
                <c:pt idx="24">
                  <c:v>82.5</c:v>
                </c:pt>
                <c:pt idx="25">
                  <c:v>76.900000000000006</c:v>
                </c:pt>
                <c:pt idx="26">
                  <c:v>82</c:v>
                </c:pt>
                <c:pt idx="27">
                  <c:v>79.900000000000006</c:v>
                </c:pt>
                <c:pt idx="28">
                  <c:v>79.5</c:v>
                </c:pt>
                <c:pt idx="29">
                  <c:v>84.5</c:v>
                </c:pt>
                <c:pt idx="30">
                  <c:v>86.4</c:v>
                </c:pt>
                <c:pt idx="31">
                  <c:v>83.3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Analysis!$A$2:$A$33</c15:f>
                <c15:dlblRangeCache>
                  <c:ptCount val="32"/>
                  <c:pt idx="0">
                    <c:v>Philadelphia Flyers</c:v>
                  </c:pt>
                  <c:pt idx="1">
                    <c:v>Columbus Blue Jackets</c:v>
                  </c:pt>
                  <c:pt idx="2">
                    <c:v>Pittsburgh Penguins</c:v>
                  </c:pt>
                  <c:pt idx="3">
                    <c:v>Buffalo Sabres</c:v>
                  </c:pt>
                  <c:pt idx="4">
                    <c:v>Chicago Blackhawks</c:v>
                  </c:pt>
                  <c:pt idx="5">
                    <c:v>Montréal Canadiens</c:v>
                  </c:pt>
                  <c:pt idx="6">
                    <c:v>Calgary Flames</c:v>
                  </c:pt>
                  <c:pt idx="7">
                    <c:v>Anaheim Ducks</c:v>
                  </c:pt>
                  <c:pt idx="8">
                    <c:v>St. Louis Blues</c:v>
                  </c:pt>
                  <c:pt idx="9">
                    <c:v>Ottawa Senators</c:v>
                  </c:pt>
                  <c:pt idx="10">
                    <c:v>Winnipeg Jets</c:v>
                  </c:pt>
                  <c:pt idx="11">
                    <c:v>Vegas Golden Knights</c:v>
                  </c:pt>
                  <c:pt idx="12">
                    <c:v>San Jose Sharks</c:v>
                  </c:pt>
                  <c:pt idx="13">
                    <c:v>New York Islanders</c:v>
                  </c:pt>
                  <c:pt idx="14">
                    <c:v>Washington Capitals</c:v>
                  </c:pt>
                  <c:pt idx="15">
                    <c:v>Seattle Kraken</c:v>
                  </c:pt>
                  <c:pt idx="16">
                    <c:v>Nashville Predators</c:v>
                  </c:pt>
                  <c:pt idx="17">
                    <c:v>Arizona Coyotes</c:v>
                  </c:pt>
                  <c:pt idx="18">
                    <c:v>Boston Bruins</c:v>
                  </c:pt>
                  <c:pt idx="19">
                    <c:v>New Jersey Devils</c:v>
                  </c:pt>
                  <c:pt idx="20">
                    <c:v>Los Angeles Kings</c:v>
                  </c:pt>
                  <c:pt idx="21">
                    <c:v>Vancouver Canucks</c:v>
                  </c:pt>
                  <c:pt idx="22">
                    <c:v>Minnesota Wild</c:v>
                  </c:pt>
                  <c:pt idx="23">
                    <c:v>Detroit Red Wings</c:v>
                  </c:pt>
                  <c:pt idx="24">
                    <c:v>Florida Panthers</c:v>
                  </c:pt>
                  <c:pt idx="25">
                    <c:v>Toronto Maple Leafs</c:v>
                  </c:pt>
                  <c:pt idx="26">
                    <c:v>Dallas Stars</c:v>
                  </c:pt>
                  <c:pt idx="27">
                    <c:v>Colorado Avalanche</c:v>
                  </c:pt>
                  <c:pt idx="28">
                    <c:v>Edmonton Oilers</c:v>
                  </c:pt>
                  <c:pt idx="29">
                    <c:v>New York Rangers</c:v>
                  </c:pt>
                  <c:pt idx="30">
                    <c:v>Carolina Hurricanes</c:v>
                  </c:pt>
                  <c:pt idx="31">
                    <c:v>Tampa Bay Lightning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63D-4EFA-BC16-DC1A65965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29248"/>
        <c:axId val="191828768"/>
      </c:scatterChart>
      <c:valAx>
        <c:axId val="191829248"/>
        <c:scaling>
          <c:orientation val="minMax"/>
          <c:max val="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Play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8768"/>
        <c:crosses val="autoZero"/>
        <c:crossBetween val="midCat"/>
      </c:valAx>
      <c:valAx>
        <c:axId val="191828768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Penalty Kill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2023-24</a:t>
            </a:r>
            <a:r>
              <a:rPr lang="en-US" baseline="0"/>
              <a:t> NHL Team Standings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Rankings!$B$1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Rankings!$A$2:$A$33</c:f>
              <c:strCache>
                <c:ptCount val="32"/>
                <c:pt idx="0">
                  <c:v>San Jose Sharks</c:v>
                </c:pt>
                <c:pt idx="1">
                  <c:v>Chicago Blackhawks</c:v>
                </c:pt>
                <c:pt idx="2">
                  <c:v>Anaheim Ducks</c:v>
                </c:pt>
                <c:pt idx="3">
                  <c:v>Columbus Blue Jackets</c:v>
                </c:pt>
                <c:pt idx="4">
                  <c:v>Montréal Canadiens</c:v>
                </c:pt>
                <c:pt idx="5">
                  <c:v>Washington Capitals</c:v>
                </c:pt>
                <c:pt idx="6">
                  <c:v>Ottawa Senators</c:v>
                </c:pt>
                <c:pt idx="7">
                  <c:v>Philadelphia Flyers</c:v>
                </c:pt>
                <c:pt idx="8">
                  <c:v>Arizona Coyotes</c:v>
                </c:pt>
                <c:pt idx="9">
                  <c:v>Seattle Kraken</c:v>
                </c:pt>
                <c:pt idx="10">
                  <c:v>New Jersey Devils</c:v>
                </c:pt>
                <c:pt idx="11">
                  <c:v>Calgary Flames</c:v>
                </c:pt>
                <c:pt idx="12">
                  <c:v>St. Louis Blues</c:v>
                </c:pt>
                <c:pt idx="13">
                  <c:v>New York Islanders</c:v>
                </c:pt>
                <c:pt idx="14">
                  <c:v>Minnesota Wild</c:v>
                </c:pt>
                <c:pt idx="15">
                  <c:v>Buffalo Sabres</c:v>
                </c:pt>
                <c:pt idx="16">
                  <c:v>Detroit Red Wings</c:v>
                </c:pt>
                <c:pt idx="17">
                  <c:v>Pittsburgh Penguins</c:v>
                </c:pt>
                <c:pt idx="18">
                  <c:v>Nashville Predators</c:v>
                </c:pt>
                <c:pt idx="19">
                  <c:v>Vegas Golden Knights</c:v>
                </c:pt>
                <c:pt idx="20">
                  <c:v>Tampa Bay Lightning</c:v>
                </c:pt>
                <c:pt idx="21">
                  <c:v>Toronto Maple Leafs</c:v>
                </c:pt>
                <c:pt idx="22">
                  <c:v>Boston Bruins</c:v>
                </c:pt>
                <c:pt idx="23">
                  <c:v>Los Angeles Kings</c:v>
                </c:pt>
                <c:pt idx="24">
                  <c:v>Colorado Avalanche</c:v>
                </c:pt>
                <c:pt idx="25">
                  <c:v>New York Rangers</c:v>
                </c:pt>
                <c:pt idx="26">
                  <c:v>Edmonton Oilers</c:v>
                </c:pt>
                <c:pt idx="27">
                  <c:v>Vancouver Canucks</c:v>
                </c:pt>
                <c:pt idx="28">
                  <c:v>Winnipeg Jets</c:v>
                </c:pt>
                <c:pt idx="29">
                  <c:v>Dallas Stars</c:v>
                </c:pt>
                <c:pt idx="30">
                  <c:v>Carolina Hurricanes</c:v>
                </c:pt>
                <c:pt idx="31">
                  <c:v>Florida Panthers</c:v>
                </c:pt>
              </c:strCache>
            </c:strRef>
          </c:cat>
          <c:val>
            <c:numRef>
              <c:f>Rankings!$B$2:$B$33</c:f>
              <c:numCache>
                <c:formatCode>General</c:formatCode>
                <c:ptCount val="32"/>
                <c:pt idx="0">
                  <c:v>47</c:v>
                </c:pt>
                <c:pt idx="1">
                  <c:v>52</c:v>
                </c:pt>
                <c:pt idx="2">
                  <c:v>59</c:v>
                </c:pt>
                <c:pt idx="3">
                  <c:v>66</c:v>
                </c:pt>
                <c:pt idx="4">
                  <c:v>76</c:v>
                </c:pt>
                <c:pt idx="5">
                  <c:v>91</c:v>
                </c:pt>
                <c:pt idx="6">
                  <c:v>78</c:v>
                </c:pt>
                <c:pt idx="7">
                  <c:v>87</c:v>
                </c:pt>
                <c:pt idx="8">
                  <c:v>77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92</c:v>
                </c:pt>
                <c:pt idx="13">
                  <c:v>94</c:v>
                </c:pt>
                <c:pt idx="14">
                  <c:v>87</c:v>
                </c:pt>
                <c:pt idx="15">
                  <c:v>84</c:v>
                </c:pt>
                <c:pt idx="16">
                  <c:v>91</c:v>
                </c:pt>
                <c:pt idx="17">
                  <c:v>88</c:v>
                </c:pt>
                <c:pt idx="18">
                  <c:v>99</c:v>
                </c:pt>
                <c:pt idx="19">
                  <c:v>98</c:v>
                </c:pt>
                <c:pt idx="20">
                  <c:v>98</c:v>
                </c:pt>
                <c:pt idx="21">
                  <c:v>102</c:v>
                </c:pt>
                <c:pt idx="22">
                  <c:v>109</c:v>
                </c:pt>
                <c:pt idx="23">
                  <c:v>99</c:v>
                </c:pt>
                <c:pt idx="24">
                  <c:v>107</c:v>
                </c:pt>
                <c:pt idx="25">
                  <c:v>114</c:v>
                </c:pt>
                <c:pt idx="26">
                  <c:v>104</c:v>
                </c:pt>
                <c:pt idx="27">
                  <c:v>109</c:v>
                </c:pt>
                <c:pt idx="28">
                  <c:v>110</c:v>
                </c:pt>
                <c:pt idx="29">
                  <c:v>113</c:v>
                </c:pt>
                <c:pt idx="30">
                  <c:v>111</c:v>
                </c:pt>
                <c:pt idx="3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2-400B-A5D9-72A8D15C49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84579152"/>
        <c:axId val="1684579632"/>
      </c:barChart>
      <c:catAx>
        <c:axId val="1684579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79632"/>
        <c:crosses val="autoZero"/>
        <c:auto val="1"/>
        <c:lblAlgn val="ctr"/>
        <c:lblOffset val="100"/>
        <c:noMultiLvlLbl val="0"/>
      </c:catAx>
      <c:valAx>
        <c:axId val="168457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Offensive</a:t>
            </a:r>
            <a:r>
              <a:rPr lang="en-US" baseline="0"/>
              <a:t> vs Defensive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Analysis!$D$1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9F9CC1A-B978-4343-8EF7-0CCB444E84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7F5-478E-9273-25748FF8190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6ECA88B-9CE1-4A5D-B939-728EE5BAAC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7F5-478E-9273-25748FF8190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3EC61AA-D45F-4684-9430-C05E45AFE2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7F5-478E-9273-25748FF8190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E40AB4F-A4F3-4102-A0E1-F8359E47B9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7F5-478E-9273-25748FF8190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89664DD-F87A-4EF9-9A8F-A4FEC4BCC3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7F5-478E-9273-25748FF8190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E96D7A6-6839-4524-B814-169AD87CFC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7F5-478E-9273-25748FF8190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4B28D43-0365-4B98-9474-0EBE6B9E58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7F5-478E-9273-25748FF8190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7DF6636-EC7D-48EF-B49D-53242BCF89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7F5-478E-9273-25748FF8190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F3474CA-9F39-4156-ADEA-FAC2AE307E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7F5-478E-9273-25748FF8190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A8078A4-C467-429F-A9CD-3139450526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7F5-478E-9273-25748FF8190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C1AC428-9FD8-445F-A1AC-9614090C09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7F5-478E-9273-25748FF8190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6A086D1-6A40-47F3-A864-9708C095EF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7F5-478E-9273-25748FF8190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1D193A4-D155-4518-AEEF-51A7EB59F2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7F5-478E-9273-25748FF8190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34A5046-EC55-44D2-AAEB-0F5FCFE4F2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7F5-478E-9273-25748FF8190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1944243-627A-49E5-BB41-9086744044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7F5-478E-9273-25748FF8190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A9DF5C6-D00D-4E5C-93EB-6619B571A0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7F5-478E-9273-25748FF8190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D116E71-9320-41A5-B6DC-CF94DCDE88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7F5-478E-9273-25748FF8190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4F3CA7B-859D-4DCC-970D-FBBAC41697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7F5-478E-9273-25748FF8190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90C5E22-DDA0-453E-9B96-EF19B4480B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7F5-478E-9273-25748FF8190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9BD9CE4-0E8C-4D02-8C6D-D1A030DD73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7F5-478E-9273-25748FF8190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71EFE6A-EB83-4E4D-A15E-D22C8C4FEB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7F5-478E-9273-25748FF8190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865B2DF-5D41-49AB-84E7-1590B8AFD3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7F5-478E-9273-25748FF8190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22E7EBC-3AC3-4AE6-B9FF-EFA890D417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7F5-478E-9273-25748FF8190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6D0CCF3-BC84-4916-AC38-E45DCB9E03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7F5-478E-9273-25748FF8190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FCF82EB-AE9E-4721-AE59-AE8137CF9D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7F5-478E-9273-25748FF8190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5A1869E-EFF8-41CE-8D23-397B217B66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7F5-478E-9273-25748FF8190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D67C1C8-92AA-4367-A8B6-930983D72F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7F5-478E-9273-25748FF8190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E6B6E58-C3CF-4290-94FE-3800C208A6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7F5-478E-9273-25748FF8190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04222B1-9D50-41BC-BE4E-2A61C0E70F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7F5-478E-9273-25748FF8190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C34935B-3DE3-4160-808D-CDDF5B08F9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7F5-478E-9273-25748FF8190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2F62F77-A169-4E4A-983A-8EA4C556B6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7F5-478E-9273-25748FF8190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20A6777-693E-4147-BE7C-08864DE6D3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7F5-478E-9273-25748FF81902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7F5-478E-9273-25748FF819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Analysis!$C$2:$C$34</c:f>
              <c:numCache>
                <c:formatCode>General</c:formatCode>
                <c:ptCount val="33"/>
                <c:pt idx="0">
                  <c:v>231</c:v>
                </c:pt>
                <c:pt idx="1">
                  <c:v>234</c:v>
                </c:pt>
                <c:pt idx="2">
                  <c:v>253</c:v>
                </c:pt>
                <c:pt idx="3">
                  <c:v>244</c:v>
                </c:pt>
                <c:pt idx="4">
                  <c:v>178</c:v>
                </c:pt>
                <c:pt idx="5">
                  <c:v>232</c:v>
                </c:pt>
                <c:pt idx="6">
                  <c:v>253</c:v>
                </c:pt>
                <c:pt idx="7">
                  <c:v>203</c:v>
                </c:pt>
                <c:pt idx="8">
                  <c:v>234</c:v>
                </c:pt>
                <c:pt idx="9">
                  <c:v>250</c:v>
                </c:pt>
                <c:pt idx="10">
                  <c:v>259</c:v>
                </c:pt>
                <c:pt idx="11">
                  <c:v>263</c:v>
                </c:pt>
                <c:pt idx="12">
                  <c:v>180</c:v>
                </c:pt>
                <c:pt idx="13">
                  <c:v>245</c:v>
                </c:pt>
                <c:pt idx="14">
                  <c:v>216</c:v>
                </c:pt>
                <c:pt idx="15">
                  <c:v>214</c:v>
                </c:pt>
                <c:pt idx="16">
                  <c:v>266</c:v>
                </c:pt>
                <c:pt idx="17">
                  <c:v>254</c:v>
                </c:pt>
                <c:pt idx="18">
                  <c:v>263</c:v>
                </c:pt>
                <c:pt idx="19">
                  <c:v>264</c:v>
                </c:pt>
                <c:pt idx="20">
                  <c:v>254</c:v>
                </c:pt>
                <c:pt idx="21">
                  <c:v>279</c:v>
                </c:pt>
                <c:pt idx="22">
                  <c:v>248</c:v>
                </c:pt>
                <c:pt idx="23">
                  <c:v>275</c:v>
                </c:pt>
                <c:pt idx="24">
                  <c:v>265</c:v>
                </c:pt>
                <c:pt idx="25">
                  <c:v>298</c:v>
                </c:pt>
                <c:pt idx="26">
                  <c:v>294</c:v>
                </c:pt>
                <c:pt idx="27">
                  <c:v>302</c:v>
                </c:pt>
                <c:pt idx="28">
                  <c:v>292</c:v>
                </c:pt>
                <c:pt idx="29">
                  <c:v>278</c:v>
                </c:pt>
                <c:pt idx="30">
                  <c:v>277</c:v>
                </c:pt>
                <c:pt idx="31">
                  <c:v>288</c:v>
                </c:pt>
              </c:numCache>
            </c:numRef>
          </c:xVal>
          <c:yVal>
            <c:numRef>
              <c:f>Analysis!$D$2:$D$34</c:f>
              <c:numCache>
                <c:formatCode>General</c:formatCode>
                <c:ptCount val="33"/>
                <c:pt idx="0">
                  <c:v>258</c:v>
                </c:pt>
                <c:pt idx="1">
                  <c:v>298</c:v>
                </c:pt>
                <c:pt idx="2">
                  <c:v>248</c:v>
                </c:pt>
                <c:pt idx="3">
                  <c:v>243</c:v>
                </c:pt>
                <c:pt idx="4">
                  <c:v>289</c:v>
                </c:pt>
                <c:pt idx="5">
                  <c:v>281</c:v>
                </c:pt>
                <c:pt idx="6">
                  <c:v>267</c:v>
                </c:pt>
                <c:pt idx="7">
                  <c:v>293</c:v>
                </c:pt>
                <c:pt idx="8">
                  <c:v>248</c:v>
                </c:pt>
                <c:pt idx="9">
                  <c:v>281</c:v>
                </c:pt>
                <c:pt idx="10">
                  <c:v>198</c:v>
                </c:pt>
                <c:pt idx="11">
                  <c:v>243</c:v>
                </c:pt>
                <c:pt idx="12">
                  <c:v>326</c:v>
                </c:pt>
                <c:pt idx="13">
                  <c:v>258</c:v>
                </c:pt>
                <c:pt idx="14">
                  <c:v>252</c:v>
                </c:pt>
                <c:pt idx="15">
                  <c:v>232</c:v>
                </c:pt>
                <c:pt idx="16">
                  <c:v>248</c:v>
                </c:pt>
                <c:pt idx="17">
                  <c:v>274</c:v>
                </c:pt>
                <c:pt idx="18">
                  <c:v>221</c:v>
                </c:pt>
                <c:pt idx="19">
                  <c:v>281</c:v>
                </c:pt>
                <c:pt idx="20">
                  <c:v>210</c:v>
                </c:pt>
                <c:pt idx="21">
                  <c:v>221</c:v>
                </c:pt>
                <c:pt idx="22">
                  <c:v>260</c:v>
                </c:pt>
                <c:pt idx="23">
                  <c:v>273</c:v>
                </c:pt>
                <c:pt idx="24">
                  <c:v>198</c:v>
                </c:pt>
                <c:pt idx="25">
                  <c:v>261</c:v>
                </c:pt>
                <c:pt idx="26">
                  <c:v>232</c:v>
                </c:pt>
                <c:pt idx="27">
                  <c:v>252</c:v>
                </c:pt>
                <c:pt idx="28">
                  <c:v>236</c:v>
                </c:pt>
                <c:pt idx="29">
                  <c:v>226</c:v>
                </c:pt>
                <c:pt idx="30">
                  <c:v>211</c:v>
                </c:pt>
                <c:pt idx="31">
                  <c:v>267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Analysis!$A$2:$A$33</c15:f>
                <c15:dlblRangeCache>
                  <c:ptCount val="32"/>
                  <c:pt idx="0">
                    <c:v>Philadelphia Flyers</c:v>
                  </c:pt>
                  <c:pt idx="1">
                    <c:v>Columbus Blue Jackets</c:v>
                  </c:pt>
                  <c:pt idx="2">
                    <c:v>Pittsburgh Penguins</c:v>
                  </c:pt>
                  <c:pt idx="3">
                    <c:v>Buffalo Sabres</c:v>
                  </c:pt>
                  <c:pt idx="4">
                    <c:v>Chicago Blackhawks</c:v>
                  </c:pt>
                  <c:pt idx="5">
                    <c:v>Montréal Canadiens</c:v>
                  </c:pt>
                  <c:pt idx="6">
                    <c:v>Calgary Flames</c:v>
                  </c:pt>
                  <c:pt idx="7">
                    <c:v>Anaheim Ducks</c:v>
                  </c:pt>
                  <c:pt idx="8">
                    <c:v>St. Louis Blues</c:v>
                  </c:pt>
                  <c:pt idx="9">
                    <c:v>Ottawa Senators</c:v>
                  </c:pt>
                  <c:pt idx="10">
                    <c:v>Winnipeg Jets</c:v>
                  </c:pt>
                  <c:pt idx="11">
                    <c:v>Vegas Golden Knights</c:v>
                  </c:pt>
                  <c:pt idx="12">
                    <c:v>San Jose Sharks</c:v>
                  </c:pt>
                  <c:pt idx="13">
                    <c:v>New York Islanders</c:v>
                  </c:pt>
                  <c:pt idx="14">
                    <c:v>Washington Capitals</c:v>
                  </c:pt>
                  <c:pt idx="15">
                    <c:v>Seattle Kraken</c:v>
                  </c:pt>
                  <c:pt idx="16">
                    <c:v>Nashville Predators</c:v>
                  </c:pt>
                  <c:pt idx="17">
                    <c:v>Arizona Coyotes</c:v>
                  </c:pt>
                  <c:pt idx="18">
                    <c:v>Boston Bruins</c:v>
                  </c:pt>
                  <c:pt idx="19">
                    <c:v>New Jersey Devils</c:v>
                  </c:pt>
                  <c:pt idx="20">
                    <c:v>Los Angeles Kings</c:v>
                  </c:pt>
                  <c:pt idx="21">
                    <c:v>Vancouver Canucks</c:v>
                  </c:pt>
                  <c:pt idx="22">
                    <c:v>Minnesota Wild</c:v>
                  </c:pt>
                  <c:pt idx="23">
                    <c:v>Detroit Red Wings</c:v>
                  </c:pt>
                  <c:pt idx="24">
                    <c:v>Florida Panthers</c:v>
                  </c:pt>
                  <c:pt idx="25">
                    <c:v>Toronto Maple Leafs</c:v>
                  </c:pt>
                  <c:pt idx="26">
                    <c:v>Dallas Stars</c:v>
                  </c:pt>
                  <c:pt idx="27">
                    <c:v>Colorado Avalanche</c:v>
                  </c:pt>
                  <c:pt idx="28">
                    <c:v>Edmonton Oilers</c:v>
                  </c:pt>
                  <c:pt idx="29">
                    <c:v>New York Rangers</c:v>
                  </c:pt>
                  <c:pt idx="30">
                    <c:v>Carolina Hurricanes</c:v>
                  </c:pt>
                  <c:pt idx="31">
                    <c:v>Tampa Bay Lightning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1-D7F5-478E-9273-25748FF81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43328"/>
        <c:axId val="212443808"/>
      </c:scatterChart>
      <c:valAx>
        <c:axId val="212443328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Goals</a:t>
                </a:r>
                <a:r>
                  <a:rPr lang="en-US" baseline="0"/>
                  <a:t> For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3808"/>
        <c:crosses val="autoZero"/>
        <c:crossBetween val="midCat"/>
      </c:valAx>
      <c:valAx>
        <c:axId val="212443808"/>
        <c:scaling>
          <c:orientation val="minMax"/>
          <c:max val="330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Goals Against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Special</a:t>
            </a:r>
            <a:r>
              <a:rPr lang="en-US" baseline="0"/>
              <a:t> Teams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Analysis!$F$1</c:f>
              <c:strCache>
                <c:ptCount val="1"/>
                <c:pt idx="0">
                  <c:v>PK%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6764461-5CF3-4A32-B07C-C5D85D5C71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3CF-44B6-96EA-2AD7EE0BB0B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41A7C4B-6FD8-4C21-B6D7-44D2C015D2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CF-44B6-96EA-2AD7EE0BB0B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4DF8B6C-3A80-4339-B159-C135B48A88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3CF-44B6-96EA-2AD7EE0BB0B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919325C-9003-4E90-8E15-588EED53B66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4686E71-5F7A-4D63-AA01-6DD4E3BC0EBE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3CF-44B6-96EA-2AD7EE0BB0B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D84087F-26E3-4332-A111-129AB4AEE5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3CF-44B6-96EA-2AD7EE0BB0B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D8EAA3D-8422-40EE-942A-158CDD826A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3CF-44B6-96EA-2AD7EE0BB0B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66D890A-004B-4EF0-AA51-BDABA6173ED3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8867E82-B912-4D41-87C3-8525E8CD0F6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3CF-44B6-96EA-2AD7EE0BB0B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75B3CFC-30AE-413E-965B-2EFADAC41B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3CF-44B6-96EA-2AD7EE0BB0B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2490D48-C91D-4875-B14E-DD9DC7A661B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00956AE-B329-4ACC-91B0-07D9DDF8B5B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3CF-44B6-96EA-2AD7EE0BB0B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BC14689-7D73-4C13-B8EE-7D6D2ABCEB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3CF-44B6-96EA-2AD7EE0BB0B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96FFA83-1F29-439E-A93B-E48AC3321E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3CF-44B6-96EA-2AD7EE0BB0B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043DA82-28E3-44C5-ABE4-B83C5952B5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3CF-44B6-96EA-2AD7EE0BB0B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FF9FE1E-E325-4005-B113-9F9A380F20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3CF-44B6-96EA-2AD7EE0BB0B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88A5DE7-CAAE-4BD2-A60C-9B23F8C151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3CF-44B6-96EA-2AD7EE0BB0B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D11B174-5C17-4706-B113-E7565F80F3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3CF-44B6-96EA-2AD7EE0BB0B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C4676EA-C0EB-4B5E-8BEE-39C8599898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3CF-44B6-96EA-2AD7EE0BB0B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8F4E06E-71D4-4714-A7E6-121828D60D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3CF-44B6-96EA-2AD7EE0BB0B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8AA4AE1-22CB-416A-B0F4-E8DA5ED0AD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3CF-44B6-96EA-2AD7EE0BB0B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9C725FE-A133-4B24-97B8-B21F7D4828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3CF-44B6-96EA-2AD7EE0BB0B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E1BF225-3762-497D-81B9-EC8BC4E120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3CF-44B6-96EA-2AD7EE0BB0B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4CC9F83-02A4-46CC-BF49-0953DABE84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3CF-44B6-96EA-2AD7EE0BB0B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967E32B-3701-4AAF-B00A-DC25054CEF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3CF-44B6-96EA-2AD7EE0BB0B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E33FA49-774D-4D24-96DA-6893B6877F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3CF-44B6-96EA-2AD7EE0BB0B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0CACBD1-CF72-45B1-8728-F4208C9D8A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3CF-44B6-96EA-2AD7EE0BB0B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94682B2-10E3-496D-AEF1-0E4D89F21C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3CF-44B6-96EA-2AD7EE0BB0B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BD76EDD-39C9-4E20-B447-7598C90B74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3CF-44B6-96EA-2AD7EE0BB0B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A026E04-F654-40CF-AC17-1F7A42689C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3CF-44B6-96EA-2AD7EE0BB0B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9EF5C7B-EF66-4F62-B9F5-5BD1586145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3CF-44B6-96EA-2AD7EE0BB0B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B654E25-BD38-4CB2-BEEC-32F8BB8FA0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3CF-44B6-96EA-2AD7EE0BB0B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50D2FE6-6048-4682-B142-AE0D028E05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3CF-44B6-96EA-2AD7EE0BB0B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2C2C3D0-C73C-40A1-9EBD-3C71ED0F8A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3CF-44B6-96EA-2AD7EE0BB0B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CB3B5F7-7160-4C0C-903A-4D5E542D6F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3CF-44B6-96EA-2AD7EE0BB0B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3CF-44B6-96EA-2AD7EE0BB0B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3CF-44B6-96EA-2AD7EE0BB0B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3CF-44B6-96EA-2AD7EE0BB0B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3CF-44B6-96EA-2AD7EE0BB0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Analysis!$E$2:$E$37</c:f>
              <c:numCache>
                <c:formatCode>General</c:formatCode>
                <c:ptCount val="36"/>
                <c:pt idx="0">
                  <c:v>12.2</c:v>
                </c:pt>
                <c:pt idx="1">
                  <c:v>15.1</c:v>
                </c:pt>
                <c:pt idx="2">
                  <c:v>15.3</c:v>
                </c:pt>
                <c:pt idx="3">
                  <c:v>16.600000000000001</c:v>
                </c:pt>
                <c:pt idx="4">
                  <c:v>16.600000000000001</c:v>
                </c:pt>
                <c:pt idx="5">
                  <c:v>17.5</c:v>
                </c:pt>
                <c:pt idx="6">
                  <c:v>17.899999999999999</c:v>
                </c:pt>
                <c:pt idx="7">
                  <c:v>17.899999999999999</c:v>
                </c:pt>
                <c:pt idx="8">
                  <c:v>18</c:v>
                </c:pt>
                <c:pt idx="9">
                  <c:v>18</c:v>
                </c:pt>
                <c:pt idx="10">
                  <c:v>18.8</c:v>
                </c:pt>
                <c:pt idx="11">
                  <c:v>20.2</c:v>
                </c:pt>
                <c:pt idx="12">
                  <c:v>20.2</c:v>
                </c:pt>
                <c:pt idx="13">
                  <c:v>20.399999999999999</c:v>
                </c:pt>
                <c:pt idx="14">
                  <c:v>20.6</c:v>
                </c:pt>
                <c:pt idx="15">
                  <c:v>20.7</c:v>
                </c:pt>
                <c:pt idx="16">
                  <c:v>21.6</c:v>
                </c:pt>
                <c:pt idx="17">
                  <c:v>22</c:v>
                </c:pt>
                <c:pt idx="18">
                  <c:v>22.2</c:v>
                </c:pt>
                <c:pt idx="19">
                  <c:v>22.5</c:v>
                </c:pt>
                <c:pt idx="20">
                  <c:v>22.6</c:v>
                </c:pt>
                <c:pt idx="21">
                  <c:v>22.7</c:v>
                </c:pt>
                <c:pt idx="22">
                  <c:v>22.7</c:v>
                </c:pt>
                <c:pt idx="23">
                  <c:v>23.1</c:v>
                </c:pt>
                <c:pt idx="24">
                  <c:v>23.5</c:v>
                </c:pt>
                <c:pt idx="25">
                  <c:v>24</c:v>
                </c:pt>
                <c:pt idx="26">
                  <c:v>24.2</c:v>
                </c:pt>
                <c:pt idx="27">
                  <c:v>24.5</c:v>
                </c:pt>
                <c:pt idx="28">
                  <c:v>26.3</c:v>
                </c:pt>
                <c:pt idx="29">
                  <c:v>26.4</c:v>
                </c:pt>
                <c:pt idx="30">
                  <c:v>26.9</c:v>
                </c:pt>
                <c:pt idx="31">
                  <c:v>28.6</c:v>
                </c:pt>
              </c:numCache>
            </c:numRef>
          </c:xVal>
          <c:yVal>
            <c:numRef>
              <c:f>Analysis!$F$2:$F$37</c:f>
              <c:numCache>
                <c:formatCode>General</c:formatCode>
                <c:ptCount val="36"/>
                <c:pt idx="0">
                  <c:v>83.4</c:v>
                </c:pt>
                <c:pt idx="1">
                  <c:v>76.3</c:v>
                </c:pt>
                <c:pt idx="2">
                  <c:v>80.7</c:v>
                </c:pt>
                <c:pt idx="3">
                  <c:v>79.8</c:v>
                </c:pt>
                <c:pt idx="4">
                  <c:v>75.8</c:v>
                </c:pt>
                <c:pt idx="5">
                  <c:v>76.5</c:v>
                </c:pt>
                <c:pt idx="6">
                  <c:v>80.8</c:v>
                </c:pt>
                <c:pt idx="7">
                  <c:v>72.400000000000006</c:v>
                </c:pt>
                <c:pt idx="8">
                  <c:v>79.099999999999994</c:v>
                </c:pt>
                <c:pt idx="9">
                  <c:v>75.099999999999994</c:v>
                </c:pt>
                <c:pt idx="10">
                  <c:v>77.099999999999994</c:v>
                </c:pt>
                <c:pt idx="11">
                  <c:v>79.3</c:v>
                </c:pt>
                <c:pt idx="12">
                  <c:v>75.400000000000006</c:v>
                </c:pt>
                <c:pt idx="13">
                  <c:v>71.5</c:v>
                </c:pt>
                <c:pt idx="14">
                  <c:v>79</c:v>
                </c:pt>
                <c:pt idx="15">
                  <c:v>78.8</c:v>
                </c:pt>
                <c:pt idx="16">
                  <c:v>76.900000000000006</c:v>
                </c:pt>
                <c:pt idx="17">
                  <c:v>76.3</c:v>
                </c:pt>
                <c:pt idx="18">
                  <c:v>82.5</c:v>
                </c:pt>
                <c:pt idx="19">
                  <c:v>80.7</c:v>
                </c:pt>
                <c:pt idx="20">
                  <c:v>84.6</c:v>
                </c:pt>
                <c:pt idx="21">
                  <c:v>79.099999999999994</c:v>
                </c:pt>
                <c:pt idx="22">
                  <c:v>74.5</c:v>
                </c:pt>
                <c:pt idx="23">
                  <c:v>79.599999999999994</c:v>
                </c:pt>
                <c:pt idx="24">
                  <c:v>82.5</c:v>
                </c:pt>
                <c:pt idx="25">
                  <c:v>76.900000000000006</c:v>
                </c:pt>
                <c:pt idx="26">
                  <c:v>82</c:v>
                </c:pt>
                <c:pt idx="27">
                  <c:v>79.900000000000006</c:v>
                </c:pt>
                <c:pt idx="28">
                  <c:v>79.5</c:v>
                </c:pt>
                <c:pt idx="29">
                  <c:v>84.5</c:v>
                </c:pt>
                <c:pt idx="30">
                  <c:v>86.4</c:v>
                </c:pt>
                <c:pt idx="31">
                  <c:v>83.3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Analysis!$A$2:$A$33</c15:f>
                <c15:dlblRangeCache>
                  <c:ptCount val="32"/>
                  <c:pt idx="0">
                    <c:v>Philadelphia Flyers</c:v>
                  </c:pt>
                  <c:pt idx="1">
                    <c:v>Columbus Blue Jackets</c:v>
                  </c:pt>
                  <c:pt idx="2">
                    <c:v>Pittsburgh Penguins</c:v>
                  </c:pt>
                  <c:pt idx="3">
                    <c:v>Buffalo Sabres</c:v>
                  </c:pt>
                  <c:pt idx="4">
                    <c:v>Chicago Blackhawks</c:v>
                  </c:pt>
                  <c:pt idx="5">
                    <c:v>Montréal Canadiens</c:v>
                  </c:pt>
                  <c:pt idx="6">
                    <c:v>Calgary Flames</c:v>
                  </c:pt>
                  <c:pt idx="7">
                    <c:v>Anaheim Ducks</c:v>
                  </c:pt>
                  <c:pt idx="8">
                    <c:v>St. Louis Blues</c:v>
                  </c:pt>
                  <c:pt idx="9">
                    <c:v>Ottawa Senators</c:v>
                  </c:pt>
                  <c:pt idx="10">
                    <c:v>Winnipeg Jets</c:v>
                  </c:pt>
                  <c:pt idx="11">
                    <c:v>Vegas Golden Knights</c:v>
                  </c:pt>
                  <c:pt idx="12">
                    <c:v>San Jose Sharks</c:v>
                  </c:pt>
                  <c:pt idx="13">
                    <c:v>New York Islanders</c:v>
                  </c:pt>
                  <c:pt idx="14">
                    <c:v>Washington Capitals</c:v>
                  </c:pt>
                  <c:pt idx="15">
                    <c:v>Seattle Kraken</c:v>
                  </c:pt>
                  <c:pt idx="16">
                    <c:v>Nashville Predators</c:v>
                  </c:pt>
                  <c:pt idx="17">
                    <c:v>Arizona Coyotes</c:v>
                  </c:pt>
                  <c:pt idx="18">
                    <c:v>Boston Bruins</c:v>
                  </c:pt>
                  <c:pt idx="19">
                    <c:v>New Jersey Devils</c:v>
                  </c:pt>
                  <c:pt idx="20">
                    <c:v>Los Angeles Kings</c:v>
                  </c:pt>
                  <c:pt idx="21">
                    <c:v>Vancouver Canucks</c:v>
                  </c:pt>
                  <c:pt idx="22">
                    <c:v>Minnesota Wild</c:v>
                  </c:pt>
                  <c:pt idx="23">
                    <c:v>Detroit Red Wings</c:v>
                  </c:pt>
                  <c:pt idx="24">
                    <c:v>Florida Panthers</c:v>
                  </c:pt>
                  <c:pt idx="25">
                    <c:v>Toronto Maple Leafs</c:v>
                  </c:pt>
                  <c:pt idx="26">
                    <c:v>Dallas Stars</c:v>
                  </c:pt>
                  <c:pt idx="27">
                    <c:v>Colorado Avalanche</c:v>
                  </c:pt>
                  <c:pt idx="28">
                    <c:v>Edmonton Oilers</c:v>
                  </c:pt>
                  <c:pt idx="29">
                    <c:v>New York Rangers</c:v>
                  </c:pt>
                  <c:pt idx="30">
                    <c:v>Carolina Hurricanes</c:v>
                  </c:pt>
                  <c:pt idx="31">
                    <c:v>Tampa Bay Lightning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4-13CF-44B6-96EA-2AD7EE0BB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29248"/>
        <c:axId val="191828768"/>
      </c:scatterChart>
      <c:valAx>
        <c:axId val="191829248"/>
        <c:scaling>
          <c:orientation val="minMax"/>
          <c:max val="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Play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8768"/>
        <c:crosses val="autoZero"/>
        <c:crossBetween val="midCat"/>
      </c:valAx>
      <c:valAx>
        <c:axId val="191828768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Penalty Kill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Division</a:t>
            </a:r>
            <a:r>
              <a:rPr lang="en-US" baseline="0"/>
              <a:t> Standings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Rankings!$H$2:$H$5</c:f>
              <c:strCache>
                <c:ptCount val="4"/>
                <c:pt idx="0">
                  <c:v>Atlantic</c:v>
                </c:pt>
                <c:pt idx="1">
                  <c:v>Metro</c:v>
                </c:pt>
                <c:pt idx="2">
                  <c:v>Central</c:v>
                </c:pt>
                <c:pt idx="3">
                  <c:v>Pacific</c:v>
                </c:pt>
              </c:strCache>
            </c:strRef>
          </c:cat>
          <c:val>
            <c:numRef>
              <c:f>Rankings!$I$2:$I$5</c:f>
              <c:numCache>
                <c:formatCode>General</c:formatCode>
                <c:ptCount val="4"/>
                <c:pt idx="0">
                  <c:v>90.25</c:v>
                </c:pt>
                <c:pt idx="1">
                  <c:v>87.5</c:v>
                </c:pt>
                <c:pt idx="2">
                  <c:v>88</c:v>
                </c:pt>
                <c:pt idx="3">
                  <c:v>96.125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8-4918-B013-B86302C10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0343040"/>
        <c:axId val="1300344000"/>
      </c:barChart>
      <c:catAx>
        <c:axId val="1300343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344000"/>
        <c:crosses val="autoZero"/>
        <c:auto val="1"/>
        <c:lblAlgn val="ctr"/>
        <c:lblOffset val="100"/>
        <c:noMultiLvlLbl val="0"/>
      </c:catAx>
      <c:valAx>
        <c:axId val="130034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Points Per Division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34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2023-24</a:t>
            </a:r>
            <a:r>
              <a:rPr lang="en-US" baseline="0"/>
              <a:t> NHL Team Standings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Rankings!$B$1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Rankings!$A$2:$A$33</c:f>
              <c:strCache>
                <c:ptCount val="32"/>
                <c:pt idx="0">
                  <c:v>San Jose Sharks</c:v>
                </c:pt>
                <c:pt idx="1">
                  <c:v>Chicago Blackhawks</c:v>
                </c:pt>
                <c:pt idx="2">
                  <c:v>Anaheim Ducks</c:v>
                </c:pt>
                <c:pt idx="3">
                  <c:v>Columbus Blue Jackets</c:v>
                </c:pt>
                <c:pt idx="4">
                  <c:v>Montréal Canadiens</c:v>
                </c:pt>
                <c:pt idx="5">
                  <c:v>Washington Capitals</c:v>
                </c:pt>
                <c:pt idx="6">
                  <c:v>Ottawa Senators</c:v>
                </c:pt>
                <c:pt idx="7">
                  <c:v>Philadelphia Flyers</c:v>
                </c:pt>
                <c:pt idx="8">
                  <c:v>Arizona Coyotes</c:v>
                </c:pt>
                <c:pt idx="9">
                  <c:v>Seattle Kraken</c:v>
                </c:pt>
                <c:pt idx="10">
                  <c:v>New Jersey Devils</c:v>
                </c:pt>
                <c:pt idx="11">
                  <c:v>Calgary Flames</c:v>
                </c:pt>
                <c:pt idx="12">
                  <c:v>St. Louis Blues</c:v>
                </c:pt>
                <c:pt idx="13">
                  <c:v>New York Islanders</c:v>
                </c:pt>
                <c:pt idx="14">
                  <c:v>Minnesota Wild</c:v>
                </c:pt>
                <c:pt idx="15">
                  <c:v>Buffalo Sabres</c:v>
                </c:pt>
                <c:pt idx="16">
                  <c:v>Detroit Red Wings</c:v>
                </c:pt>
                <c:pt idx="17">
                  <c:v>Pittsburgh Penguins</c:v>
                </c:pt>
                <c:pt idx="18">
                  <c:v>Nashville Predators</c:v>
                </c:pt>
                <c:pt idx="19">
                  <c:v>Vegas Golden Knights</c:v>
                </c:pt>
                <c:pt idx="20">
                  <c:v>Tampa Bay Lightning</c:v>
                </c:pt>
                <c:pt idx="21">
                  <c:v>Toronto Maple Leafs</c:v>
                </c:pt>
                <c:pt idx="22">
                  <c:v>Boston Bruins</c:v>
                </c:pt>
                <c:pt idx="23">
                  <c:v>Los Angeles Kings</c:v>
                </c:pt>
                <c:pt idx="24">
                  <c:v>Colorado Avalanche</c:v>
                </c:pt>
                <c:pt idx="25">
                  <c:v>New York Rangers</c:v>
                </c:pt>
                <c:pt idx="26">
                  <c:v>Edmonton Oilers</c:v>
                </c:pt>
                <c:pt idx="27">
                  <c:v>Vancouver Canucks</c:v>
                </c:pt>
                <c:pt idx="28">
                  <c:v>Winnipeg Jets</c:v>
                </c:pt>
                <c:pt idx="29">
                  <c:v>Dallas Stars</c:v>
                </c:pt>
                <c:pt idx="30">
                  <c:v>Carolina Hurricanes</c:v>
                </c:pt>
                <c:pt idx="31">
                  <c:v>Florida Panthers</c:v>
                </c:pt>
              </c:strCache>
            </c:strRef>
          </c:cat>
          <c:val>
            <c:numRef>
              <c:f>Rankings!$B$2:$B$33</c:f>
              <c:numCache>
                <c:formatCode>General</c:formatCode>
                <c:ptCount val="32"/>
                <c:pt idx="0">
                  <c:v>47</c:v>
                </c:pt>
                <c:pt idx="1">
                  <c:v>52</c:v>
                </c:pt>
                <c:pt idx="2">
                  <c:v>59</c:v>
                </c:pt>
                <c:pt idx="3">
                  <c:v>66</c:v>
                </c:pt>
                <c:pt idx="4">
                  <c:v>76</c:v>
                </c:pt>
                <c:pt idx="5">
                  <c:v>91</c:v>
                </c:pt>
                <c:pt idx="6">
                  <c:v>78</c:v>
                </c:pt>
                <c:pt idx="7">
                  <c:v>87</c:v>
                </c:pt>
                <c:pt idx="8">
                  <c:v>77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92</c:v>
                </c:pt>
                <c:pt idx="13">
                  <c:v>94</c:v>
                </c:pt>
                <c:pt idx="14">
                  <c:v>87</c:v>
                </c:pt>
                <c:pt idx="15">
                  <c:v>84</c:v>
                </c:pt>
                <c:pt idx="16">
                  <c:v>91</c:v>
                </c:pt>
                <c:pt idx="17">
                  <c:v>88</c:v>
                </c:pt>
                <c:pt idx="18">
                  <c:v>99</c:v>
                </c:pt>
                <c:pt idx="19">
                  <c:v>98</c:v>
                </c:pt>
                <c:pt idx="20">
                  <c:v>98</c:v>
                </c:pt>
                <c:pt idx="21">
                  <c:v>102</c:v>
                </c:pt>
                <c:pt idx="22">
                  <c:v>109</c:v>
                </c:pt>
                <c:pt idx="23">
                  <c:v>99</c:v>
                </c:pt>
                <c:pt idx="24">
                  <c:v>107</c:v>
                </c:pt>
                <c:pt idx="25">
                  <c:v>114</c:v>
                </c:pt>
                <c:pt idx="26">
                  <c:v>104</c:v>
                </c:pt>
                <c:pt idx="27">
                  <c:v>109</c:v>
                </c:pt>
                <c:pt idx="28">
                  <c:v>110</c:v>
                </c:pt>
                <c:pt idx="29">
                  <c:v>113</c:v>
                </c:pt>
                <c:pt idx="30">
                  <c:v>111</c:v>
                </c:pt>
                <c:pt idx="3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3-43BB-8716-F6CEDBE036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84579152"/>
        <c:axId val="1684579632"/>
      </c:barChart>
      <c:catAx>
        <c:axId val="1684579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79632"/>
        <c:crosses val="autoZero"/>
        <c:auto val="1"/>
        <c:lblAlgn val="ctr"/>
        <c:lblOffset val="100"/>
        <c:noMultiLvlLbl val="0"/>
      </c:catAx>
      <c:valAx>
        <c:axId val="168457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Rankings!$C$1</c:f>
              <c:strCache>
                <c:ptCount val="1"/>
                <c:pt idx="0">
                  <c:v>Goal Differentials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Rankings!$A$2:$A$34</c:f>
              <c:strCache>
                <c:ptCount val="32"/>
                <c:pt idx="0">
                  <c:v>San Jose Sharks</c:v>
                </c:pt>
                <c:pt idx="1">
                  <c:v>Chicago Blackhawks</c:v>
                </c:pt>
                <c:pt idx="2">
                  <c:v>Anaheim Ducks</c:v>
                </c:pt>
                <c:pt idx="3">
                  <c:v>Columbus Blue Jackets</c:v>
                </c:pt>
                <c:pt idx="4">
                  <c:v>Montréal Canadiens</c:v>
                </c:pt>
                <c:pt idx="5">
                  <c:v>Washington Capitals</c:v>
                </c:pt>
                <c:pt idx="6">
                  <c:v>Ottawa Senators</c:v>
                </c:pt>
                <c:pt idx="7">
                  <c:v>Philadelphia Flyers</c:v>
                </c:pt>
                <c:pt idx="8">
                  <c:v>Arizona Coyotes</c:v>
                </c:pt>
                <c:pt idx="9">
                  <c:v>Seattle Kraken</c:v>
                </c:pt>
                <c:pt idx="10">
                  <c:v>New Jersey Devils</c:v>
                </c:pt>
                <c:pt idx="11">
                  <c:v>Calgary Flames</c:v>
                </c:pt>
                <c:pt idx="12">
                  <c:v>St. Louis Blues</c:v>
                </c:pt>
                <c:pt idx="13">
                  <c:v>New York Islanders</c:v>
                </c:pt>
                <c:pt idx="14">
                  <c:v>Minnesota Wild</c:v>
                </c:pt>
                <c:pt idx="15">
                  <c:v>Buffalo Sabres</c:v>
                </c:pt>
                <c:pt idx="16">
                  <c:v>Detroit Red Wings</c:v>
                </c:pt>
                <c:pt idx="17">
                  <c:v>Pittsburgh Penguins</c:v>
                </c:pt>
                <c:pt idx="18">
                  <c:v>Nashville Predators</c:v>
                </c:pt>
                <c:pt idx="19">
                  <c:v>Vegas Golden Knights</c:v>
                </c:pt>
                <c:pt idx="20">
                  <c:v>Tampa Bay Lightning</c:v>
                </c:pt>
                <c:pt idx="21">
                  <c:v>Toronto Maple Leafs</c:v>
                </c:pt>
                <c:pt idx="22">
                  <c:v>Boston Bruins</c:v>
                </c:pt>
                <c:pt idx="23">
                  <c:v>Los Angeles Kings</c:v>
                </c:pt>
                <c:pt idx="24">
                  <c:v>Colorado Avalanche</c:v>
                </c:pt>
                <c:pt idx="25">
                  <c:v>New York Rangers</c:v>
                </c:pt>
                <c:pt idx="26">
                  <c:v>Edmonton Oilers</c:v>
                </c:pt>
                <c:pt idx="27">
                  <c:v>Vancouver Canucks</c:v>
                </c:pt>
                <c:pt idx="28">
                  <c:v>Winnipeg Jets</c:v>
                </c:pt>
                <c:pt idx="29">
                  <c:v>Dallas Stars</c:v>
                </c:pt>
                <c:pt idx="30">
                  <c:v>Carolina Hurricanes</c:v>
                </c:pt>
                <c:pt idx="31">
                  <c:v>Florida Panthers</c:v>
                </c:pt>
              </c:strCache>
            </c:strRef>
          </c:cat>
          <c:val>
            <c:numRef>
              <c:f>Rankings!$C$2:$C$34</c:f>
              <c:numCache>
                <c:formatCode>General</c:formatCode>
                <c:ptCount val="33"/>
                <c:pt idx="0">
                  <c:v>-146</c:v>
                </c:pt>
                <c:pt idx="1">
                  <c:v>-111</c:v>
                </c:pt>
                <c:pt idx="2">
                  <c:v>-90</c:v>
                </c:pt>
                <c:pt idx="3">
                  <c:v>-64</c:v>
                </c:pt>
                <c:pt idx="4">
                  <c:v>-49</c:v>
                </c:pt>
                <c:pt idx="5">
                  <c:v>-36</c:v>
                </c:pt>
                <c:pt idx="6">
                  <c:v>-31</c:v>
                </c:pt>
                <c:pt idx="7">
                  <c:v>-27</c:v>
                </c:pt>
                <c:pt idx="8">
                  <c:v>-20</c:v>
                </c:pt>
                <c:pt idx="9">
                  <c:v>-18</c:v>
                </c:pt>
                <c:pt idx="10">
                  <c:v>-17</c:v>
                </c:pt>
                <c:pt idx="11">
                  <c:v>-14</c:v>
                </c:pt>
                <c:pt idx="12">
                  <c:v>-14</c:v>
                </c:pt>
                <c:pt idx="13">
                  <c:v>-13</c:v>
                </c:pt>
                <c:pt idx="14">
                  <c:v>-12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18</c:v>
                </c:pt>
                <c:pt idx="19">
                  <c:v>20</c:v>
                </c:pt>
                <c:pt idx="20">
                  <c:v>21</c:v>
                </c:pt>
                <c:pt idx="21">
                  <c:v>37</c:v>
                </c:pt>
                <c:pt idx="22">
                  <c:v>42</c:v>
                </c:pt>
                <c:pt idx="23">
                  <c:v>44</c:v>
                </c:pt>
                <c:pt idx="24">
                  <c:v>50</c:v>
                </c:pt>
                <c:pt idx="25">
                  <c:v>52</c:v>
                </c:pt>
                <c:pt idx="26">
                  <c:v>56</c:v>
                </c:pt>
                <c:pt idx="27">
                  <c:v>58</c:v>
                </c:pt>
                <c:pt idx="28">
                  <c:v>61</c:v>
                </c:pt>
                <c:pt idx="29">
                  <c:v>62</c:v>
                </c:pt>
                <c:pt idx="30">
                  <c:v>66</c:v>
                </c:pt>
                <c:pt idx="3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E-4088-A7F6-3DA561D6F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4549392"/>
        <c:axId val="1684549872"/>
      </c:barChart>
      <c:catAx>
        <c:axId val="168454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49872"/>
        <c:crosses val="autoZero"/>
        <c:auto val="1"/>
        <c:lblAlgn val="ctr"/>
        <c:lblOffset val="100"/>
        <c:noMultiLvlLbl val="0"/>
      </c:catAx>
      <c:valAx>
        <c:axId val="16845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4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Division</a:t>
            </a:r>
            <a:r>
              <a:rPr lang="en-US" baseline="0"/>
              <a:t> Standings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Rankings!$H$2:$H$5</c:f>
              <c:strCache>
                <c:ptCount val="4"/>
                <c:pt idx="0">
                  <c:v>Atlantic</c:v>
                </c:pt>
                <c:pt idx="1">
                  <c:v>Metro</c:v>
                </c:pt>
                <c:pt idx="2">
                  <c:v>Central</c:v>
                </c:pt>
                <c:pt idx="3">
                  <c:v>Pacific</c:v>
                </c:pt>
              </c:strCache>
            </c:strRef>
          </c:cat>
          <c:val>
            <c:numRef>
              <c:f>Rankings!$I$2:$I$5</c:f>
              <c:numCache>
                <c:formatCode>General</c:formatCode>
                <c:ptCount val="4"/>
                <c:pt idx="0">
                  <c:v>90.25</c:v>
                </c:pt>
                <c:pt idx="1">
                  <c:v>87.5</c:v>
                </c:pt>
                <c:pt idx="2">
                  <c:v>88</c:v>
                </c:pt>
                <c:pt idx="3">
                  <c:v>96.125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3-4239-9EAC-1EDE146F1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0343040"/>
        <c:axId val="1300344000"/>
      </c:barChart>
      <c:catAx>
        <c:axId val="1300343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344000"/>
        <c:crosses val="autoZero"/>
        <c:auto val="1"/>
        <c:lblAlgn val="ctr"/>
        <c:lblOffset val="100"/>
        <c:noMultiLvlLbl val="0"/>
      </c:catAx>
      <c:valAx>
        <c:axId val="130034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Points Per Division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34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Offensive</a:t>
            </a:r>
            <a:r>
              <a:rPr lang="en-US" baseline="0"/>
              <a:t> vs Defensive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Analysis!$D$1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7055819-362B-403B-A77D-A0FB016D51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7DD-45E8-BD64-844376A4CC1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0B1AA34-4BC6-4088-9DBE-A0E4552ACB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7DD-45E8-BD64-844376A4CC1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959FB9F-5DC6-4404-A9BE-B66AE91C66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7DD-45E8-BD64-844376A4CC1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6820F3E-3678-478A-8F06-A9202281F7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7DD-45E8-BD64-844376A4CC1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2CE474F-E8C5-47E6-A4C0-7755770760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7DD-45E8-BD64-844376A4CC1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AEE46B2-F35D-4372-9754-0C99D3B757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7DD-45E8-BD64-844376A4CC1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591141C-8AFC-4302-B239-7951B475F5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7DD-45E8-BD64-844376A4CC1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04A354D-C32E-4A2C-85D5-6F6618B969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7DD-45E8-BD64-844376A4CC1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D0ABE64-742E-447E-B2A8-7059609FA6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7DD-45E8-BD64-844376A4CC1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AAD433D-1BE8-4BE1-8734-63256C56DF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7DD-45E8-BD64-844376A4CC1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C4DC84D-930B-454B-9F8B-D86701360E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7DD-45E8-BD64-844376A4CC1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242A3FD-E130-4474-AA07-097DFCD169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7DD-45E8-BD64-844376A4CC1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8F1C69B-2AD2-41A7-89B5-40E7EAD135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7DD-45E8-BD64-844376A4CC1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0C751C5-CD5A-40D5-AEF4-99BB1C9177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7DD-45E8-BD64-844376A4CC1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B186172-152B-42B1-B979-2D31F7B7C1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7DD-45E8-BD64-844376A4CC1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D037CB3-98B3-4EC7-881E-9CDD87BF2E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7DD-45E8-BD64-844376A4CC1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4FA025D-9E09-4F88-8A2F-233B538588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7DD-45E8-BD64-844376A4CC1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78E6991-9960-474C-A561-23477853B3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7DD-45E8-BD64-844376A4CC1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01690F5-1E02-40FE-87E0-165395A6E7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7DD-45E8-BD64-844376A4CC1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B2916C2-6211-404D-8BB9-BBF7491622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7DD-45E8-BD64-844376A4CC1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48F2E4C-E947-4A33-BAFC-499FE3DBC8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7DD-45E8-BD64-844376A4CC1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9194201-D2CD-414D-A7FF-A92C97C974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7DD-45E8-BD64-844376A4CC1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1A24B9E-6AF9-454B-B603-1415EF5D45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7DD-45E8-BD64-844376A4CC1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B674836-56EB-475E-A3D8-9730A53E7D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7DD-45E8-BD64-844376A4CC1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54C6C4C-EF92-484C-BA60-DC6C945C82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7DD-45E8-BD64-844376A4CC1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F94E85D-288E-49B1-872B-70ADF3240D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7DD-45E8-BD64-844376A4CC1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B8547ED-9F9C-4F81-82AC-46FC030603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7DD-45E8-BD64-844376A4CC1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0322698-6641-4010-A383-0B54173EA7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7DD-45E8-BD64-844376A4CC1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83CDB9C-1002-4594-AD3B-7F81C13FC0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7DD-45E8-BD64-844376A4CC1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7354C06-94F5-452C-8D06-D3F76F8107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7DD-45E8-BD64-844376A4CC1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4A1401C-E2CE-4D35-9DB6-512124B683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7DD-45E8-BD64-844376A4CC1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599B46D-F83A-4D68-940B-5AD6FD31B4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7DD-45E8-BD64-844376A4CC1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7DD-45E8-BD64-844376A4CC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Analysis!$C$2:$C$34</c:f>
              <c:numCache>
                <c:formatCode>General</c:formatCode>
                <c:ptCount val="33"/>
                <c:pt idx="0">
                  <c:v>231</c:v>
                </c:pt>
                <c:pt idx="1">
                  <c:v>234</c:v>
                </c:pt>
                <c:pt idx="2">
                  <c:v>253</c:v>
                </c:pt>
                <c:pt idx="3">
                  <c:v>244</c:v>
                </c:pt>
                <c:pt idx="4">
                  <c:v>178</c:v>
                </c:pt>
                <c:pt idx="5">
                  <c:v>232</c:v>
                </c:pt>
                <c:pt idx="6">
                  <c:v>253</c:v>
                </c:pt>
                <c:pt idx="7">
                  <c:v>203</c:v>
                </c:pt>
                <c:pt idx="8">
                  <c:v>234</c:v>
                </c:pt>
                <c:pt idx="9">
                  <c:v>250</c:v>
                </c:pt>
                <c:pt idx="10">
                  <c:v>259</c:v>
                </c:pt>
                <c:pt idx="11">
                  <c:v>263</c:v>
                </c:pt>
                <c:pt idx="12">
                  <c:v>180</c:v>
                </c:pt>
                <c:pt idx="13">
                  <c:v>245</c:v>
                </c:pt>
                <c:pt idx="14">
                  <c:v>216</c:v>
                </c:pt>
                <c:pt idx="15">
                  <c:v>214</c:v>
                </c:pt>
                <c:pt idx="16">
                  <c:v>266</c:v>
                </c:pt>
                <c:pt idx="17">
                  <c:v>254</c:v>
                </c:pt>
                <c:pt idx="18">
                  <c:v>263</c:v>
                </c:pt>
                <c:pt idx="19">
                  <c:v>264</c:v>
                </c:pt>
                <c:pt idx="20">
                  <c:v>254</c:v>
                </c:pt>
                <c:pt idx="21">
                  <c:v>279</c:v>
                </c:pt>
                <c:pt idx="22">
                  <c:v>248</c:v>
                </c:pt>
                <c:pt idx="23">
                  <c:v>275</c:v>
                </c:pt>
                <c:pt idx="24">
                  <c:v>265</c:v>
                </c:pt>
                <c:pt idx="25">
                  <c:v>298</c:v>
                </c:pt>
                <c:pt idx="26">
                  <c:v>294</c:v>
                </c:pt>
                <c:pt idx="27">
                  <c:v>302</c:v>
                </c:pt>
                <c:pt idx="28">
                  <c:v>292</c:v>
                </c:pt>
                <c:pt idx="29">
                  <c:v>278</c:v>
                </c:pt>
                <c:pt idx="30">
                  <c:v>277</c:v>
                </c:pt>
                <c:pt idx="31">
                  <c:v>288</c:v>
                </c:pt>
              </c:numCache>
            </c:numRef>
          </c:xVal>
          <c:yVal>
            <c:numRef>
              <c:f>Analysis!$D$2:$D$34</c:f>
              <c:numCache>
                <c:formatCode>General</c:formatCode>
                <c:ptCount val="33"/>
                <c:pt idx="0">
                  <c:v>258</c:v>
                </c:pt>
                <c:pt idx="1">
                  <c:v>298</c:v>
                </c:pt>
                <c:pt idx="2">
                  <c:v>248</c:v>
                </c:pt>
                <c:pt idx="3">
                  <c:v>243</c:v>
                </c:pt>
                <c:pt idx="4">
                  <c:v>289</c:v>
                </c:pt>
                <c:pt idx="5">
                  <c:v>281</c:v>
                </c:pt>
                <c:pt idx="6">
                  <c:v>267</c:v>
                </c:pt>
                <c:pt idx="7">
                  <c:v>293</c:v>
                </c:pt>
                <c:pt idx="8">
                  <c:v>248</c:v>
                </c:pt>
                <c:pt idx="9">
                  <c:v>281</c:v>
                </c:pt>
                <c:pt idx="10">
                  <c:v>198</c:v>
                </c:pt>
                <c:pt idx="11">
                  <c:v>243</c:v>
                </c:pt>
                <c:pt idx="12">
                  <c:v>326</c:v>
                </c:pt>
                <c:pt idx="13">
                  <c:v>258</c:v>
                </c:pt>
                <c:pt idx="14">
                  <c:v>252</c:v>
                </c:pt>
                <c:pt idx="15">
                  <c:v>232</c:v>
                </c:pt>
                <c:pt idx="16">
                  <c:v>248</c:v>
                </c:pt>
                <c:pt idx="17">
                  <c:v>274</c:v>
                </c:pt>
                <c:pt idx="18">
                  <c:v>221</c:v>
                </c:pt>
                <c:pt idx="19">
                  <c:v>281</c:v>
                </c:pt>
                <c:pt idx="20">
                  <c:v>210</c:v>
                </c:pt>
                <c:pt idx="21">
                  <c:v>221</c:v>
                </c:pt>
                <c:pt idx="22">
                  <c:v>260</c:v>
                </c:pt>
                <c:pt idx="23">
                  <c:v>273</c:v>
                </c:pt>
                <c:pt idx="24">
                  <c:v>198</c:v>
                </c:pt>
                <c:pt idx="25">
                  <c:v>261</c:v>
                </c:pt>
                <c:pt idx="26">
                  <c:v>232</c:v>
                </c:pt>
                <c:pt idx="27">
                  <c:v>252</c:v>
                </c:pt>
                <c:pt idx="28">
                  <c:v>236</c:v>
                </c:pt>
                <c:pt idx="29">
                  <c:v>226</c:v>
                </c:pt>
                <c:pt idx="30">
                  <c:v>211</c:v>
                </c:pt>
                <c:pt idx="31">
                  <c:v>267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Analysis!$A$2:$A$33</c15:f>
                <c15:dlblRangeCache>
                  <c:ptCount val="32"/>
                  <c:pt idx="0">
                    <c:v>Philadelphia Flyers</c:v>
                  </c:pt>
                  <c:pt idx="1">
                    <c:v>Columbus Blue Jackets</c:v>
                  </c:pt>
                  <c:pt idx="2">
                    <c:v>Pittsburgh Penguins</c:v>
                  </c:pt>
                  <c:pt idx="3">
                    <c:v>Buffalo Sabres</c:v>
                  </c:pt>
                  <c:pt idx="4">
                    <c:v>Chicago Blackhawks</c:v>
                  </c:pt>
                  <c:pt idx="5">
                    <c:v>Montréal Canadiens</c:v>
                  </c:pt>
                  <c:pt idx="6">
                    <c:v>Calgary Flames</c:v>
                  </c:pt>
                  <c:pt idx="7">
                    <c:v>Anaheim Ducks</c:v>
                  </c:pt>
                  <c:pt idx="8">
                    <c:v>St. Louis Blues</c:v>
                  </c:pt>
                  <c:pt idx="9">
                    <c:v>Ottawa Senators</c:v>
                  </c:pt>
                  <c:pt idx="10">
                    <c:v>Winnipeg Jets</c:v>
                  </c:pt>
                  <c:pt idx="11">
                    <c:v>Vegas Golden Knights</c:v>
                  </c:pt>
                  <c:pt idx="12">
                    <c:v>San Jose Sharks</c:v>
                  </c:pt>
                  <c:pt idx="13">
                    <c:v>New York Islanders</c:v>
                  </c:pt>
                  <c:pt idx="14">
                    <c:v>Washington Capitals</c:v>
                  </c:pt>
                  <c:pt idx="15">
                    <c:v>Seattle Kraken</c:v>
                  </c:pt>
                  <c:pt idx="16">
                    <c:v>Nashville Predators</c:v>
                  </c:pt>
                  <c:pt idx="17">
                    <c:v>Arizona Coyotes</c:v>
                  </c:pt>
                  <c:pt idx="18">
                    <c:v>Boston Bruins</c:v>
                  </c:pt>
                  <c:pt idx="19">
                    <c:v>New Jersey Devils</c:v>
                  </c:pt>
                  <c:pt idx="20">
                    <c:v>Los Angeles Kings</c:v>
                  </c:pt>
                  <c:pt idx="21">
                    <c:v>Vancouver Canucks</c:v>
                  </c:pt>
                  <c:pt idx="22">
                    <c:v>Minnesota Wild</c:v>
                  </c:pt>
                  <c:pt idx="23">
                    <c:v>Detroit Red Wings</c:v>
                  </c:pt>
                  <c:pt idx="24">
                    <c:v>Florida Panthers</c:v>
                  </c:pt>
                  <c:pt idx="25">
                    <c:v>Toronto Maple Leafs</c:v>
                  </c:pt>
                  <c:pt idx="26">
                    <c:v>Dallas Stars</c:v>
                  </c:pt>
                  <c:pt idx="27">
                    <c:v>Colorado Avalanche</c:v>
                  </c:pt>
                  <c:pt idx="28">
                    <c:v>Edmonton Oilers</c:v>
                  </c:pt>
                  <c:pt idx="29">
                    <c:v>New York Rangers</c:v>
                  </c:pt>
                  <c:pt idx="30">
                    <c:v>Carolina Hurricanes</c:v>
                  </c:pt>
                  <c:pt idx="31">
                    <c:v>Tampa Bay Lightning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7DD-45E8-BD64-844376A4C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43328"/>
        <c:axId val="212443808"/>
      </c:scatterChart>
      <c:valAx>
        <c:axId val="212443328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Goals</a:t>
                </a:r>
                <a:r>
                  <a:rPr lang="en-US" baseline="0"/>
                  <a:t> For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3808"/>
        <c:crosses val="autoZero"/>
        <c:crossBetween val="midCat"/>
      </c:valAx>
      <c:valAx>
        <c:axId val="212443808"/>
        <c:scaling>
          <c:orientation val="minMax"/>
          <c:max val="330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Goals Against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138908</xdr:colOff>
      <xdr:row>34</xdr:row>
      <xdr:rowOff>134903</xdr:rowOff>
    </xdr:from>
    <xdr:to>
      <xdr:col>12</xdr:col>
      <xdr:colOff>255630</xdr:colOff>
      <xdr:row>69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D5DD7-EAD3-492E-A3B9-F68672D32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181877</xdr:colOff>
      <xdr:row>0</xdr:row>
      <xdr:rowOff>0</xdr:rowOff>
    </xdr:from>
    <xdr:to>
      <xdr:col>12</xdr:col>
      <xdr:colOff>251598</xdr:colOff>
      <xdr:row>32</xdr:row>
      <xdr:rowOff>178713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06CE32-FD88-4AAD-AB5F-5BF480573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55115</xdr:colOff>
      <xdr:row>34</xdr:row>
      <xdr:rowOff>109349</xdr:rowOff>
    </xdr:from>
    <xdr:to>
      <xdr:col>29</xdr:col>
      <xdr:colOff>158748</xdr:colOff>
      <xdr:row>70</xdr:row>
      <xdr:rowOff>59531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60867C-5E64-4200-83D1-01703BC01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86852</xdr:colOff>
      <xdr:row>0</xdr:row>
      <xdr:rowOff>5137</xdr:rowOff>
    </xdr:from>
    <xdr:to>
      <xdr:col>29</xdr:col>
      <xdr:colOff>284197</xdr:colOff>
      <xdr:row>33</xdr:row>
      <xdr:rowOff>43972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C0FB19-8E14-4619-B992-3D1CC6266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198438</xdr:colOff>
      <xdr:row>24</xdr:row>
      <xdr:rowOff>70269</xdr:rowOff>
    </xdr:from>
    <xdr:to>
      <xdr:col>3</xdr:col>
      <xdr:colOff>555130</xdr:colOff>
      <xdr:row>47</xdr:row>
      <xdr:rowOff>5025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438390-D0E8-4A0C-8272-D8D98FA6C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628502</xdr:colOff>
      <xdr:row>0</xdr:row>
      <xdr:rowOff>0</xdr:rowOff>
    </xdr:from>
    <xdr:to>
      <xdr:col>19</xdr:col>
      <xdr:colOff>69554</xdr:colOff>
      <xdr:row>29</xdr:row>
      <xdr:rowOff>90377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92AD1-CEA6-3D47-12AF-EF5157F0B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341055</xdr:colOff>
      <xdr:row>0</xdr:row>
      <xdr:rowOff>46906</xdr:rowOff>
    </xdr:from>
    <xdr:to>
      <xdr:col>26</xdr:col>
      <xdr:colOff>324668</xdr:colOff>
      <xdr:row>42</xdr:row>
      <xdr:rowOff>20483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377CA6-5650-652C-DAD3-34BB7E168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638072</xdr:colOff>
      <xdr:row>30</xdr:row>
      <xdr:rowOff>67392</xdr:rowOff>
    </xdr:from>
    <xdr:to>
      <xdr:col>17</xdr:col>
      <xdr:colOff>621685</xdr:colOff>
      <xdr:row>44</xdr:row>
      <xdr:rowOff>86237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532B23-A0C0-59E8-D6F2-F5B95917D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37</xdr:row>
      <xdr:rowOff>27281</xdr:rowOff>
    </xdr:from>
    <xdr:to>
      <xdr:col>14</xdr:col>
      <xdr:colOff>76201</xdr:colOff>
      <xdr:row>74</xdr:row>
      <xdr:rowOff>141110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0861E-FD6F-6711-D56C-36CFAE3BB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214312</xdr:colOff>
      <xdr:row>76</xdr:row>
      <xdr:rowOff>174008</xdr:rowOff>
    </xdr:from>
    <xdr:to>
      <xdr:col>14</xdr:col>
      <xdr:colOff>0</xdr:colOff>
      <xdr:row>106</xdr:row>
      <xdr:rowOff>105833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4DCAE0-B07F-7373-5B95-86753389F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3E076-830F-4C75-9E83-37229D95A9D7}">
  <dimension ref="A1:A10"/>
  <sheetViews>
    <sheetView tabSelected="1" zoomScale="40" zoomScaleNormal="26" workbookViewId="0">
      <selection activeCell="A21" sqref="A21"/>
    </sheetView>
  </sheetViews>
  <sheetFormatPr defaultRowHeight="15.5" x14ac:dyDescent="0.35"/>
  <cols>
    <col min="1" max="1" width="78.08203125" customWidth="1"/>
  </cols>
  <sheetData>
    <row r="1" spans="1:1" ht="26" x14ac:dyDescent="0.6">
      <c r="A1" s="2" t="s">
        <v>69</v>
      </c>
    </row>
    <row r="2" spans="1:1" ht="26" x14ac:dyDescent="0.6">
      <c r="A2" s="2" t="s">
        <v>70</v>
      </c>
    </row>
    <row r="3" spans="1:1" ht="26" x14ac:dyDescent="0.6">
      <c r="A3" s="3"/>
    </row>
    <row r="4" spans="1:1" ht="26" x14ac:dyDescent="0.6">
      <c r="A4" s="3" t="s">
        <v>74</v>
      </c>
    </row>
    <row r="5" spans="1:1" ht="26" x14ac:dyDescent="0.6">
      <c r="A5" s="3" t="s">
        <v>71</v>
      </c>
    </row>
    <row r="6" spans="1:1" ht="26" x14ac:dyDescent="0.6">
      <c r="A6" s="3" t="s">
        <v>72</v>
      </c>
    </row>
    <row r="7" spans="1:1" ht="26" x14ac:dyDescent="0.6">
      <c r="A7" s="3" t="s">
        <v>73</v>
      </c>
    </row>
    <row r="8" spans="1:1" ht="26" x14ac:dyDescent="0.6">
      <c r="A8" s="3"/>
    </row>
    <row r="9" spans="1:1" ht="26" x14ac:dyDescent="0.6">
      <c r="A9" s="3"/>
    </row>
    <row r="10" spans="1:1" ht="26" x14ac:dyDescent="0.6">
      <c r="A1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3"/>
  <sheetViews>
    <sheetView zoomScale="62" workbookViewId="0">
      <selection activeCell="N1" sqref="N1:N1048576"/>
    </sheetView>
  </sheetViews>
  <sheetFormatPr defaultRowHeight="15.5" x14ac:dyDescent="0.35"/>
  <cols>
    <col min="1" max="1" width="19.5" customWidth="1"/>
    <col min="14" max="14" width="8.6640625" customWidth="1"/>
    <col min="23" max="23" width="15.75" customWidth="1"/>
    <col min="25" max="25" width="18.9140625" bestFit="1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56</v>
      </c>
      <c r="X1" t="s">
        <v>54</v>
      </c>
      <c r="Y1" t="s">
        <v>55</v>
      </c>
      <c r="Z1" t="s">
        <v>68</v>
      </c>
    </row>
    <row r="2" spans="1:26" x14ac:dyDescent="0.35">
      <c r="A2" t="s">
        <v>22</v>
      </c>
      <c r="B2">
        <v>20232024</v>
      </c>
      <c r="C2">
        <v>82</v>
      </c>
      <c r="D2">
        <v>55</v>
      </c>
      <c r="E2">
        <v>23</v>
      </c>
      <c r="F2">
        <v>4</v>
      </c>
      <c r="G2">
        <v>114</v>
      </c>
      <c r="H2">
        <v>0.69499999999999995</v>
      </c>
      <c r="I2">
        <v>43</v>
      </c>
      <c r="J2">
        <v>51</v>
      </c>
      <c r="K2">
        <v>4</v>
      </c>
      <c r="L2">
        <v>278</v>
      </c>
      <c r="M2">
        <v>226</v>
      </c>
      <c r="N2">
        <v>3.39</v>
      </c>
      <c r="O2">
        <v>2.76</v>
      </c>
      <c r="P2">
        <v>26.4</v>
      </c>
      <c r="Q2">
        <v>84.5</v>
      </c>
      <c r="R2">
        <v>24</v>
      </c>
      <c r="S2">
        <v>87.9</v>
      </c>
      <c r="T2">
        <v>31.5</v>
      </c>
      <c r="U2">
        <v>29.5</v>
      </c>
      <c r="V2">
        <v>52.3</v>
      </c>
      <c r="W2">
        <f>L2-M2</f>
        <v>52</v>
      </c>
      <c r="X2">
        <f t="shared" ref="X2:X16" si="0">ROUND(G2/C2, 2)</f>
        <v>1.39</v>
      </c>
      <c r="Y2">
        <f>P2+Q2</f>
        <v>110.9</v>
      </c>
      <c r="Z2" t="s">
        <v>65</v>
      </c>
    </row>
    <row r="3" spans="1:26" x14ac:dyDescent="0.35">
      <c r="A3" t="s">
        <v>23</v>
      </c>
      <c r="B3">
        <v>20232024</v>
      </c>
      <c r="C3">
        <v>82</v>
      </c>
      <c r="D3">
        <v>52</v>
      </c>
      <c r="E3">
        <v>21</v>
      </c>
      <c r="F3">
        <v>9</v>
      </c>
      <c r="G3">
        <v>113</v>
      </c>
      <c r="H3">
        <v>0.68899999999999995</v>
      </c>
      <c r="I3">
        <v>40</v>
      </c>
      <c r="J3">
        <v>48</v>
      </c>
      <c r="K3">
        <v>4</v>
      </c>
      <c r="L3">
        <v>294</v>
      </c>
      <c r="M3">
        <v>232</v>
      </c>
      <c r="N3">
        <v>3.59</v>
      </c>
      <c r="O3">
        <v>2.83</v>
      </c>
      <c r="P3">
        <v>24.2</v>
      </c>
      <c r="Q3">
        <v>82</v>
      </c>
      <c r="R3">
        <v>22.5</v>
      </c>
      <c r="S3">
        <v>87</v>
      </c>
      <c r="T3">
        <v>31.6</v>
      </c>
      <c r="U3">
        <v>28.7</v>
      </c>
      <c r="V3">
        <v>54</v>
      </c>
      <c r="W3">
        <f t="shared" ref="W3:W33" si="1">L3-M3</f>
        <v>62</v>
      </c>
      <c r="X3">
        <f t="shared" si="0"/>
        <v>1.38</v>
      </c>
      <c r="Y3">
        <f t="shared" ref="Y3:Y33" si="2">P3+Q3</f>
        <v>106.2</v>
      </c>
      <c r="Z3" t="s">
        <v>66</v>
      </c>
    </row>
    <row r="4" spans="1:26" x14ac:dyDescent="0.35">
      <c r="A4" t="s">
        <v>24</v>
      </c>
      <c r="B4">
        <v>20232024</v>
      </c>
      <c r="C4">
        <v>82</v>
      </c>
      <c r="D4">
        <v>52</v>
      </c>
      <c r="E4">
        <v>23</v>
      </c>
      <c r="F4">
        <v>7</v>
      </c>
      <c r="G4">
        <v>111</v>
      </c>
      <c r="H4">
        <v>0.67700000000000005</v>
      </c>
      <c r="I4">
        <v>44</v>
      </c>
      <c r="J4">
        <v>50</v>
      </c>
      <c r="K4">
        <v>2</v>
      </c>
      <c r="L4">
        <v>277</v>
      </c>
      <c r="M4">
        <v>211</v>
      </c>
      <c r="N4">
        <v>3.38</v>
      </c>
      <c r="O4">
        <v>2.57</v>
      </c>
      <c r="P4">
        <v>26.9</v>
      </c>
      <c r="Q4">
        <v>86.4</v>
      </c>
      <c r="R4">
        <v>23.7</v>
      </c>
      <c r="S4">
        <v>90.7</v>
      </c>
      <c r="T4">
        <v>33.299999999999997</v>
      </c>
      <c r="U4">
        <v>25.6</v>
      </c>
      <c r="V4">
        <v>52.6</v>
      </c>
      <c r="W4">
        <f t="shared" si="1"/>
        <v>66</v>
      </c>
      <c r="X4">
        <f t="shared" si="0"/>
        <v>1.35</v>
      </c>
      <c r="Y4">
        <f t="shared" si="2"/>
        <v>113.30000000000001</v>
      </c>
      <c r="Z4" t="s">
        <v>65</v>
      </c>
    </row>
    <row r="5" spans="1:26" x14ac:dyDescent="0.35">
      <c r="A5" t="s">
        <v>25</v>
      </c>
      <c r="B5">
        <v>20232024</v>
      </c>
      <c r="C5">
        <v>82</v>
      </c>
      <c r="D5">
        <v>52</v>
      </c>
      <c r="E5">
        <v>24</v>
      </c>
      <c r="F5">
        <v>6</v>
      </c>
      <c r="G5">
        <v>110</v>
      </c>
      <c r="H5">
        <v>0.67100000000000004</v>
      </c>
      <c r="I5">
        <v>42</v>
      </c>
      <c r="J5">
        <v>49</v>
      </c>
      <c r="K5">
        <v>3</v>
      </c>
      <c r="L5">
        <v>265</v>
      </c>
      <c r="M5">
        <v>198</v>
      </c>
      <c r="N5">
        <v>3.23</v>
      </c>
      <c r="O5">
        <v>2.41</v>
      </c>
      <c r="P5">
        <v>23.5</v>
      </c>
      <c r="Q5">
        <v>82.5</v>
      </c>
      <c r="R5">
        <v>20.2</v>
      </c>
      <c r="S5">
        <v>85.2</v>
      </c>
      <c r="T5">
        <v>33.700000000000003</v>
      </c>
      <c r="U5">
        <v>27.8</v>
      </c>
      <c r="V5">
        <v>51.3</v>
      </c>
      <c r="W5">
        <f t="shared" si="1"/>
        <v>67</v>
      </c>
      <c r="X5">
        <f t="shared" si="0"/>
        <v>1.34</v>
      </c>
      <c r="Y5">
        <f t="shared" si="2"/>
        <v>106</v>
      </c>
      <c r="Z5" t="s">
        <v>64</v>
      </c>
    </row>
    <row r="6" spans="1:26" x14ac:dyDescent="0.35">
      <c r="A6" t="s">
        <v>26</v>
      </c>
      <c r="B6">
        <v>20232024</v>
      </c>
      <c r="C6">
        <v>82</v>
      </c>
      <c r="D6">
        <v>52</v>
      </c>
      <c r="E6">
        <v>24</v>
      </c>
      <c r="F6">
        <v>6</v>
      </c>
      <c r="G6">
        <v>110</v>
      </c>
      <c r="H6">
        <v>0.67100000000000004</v>
      </c>
      <c r="I6">
        <v>46</v>
      </c>
      <c r="J6">
        <v>52</v>
      </c>
      <c r="K6">
        <v>0</v>
      </c>
      <c r="L6">
        <v>259</v>
      </c>
      <c r="M6">
        <v>198</v>
      </c>
      <c r="N6">
        <v>3.16</v>
      </c>
      <c r="O6">
        <v>2.41</v>
      </c>
      <c r="P6">
        <v>18.8</v>
      </c>
      <c r="Q6">
        <v>77.099999999999994</v>
      </c>
      <c r="R6">
        <v>16.7</v>
      </c>
      <c r="S6">
        <v>78.5</v>
      </c>
      <c r="T6">
        <v>30.3</v>
      </c>
      <c r="U6">
        <v>29.6</v>
      </c>
      <c r="V6">
        <v>47.6</v>
      </c>
      <c r="W6">
        <f t="shared" si="1"/>
        <v>61</v>
      </c>
      <c r="X6">
        <f t="shared" si="0"/>
        <v>1.34</v>
      </c>
      <c r="Y6">
        <f t="shared" si="2"/>
        <v>95.899999999999991</v>
      </c>
      <c r="Z6" t="s">
        <v>66</v>
      </c>
    </row>
    <row r="7" spans="1:26" x14ac:dyDescent="0.35">
      <c r="A7" t="s">
        <v>27</v>
      </c>
      <c r="B7">
        <v>20232024</v>
      </c>
      <c r="C7">
        <v>82</v>
      </c>
      <c r="D7">
        <v>50</v>
      </c>
      <c r="E7">
        <v>23</v>
      </c>
      <c r="F7">
        <v>9</v>
      </c>
      <c r="G7">
        <v>109</v>
      </c>
      <c r="H7">
        <v>0.66500000000000004</v>
      </c>
      <c r="I7">
        <v>44</v>
      </c>
      <c r="J7">
        <v>50</v>
      </c>
      <c r="K7">
        <v>0</v>
      </c>
      <c r="L7">
        <v>279</v>
      </c>
      <c r="M7">
        <v>221</v>
      </c>
      <c r="N7">
        <v>3.4</v>
      </c>
      <c r="O7">
        <v>2.7</v>
      </c>
      <c r="P7">
        <v>22.7</v>
      </c>
      <c r="Q7">
        <v>79.099999999999994</v>
      </c>
      <c r="R7">
        <v>19.899999999999999</v>
      </c>
      <c r="S7">
        <v>81.900000000000006</v>
      </c>
      <c r="T7">
        <v>28.4</v>
      </c>
      <c r="U7">
        <v>28.6</v>
      </c>
      <c r="V7">
        <v>52.1</v>
      </c>
      <c r="W7">
        <f t="shared" si="1"/>
        <v>58</v>
      </c>
      <c r="X7">
        <f t="shared" si="0"/>
        <v>1.33</v>
      </c>
      <c r="Y7">
        <f t="shared" si="2"/>
        <v>101.8</v>
      </c>
      <c r="Z7" t="s">
        <v>67</v>
      </c>
    </row>
    <row r="8" spans="1:26" x14ac:dyDescent="0.35">
      <c r="A8" t="s">
        <v>28</v>
      </c>
      <c r="B8">
        <v>20232024</v>
      </c>
      <c r="C8">
        <v>82</v>
      </c>
      <c r="D8">
        <v>47</v>
      </c>
      <c r="E8">
        <v>20</v>
      </c>
      <c r="F8">
        <v>15</v>
      </c>
      <c r="G8">
        <v>109</v>
      </c>
      <c r="H8">
        <v>0.66500000000000004</v>
      </c>
      <c r="I8">
        <v>36</v>
      </c>
      <c r="J8">
        <v>43</v>
      </c>
      <c r="K8">
        <v>4</v>
      </c>
      <c r="L8">
        <v>263</v>
      </c>
      <c r="M8">
        <v>221</v>
      </c>
      <c r="N8">
        <v>3.21</v>
      </c>
      <c r="O8">
        <v>2.7</v>
      </c>
      <c r="P8">
        <v>22.2</v>
      </c>
      <c r="Q8">
        <v>82.5</v>
      </c>
      <c r="R8">
        <v>19.8</v>
      </c>
      <c r="S8">
        <v>85.1</v>
      </c>
      <c r="T8">
        <v>29.3</v>
      </c>
      <c r="U8">
        <v>30.5</v>
      </c>
      <c r="V8">
        <v>49.5</v>
      </c>
      <c r="W8">
        <f t="shared" si="1"/>
        <v>42</v>
      </c>
      <c r="X8">
        <f t="shared" si="0"/>
        <v>1.33</v>
      </c>
      <c r="Y8">
        <f t="shared" si="2"/>
        <v>104.7</v>
      </c>
      <c r="Z8" t="s">
        <v>64</v>
      </c>
    </row>
    <row r="9" spans="1:26" x14ac:dyDescent="0.35">
      <c r="A9" t="s">
        <v>29</v>
      </c>
      <c r="B9">
        <v>20232024</v>
      </c>
      <c r="C9">
        <v>82</v>
      </c>
      <c r="D9">
        <v>50</v>
      </c>
      <c r="E9">
        <v>25</v>
      </c>
      <c r="F9">
        <v>7</v>
      </c>
      <c r="G9">
        <v>107</v>
      </c>
      <c r="H9">
        <v>0.65200000000000002</v>
      </c>
      <c r="I9">
        <v>42</v>
      </c>
      <c r="J9">
        <v>48</v>
      </c>
      <c r="K9">
        <v>2</v>
      </c>
      <c r="L9">
        <v>302</v>
      </c>
      <c r="M9">
        <v>252</v>
      </c>
      <c r="N9">
        <v>3.68</v>
      </c>
      <c r="O9">
        <v>3.07</v>
      </c>
      <c r="P9">
        <v>24.5</v>
      </c>
      <c r="Q9">
        <v>79.900000000000006</v>
      </c>
      <c r="R9">
        <v>22.3</v>
      </c>
      <c r="S9">
        <v>82.6</v>
      </c>
      <c r="T9">
        <v>33</v>
      </c>
      <c r="U9">
        <v>29.8</v>
      </c>
      <c r="V9">
        <v>47.9</v>
      </c>
      <c r="W9">
        <f t="shared" si="1"/>
        <v>50</v>
      </c>
      <c r="X9">
        <f t="shared" si="0"/>
        <v>1.3</v>
      </c>
      <c r="Y9">
        <f t="shared" si="2"/>
        <v>104.4</v>
      </c>
      <c r="Z9" t="s">
        <v>66</v>
      </c>
    </row>
    <row r="10" spans="1:26" x14ac:dyDescent="0.35">
      <c r="A10" t="s">
        <v>30</v>
      </c>
      <c r="B10">
        <v>20232024</v>
      </c>
      <c r="C10">
        <v>82</v>
      </c>
      <c r="D10">
        <v>49</v>
      </c>
      <c r="E10">
        <v>27</v>
      </c>
      <c r="F10">
        <v>6</v>
      </c>
      <c r="G10">
        <v>104</v>
      </c>
      <c r="H10">
        <v>0.63400000000000001</v>
      </c>
      <c r="I10">
        <v>39</v>
      </c>
      <c r="J10">
        <v>47</v>
      </c>
      <c r="K10">
        <v>2</v>
      </c>
      <c r="L10">
        <v>292</v>
      </c>
      <c r="M10">
        <v>236</v>
      </c>
      <c r="N10">
        <v>3.56</v>
      </c>
      <c r="O10">
        <v>2.88</v>
      </c>
      <c r="P10">
        <v>26.3</v>
      </c>
      <c r="Q10">
        <v>79.5</v>
      </c>
      <c r="R10">
        <v>24.3</v>
      </c>
      <c r="S10">
        <v>82.2</v>
      </c>
      <c r="T10">
        <v>33.799999999999997</v>
      </c>
      <c r="U10">
        <v>28.1</v>
      </c>
      <c r="V10">
        <v>53.2</v>
      </c>
      <c r="W10">
        <f t="shared" si="1"/>
        <v>56</v>
      </c>
      <c r="X10">
        <f t="shared" si="0"/>
        <v>1.27</v>
      </c>
      <c r="Y10">
        <f t="shared" si="2"/>
        <v>105.8</v>
      </c>
      <c r="Z10" t="s">
        <v>67</v>
      </c>
    </row>
    <row r="11" spans="1:26" x14ac:dyDescent="0.35">
      <c r="A11" t="s">
        <v>31</v>
      </c>
      <c r="B11">
        <v>20232024</v>
      </c>
      <c r="C11">
        <v>82</v>
      </c>
      <c r="D11">
        <v>46</v>
      </c>
      <c r="E11">
        <v>26</v>
      </c>
      <c r="F11">
        <v>10</v>
      </c>
      <c r="G11">
        <v>102</v>
      </c>
      <c r="H11">
        <v>0.622</v>
      </c>
      <c r="I11">
        <v>33</v>
      </c>
      <c r="J11">
        <v>41</v>
      </c>
      <c r="K11">
        <v>5</v>
      </c>
      <c r="L11">
        <v>298</v>
      </c>
      <c r="M11">
        <v>261</v>
      </c>
      <c r="N11">
        <v>3.63</v>
      </c>
      <c r="O11">
        <v>3.18</v>
      </c>
      <c r="P11">
        <v>24</v>
      </c>
      <c r="Q11">
        <v>76.900000000000006</v>
      </c>
      <c r="R11">
        <v>20.2</v>
      </c>
      <c r="S11">
        <v>79.400000000000006</v>
      </c>
      <c r="T11">
        <v>32.6</v>
      </c>
      <c r="U11">
        <v>29.8</v>
      </c>
      <c r="V11">
        <v>53.5</v>
      </c>
      <c r="W11">
        <f t="shared" si="1"/>
        <v>37</v>
      </c>
      <c r="X11">
        <f t="shared" si="0"/>
        <v>1.24</v>
      </c>
      <c r="Y11">
        <f t="shared" si="2"/>
        <v>100.9</v>
      </c>
      <c r="Z11" t="s">
        <v>64</v>
      </c>
    </row>
    <row r="12" spans="1:26" x14ac:dyDescent="0.35">
      <c r="A12" t="s">
        <v>32</v>
      </c>
      <c r="B12">
        <v>20232024</v>
      </c>
      <c r="C12">
        <v>82</v>
      </c>
      <c r="D12">
        <v>47</v>
      </c>
      <c r="E12">
        <v>30</v>
      </c>
      <c r="F12">
        <v>5</v>
      </c>
      <c r="G12">
        <v>99</v>
      </c>
      <c r="H12">
        <v>0.60399999999999998</v>
      </c>
      <c r="I12">
        <v>38</v>
      </c>
      <c r="J12">
        <v>44</v>
      </c>
      <c r="K12">
        <v>3</v>
      </c>
      <c r="L12">
        <v>266</v>
      </c>
      <c r="M12">
        <v>248</v>
      </c>
      <c r="N12">
        <v>3.24</v>
      </c>
      <c r="O12">
        <v>3.02</v>
      </c>
      <c r="P12">
        <v>21.6</v>
      </c>
      <c r="Q12">
        <v>76.900000000000006</v>
      </c>
      <c r="R12">
        <v>19.7</v>
      </c>
      <c r="S12">
        <v>79.8</v>
      </c>
      <c r="T12">
        <v>32.200000000000003</v>
      </c>
      <c r="U12">
        <v>30.6</v>
      </c>
      <c r="V12">
        <v>50.4</v>
      </c>
      <c r="W12">
        <f t="shared" si="1"/>
        <v>18</v>
      </c>
      <c r="X12">
        <f t="shared" si="0"/>
        <v>1.21</v>
      </c>
      <c r="Y12">
        <f t="shared" si="2"/>
        <v>98.5</v>
      </c>
      <c r="Z12" t="s">
        <v>66</v>
      </c>
    </row>
    <row r="13" spans="1:26" x14ac:dyDescent="0.35">
      <c r="A13" t="s">
        <v>33</v>
      </c>
      <c r="B13">
        <v>20232024</v>
      </c>
      <c r="C13">
        <v>82</v>
      </c>
      <c r="D13">
        <v>44</v>
      </c>
      <c r="E13">
        <v>27</v>
      </c>
      <c r="F13">
        <v>11</v>
      </c>
      <c r="G13">
        <v>99</v>
      </c>
      <c r="H13">
        <v>0.60399999999999998</v>
      </c>
      <c r="I13">
        <v>37</v>
      </c>
      <c r="J13">
        <v>42</v>
      </c>
      <c r="K13">
        <v>2</v>
      </c>
      <c r="L13">
        <v>254</v>
      </c>
      <c r="M13">
        <v>210</v>
      </c>
      <c r="N13">
        <v>3.1</v>
      </c>
      <c r="O13">
        <v>2.56</v>
      </c>
      <c r="P13">
        <v>22.6</v>
      </c>
      <c r="Q13">
        <v>84.6</v>
      </c>
      <c r="R13">
        <v>19.8</v>
      </c>
      <c r="S13">
        <v>88.9</v>
      </c>
      <c r="T13">
        <v>31.9</v>
      </c>
      <c r="U13">
        <v>28</v>
      </c>
      <c r="V13">
        <v>50.6</v>
      </c>
      <c r="W13">
        <f t="shared" si="1"/>
        <v>44</v>
      </c>
      <c r="X13">
        <f t="shared" si="0"/>
        <v>1.21</v>
      </c>
      <c r="Y13">
        <f t="shared" si="2"/>
        <v>107.19999999999999</v>
      </c>
      <c r="Z13" t="s">
        <v>67</v>
      </c>
    </row>
    <row r="14" spans="1:26" x14ac:dyDescent="0.35">
      <c r="A14" t="s">
        <v>34</v>
      </c>
      <c r="B14">
        <v>20232024</v>
      </c>
      <c r="C14">
        <v>82</v>
      </c>
      <c r="D14">
        <v>45</v>
      </c>
      <c r="E14">
        <v>29</v>
      </c>
      <c r="F14">
        <v>8</v>
      </c>
      <c r="G14">
        <v>98</v>
      </c>
      <c r="H14">
        <v>0.59799999999999998</v>
      </c>
      <c r="I14">
        <v>37</v>
      </c>
      <c r="J14">
        <v>42</v>
      </c>
      <c r="K14">
        <v>3</v>
      </c>
      <c r="L14">
        <v>288</v>
      </c>
      <c r="M14">
        <v>267</v>
      </c>
      <c r="N14">
        <v>3.51</v>
      </c>
      <c r="O14">
        <v>3.26</v>
      </c>
      <c r="P14">
        <v>28.6</v>
      </c>
      <c r="Q14">
        <v>83.3</v>
      </c>
      <c r="R14">
        <v>26.2</v>
      </c>
      <c r="S14">
        <v>85.5</v>
      </c>
      <c r="T14">
        <v>29.3</v>
      </c>
      <c r="U14">
        <v>29.6</v>
      </c>
      <c r="V14">
        <v>51.8</v>
      </c>
      <c r="W14">
        <f t="shared" si="1"/>
        <v>21</v>
      </c>
      <c r="X14">
        <f t="shared" si="0"/>
        <v>1.2</v>
      </c>
      <c r="Y14">
        <f t="shared" si="2"/>
        <v>111.9</v>
      </c>
      <c r="Z14" t="s">
        <v>64</v>
      </c>
    </row>
    <row r="15" spans="1:26" x14ac:dyDescent="0.35">
      <c r="A15" t="s">
        <v>35</v>
      </c>
      <c r="B15">
        <v>20232024</v>
      </c>
      <c r="C15">
        <v>82</v>
      </c>
      <c r="D15">
        <v>45</v>
      </c>
      <c r="E15">
        <v>29</v>
      </c>
      <c r="F15">
        <v>8</v>
      </c>
      <c r="G15">
        <v>98</v>
      </c>
      <c r="H15">
        <v>0.59799999999999998</v>
      </c>
      <c r="I15">
        <v>34</v>
      </c>
      <c r="J15">
        <v>41</v>
      </c>
      <c r="K15">
        <v>4</v>
      </c>
      <c r="L15">
        <v>263</v>
      </c>
      <c r="M15">
        <v>243</v>
      </c>
      <c r="N15">
        <v>3.21</v>
      </c>
      <c r="O15">
        <v>2.96</v>
      </c>
      <c r="P15">
        <v>20.2</v>
      </c>
      <c r="Q15">
        <v>79.3</v>
      </c>
      <c r="R15">
        <v>17.100000000000001</v>
      </c>
      <c r="S15">
        <v>83.6</v>
      </c>
      <c r="T15">
        <v>31.1</v>
      </c>
      <c r="U15">
        <v>30.3</v>
      </c>
      <c r="V15">
        <v>50.2</v>
      </c>
      <c r="W15">
        <f t="shared" si="1"/>
        <v>20</v>
      </c>
      <c r="X15">
        <f t="shared" si="0"/>
        <v>1.2</v>
      </c>
      <c r="Y15">
        <f t="shared" si="2"/>
        <v>99.5</v>
      </c>
      <c r="Z15" t="s">
        <v>67</v>
      </c>
    </row>
    <row r="16" spans="1:26" x14ac:dyDescent="0.35">
      <c r="A16" t="s">
        <v>36</v>
      </c>
      <c r="B16">
        <v>20232024</v>
      </c>
      <c r="C16">
        <v>82</v>
      </c>
      <c r="D16">
        <v>39</v>
      </c>
      <c r="E16">
        <v>27</v>
      </c>
      <c r="F16">
        <v>16</v>
      </c>
      <c r="G16">
        <v>94</v>
      </c>
      <c r="H16">
        <v>0.57299999999999995</v>
      </c>
      <c r="I16">
        <v>29</v>
      </c>
      <c r="J16">
        <v>38</v>
      </c>
      <c r="K16">
        <v>1</v>
      </c>
      <c r="L16">
        <v>245</v>
      </c>
      <c r="M16">
        <v>258</v>
      </c>
      <c r="N16">
        <v>2.99</v>
      </c>
      <c r="O16">
        <v>3.15</v>
      </c>
      <c r="P16">
        <v>20.399999999999999</v>
      </c>
      <c r="Q16">
        <v>71.5</v>
      </c>
      <c r="R16">
        <v>19.100000000000001</v>
      </c>
      <c r="S16">
        <v>76</v>
      </c>
      <c r="T16">
        <v>30.1</v>
      </c>
      <c r="U16">
        <v>32.799999999999997</v>
      </c>
      <c r="V16">
        <v>51.3</v>
      </c>
      <c r="W16">
        <f t="shared" si="1"/>
        <v>-13</v>
      </c>
      <c r="X16">
        <f t="shared" si="0"/>
        <v>1.1499999999999999</v>
      </c>
      <c r="Y16">
        <f t="shared" si="2"/>
        <v>91.9</v>
      </c>
      <c r="Z16" t="s">
        <v>65</v>
      </c>
    </row>
    <row r="17" spans="1:26" x14ac:dyDescent="0.35">
      <c r="A17" t="s">
        <v>37</v>
      </c>
      <c r="B17">
        <v>20232024</v>
      </c>
      <c r="C17">
        <v>82</v>
      </c>
      <c r="D17">
        <v>43</v>
      </c>
      <c r="E17">
        <v>33</v>
      </c>
      <c r="F17">
        <v>6</v>
      </c>
      <c r="G17">
        <v>92</v>
      </c>
      <c r="H17">
        <v>0.56100000000000005</v>
      </c>
      <c r="I17">
        <v>31</v>
      </c>
      <c r="J17">
        <v>38</v>
      </c>
      <c r="K17">
        <v>5</v>
      </c>
      <c r="L17">
        <v>234</v>
      </c>
      <c r="M17">
        <v>248</v>
      </c>
      <c r="N17">
        <v>2.85</v>
      </c>
      <c r="O17">
        <v>3.02</v>
      </c>
      <c r="P17">
        <v>18</v>
      </c>
      <c r="Q17">
        <v>79.099999999999994</v>
      </c>
      <c r="R17">
        <v>15.2</v>
      </c>
      <c r="S17">
        <v>84.2</v>
      </c>
      <c r="T17">
        <v>28.9</v>
      </c>
      <c r="U17">
        <v>32.1</v>
      </c>
      <c r="V17">
        <v>49.9</v>
      </c>
      <c r="W17">
        <f t="shared" si="1"/>
        <v>-14</v>
      </c>
      <c r="X17">
        <f>ROUND(G17/C17, 2)</f>
        <v>1.1200000000000001</v>
      </c>
      <c r="Y17">
        <f t="shared" si="2"/>
        <v>97.1</v>
      </c>
      <c r="Z17" t="s">
        <v>66</v>
      </c>
    </row>
    <row r="18" spans="1:26" x14ac:dyDescent="0.35">
      <c r="A18" t="s">
        <v>38</v>
      </c>
      <c r="B18">
        <v>20232024</v>
      </c>
      <c r="C18">
        <v>82</v>
      </c>
      <c r="D18">
        <v>41</v>
      </c>
      <c r="E18">
        <v>32</v>
      </c>
      <c r="F18">
        <v>9</v>
      </c>
      <c r="G18">
        <v>91</v>
      </c>
      <c r="H18">
        <v>0.55500000000000005</v>
      </c>
      <c r="I18">
        <v>27</v>
      </c>
      <c r="J18">
        <v>38</v>
      </c>
      <c r="K18">
        <v>3</v>
      </c>
      <c r="L18">
        <v>275</v>
      </c>
      <c r="M18">
        <v>273</v>
      </c>
      <c r="N18">
        <v>3.35</v>
      </c>
      <c r="O18">
        <v>3.33</v>
      </c>
      <c r="P18">
        <v>23.1</v>
      </c>
      <c r="Q18">
        <v>79.599999999999994</v>
      </c>
      <c r="R18">
        <v>19.399999999999999</v>
      </c>
      <c r="S18">
        <v>82.5</v>
      </c>
      <c r="T18">
        <v>29</v>
      </c>
      <c r="U18">
        <v>32.4</v>
      </c>
      <c r="V18">
        <v>50.6</v>
      </c>
      <c r="W18">
        <f t="shared" si="1"/>
        <v>2</v>
      </c>
      <c r="X18">
        <f t="shared" ref="X18:X34" si="3">ROUND(G18/C18, 2)</f>
        <v>1.1100000000000001</v>
      </c>
      <c r="Y18">
        <f t="shared" si="2"/>
        <v>102.69999999999999</v>
      </c>
      <c r="Z18" t="s">
        <v>64</v>
      </c>
    </row>
    <row r="19" spans="1:26" x14ac:dyDescent="0.35">
      <c r="A19" t="s">
        <v>39</v>
      </c>
      <c r="B19">
        <v>20232024</v>
      </c>
      <c r="C19">
        <v>82</v>
      </c>
      <c r="D19">
        <v>40</v>
      </c>
      <c r="E19">
        <v>31</v>
      </c>
      <c r="F19">
        <v>11</v>
      </c>
      <c r="G19">
        <v>91</v>
      </c>
      <c r="H19">
        <v>0.55500000000000005</v>
      </c>
      <c r="I19">
        <v>32</v>
      </c>
      <c r="J19">
        <v>36</v>
      </c>
      <c r="K19">
        <v>4</v>
      </c>
      <c r="L19">
        <v>216</v>
      </c>
      <c r="M19">
        <v>252</v>
      </c>
      <c r="N19">
        <v>2.63</v>
      </c>
      <c r="O19">
        <v>3.07</v>
      </c>
      <c r="P19">
        <v>20.6</v>
      </c>
      <c r="Q19">
        <v>79</v>
      </c>
      <c r="R19">
        <v>18.399999999999999</v>
      </c>
      <c r="S19">
        <v>80.3</v>
      </c>
      <c r="T19">
        <v>26.5</v>
      </c>
      <c r="U19">
        <v>30.5</v>
      </c>
      <c r="V19">
        <v>46.7</v>
      </c>
      <c r="W19">
        <f t="shared" si="1"/>
        <v>-36</v>
      </c>
      <c r="X19">
        <f t="shared" si="3"/>
        <v>1.1100000000000001</v>
      </c>
      <c r="Y19">
        <f t="shared" si="2"/>
        <v>99.6</v>
      </c>
      <c r="Z19" t="s">
        <v>65</v>
      </c>
    </row>
    <row r="20" spans="1:26" x14ac:dyDescent="0.35">
      <c r="A20" t="s">
        <v>40</v>
      </c>
      <c r="B20">
        <v>20232024</v>
      </c>
      <c r="C20">
        <v>82</v>
      </c>
      <c r="D20">
        <v>38</v>
      </c>
      <c r="E20">
        <v>32</v>
      </c>
      <c r="F20">
        <v>12</v>
      </c>
      <c r="G20">
        <v>88</v>
      </c>
      <c r="H20">
        <v>0.53700000000000003</v>
      </c>
      <c r="I20">
        <v>32</v>
      </c>
      <c r="J20">
        <v>36</v>
      </c>
      <c r="K20">
        <v>2</v>
      </c>
      <c r="L20">
        <v>253</v>
      </c>
      <c r="M20">
        <v>248</v>
      </c>
      <c r="N20">
        <v>3.09</v>
      </c>
      <c r="O20">
        <v>3.02</v>
      </c>
      <c r="P20">
        <v>15.3</v>
      </c>
      <c r="Q20">
        <v>80.7</v>
      </c>
      <c r="R20">
        <v>10.7</v>
      </c>
      <c r="S20">
        <v>82.7</v>
      </c>
      <c r="T20">
        <v>32.700000000000003</v>
      </c>
      <c r="U20">
        <v>30.2</v>
      </c>
      <c r="V20">
        <v>54.6</v>
      </c>
      <c r="W20">
        <f t="shared" si="1"/>
        <v>5</v>
      </c>
      <c r="X20">
        <f t="shared" si="3"/>
        <v>1.07</v>
      </c>
      <c r="Y20">
        <f t="shared" si="2"/>
        <v>96</v>
      </c>
      <c r="Z20" t="s">
        <v>65</v>
      </c>
    </row>
    <row r="21" spans="1:26" x14ac:dyDescent="0.35">
      <c r="A21" t="s">
        <v>41</v>
      </c>
      <c r="B21">
        <v>20232024</v>
      </c>
      <c r="C21">
        <v>82</v>
      </c>
      <c r="D21">
        <v>39</v>
      </c>
      <c r="E21">
        <v>34</v>
      </c>
      <c r="F21">
        <v>9</v>
      </c>
      <c r="G21">
        <v>87</v>
      </c>
      <c r="H21">
        <v>0.53</v>
      </c>
      <c r="I21">
        <v>32</v>
      </c>
      <c r="J21">
        <v>36</v>
      </c>
      <c r="K21">
        <v>3</v>
      </c>
      <c r="L21">
        <v>248</v>
      </c>
      <c r="M21">
        <v>260</v>
      </c>
      <c r="N21">
        <v>3.02</v>
      </c>
      <c r="O21">
        <v>3.17</v>
      </c>
      <c r="P21">
        <v>22.7</v>
      </c>
      <c r="Q21">
        <v>74.5</v>
      </c>
      <c r="R21">
        <v>18.7</v>
      </c>
      <c r="S21">
        <v>75.7</v>
      </c>
      <c r="T21">
        <v>30.1</v>
      </c>
      <c r="U21">
        <v>29.7</v>
      </c>
      <c r="V21">
        <v>47.3</v>
      </c>
      <c r="W21">
        <f t="shared" si="1"/>
        <v>-12</v>
      </c>
      <c r="X21">
        <f t="shared" si="3"/>
        <v>1.06</v>
      </c>
      <c r="Y21">
        <f t="shared" si="2"/>
        <v>97.2</v>
      </c>
      <c r="Z21" t="s">
        <v>66</v>
      </c>
    </row>
    <row r="22" spans="1:26" x14ac:dyDescent="0.35">
      <c r="A22" t="s">
        <v>42</v>
      </c>
      <c r="B22">
        <v>20232024</v>
      </c>
      <c r="C22">
        <v>82</v>
      </c>
      <c r="D22">
        <v>38</v>
      </c>
      <c r="E22">
        <v>33</v>
      </c>
      <c r="F22">
        <v>11</v>
      </c>
      <c r="G22">
        <v>87</v>
      </c>
      <c r="H22">
        <v>0.53</v>
      </c>
      <c r="I22">
        <v>30</v>
      </c>
      <c r="J22">
        <v>34</v>
      </c>
      <c r="K22">
        <v>4</v>
      </c>
      <c r="L22">
        <v>231</v>
      </c>
      <c r="M22">
        <v>258</v>
      </c>
      <c r="N22">
        <v>2.82</v>
      </c>
      <c r="O22">
        <v>3.15</v>
      </c>
      <c r="P22">
        <v>12.2</v>
      </c>
      <c r="Q22">
        <v>83.4</v>
      </c>
      <c r="R22">
        <v>10.6</v>
      </c>
      <c r="S22">
        <v>90</v>
      </c>
      <c r="T22">
        <v>33</v>
      </c>
      <c r="U22">
        <v>27.1</v>
      </c>
      <c r="V22">
        <v>49.7</v>
      </c>
      <c r="W22">
        <f t="shared" si="1"/>
        <v>-27</v>
      </c>
      <c r="X22">
        <f t="shared" si="3"/>
        <v>1.06</v>
      </c>
      <c r="Y22">
        <f t="shared" si="2"/>
        <v>95.600000000000009</v>
      </c>
      <c r="Z22" t="s">
        <v>65</v>
      </c>
    </row>
    <row r="23" spans="1:26" x14ac:dyDescent="0.35">
      <c r="A23" t="s">
        <v>43</v>
      </c>
      <c r="B23">
        <v>20232024</v>
      </c>
      <c r="C23">
        <v>82</v>
      </c>
      <c r="D23">
        <v>39</v>
      </c>
      <c r="E23">
        <v>37</v>
      </c>
      <c r="F23">
        <v>6</v>
      </c>
      <c r="G23">
        <v>84</v>
      </c>
      <c r="H23">
        <v>0.51200000000000001</v>
      </c>
      <c r="I23">
        <v>33</v>
      </c>
      <c r="J23">
        <v>37</v>
      </c>
      <c r="K23">
        <v>2</v>
      </c>
      <c r="L23">
        <v>244</v>
      </c>
      <c r="M23">
        <v>243</v>
      </c>
      <c r="N23">
        <v>2.98</v>
      </c>
      <c r="O23">
        <v>2.96</v>
      </c>
      <c r="P23">
        <v>16.600000000000001</v>
      </c>
      <c r="Q23">
        <v>79.8</v>
      </c>
      <c r="R23">
        <v>12.1</v>
      </c>
      <c r="S23">
        <v>82.7</v>
      </c>
      <c r="T23">
        <v>30.9</v>
      </c>
      <c r="U23">
        <v>29.3</v>
      </c>
      <c r="V23">
        <v>45</v>
      </c>
      <c r="W23">
        <f t="shared" si="1"/>
        <v>1</v>
      </c>
      <c r="X23">
        <f t="shared" si="3"/>
        <v>1.02</v>
      </c>
      <c r="Y23">
        <f t="shared" si="2"/>
        <v>96.4</v>
      </c>
      <c r="Z23" t="s">
        <v>64</v>
      </c>
    </row>
    <row r="24" spans="1:26" x14ac:dyDescent="0.35">
      <c r="A24" t="s">
        <v>44</v>
      </c>
      <c r="B24">
        <v>20232024</v>
      </c>
      <c r="C24">
        <v>82</v>
      </c>
      <c r="D24">
        <v>38</v>
      </c>
      <c r="E24">
        <v>39</v>
      </c>
      <c r="F24">
        <v>5</v>
      </c>
      <c r="G24">
        <v>81</v>
      </c>
      <c r="H24">
        <v>0.49399999999999999</v>
      </c>
      <c r="I24">
        <v>33</v>
      </c>
      <c r="J24">
        <v>38</v>
      </c>
      <c r="K24">
        <v>0</v>
      </c>
      <c r="L24">
        <v>264</v>
      </c>
      <c r="M24">
        <v>281</v>
      </c>
      <c r="N24">
        <v>3.22</v>
      </c>
      <c r="O24">
        <v>3.43</v>
      </c>
      <c r="P24">
        <v>22.5</v>
      </c>
      <c r="Q24">
        <v>80.7</v>
      </c>
      <c r="R24">
        <v>18.8</v>
      </c>
      <c r="S24">
        <v>81.900000000000006</v>
      </c>
      <c r="T24">
        <v>30.7</v>
      </c>
      <c r="U24">
        <v>30</v>
      </c>
      <c r="V24">
        <v>53.5</v>
      </c>
      <c r="W24">
        <f t="shared" si="1"/>
        <v>-17</v>
      </c>
      <c r="X24">
        <f t="shared" si="3"/>
        <v>0.99</v>
      </c>
      <c r="Y24">
        <f t="shared" si="2"/>
        <v>103.2</v>
      </c>
      <c r="Z24" t="s">
        <v>65</v>
      </c>
    </row>
    <row r="25" spans="1:26" x14ac:dyDescent="0.35">
      <c r="A25" t="s">
        <v>45</v>
      </c>
      <c r="B25">
        <v>20232024</v>
      </c>
      <c r="C25">
        <v>82</v>
      </c>
      <c r="D25">
        <v>38</v>
      </c>
      <c r="E25">
        <v>39</v>
      </c>
      <c r="F25">
        <v>5</v>
      </c>
      <c r="G25">
        <v>81</v>
      </c>
      <c r="H25">
        <v>0.49399999999999999</v>
      </c>
      <c r="I25">
        <v>32</v>
      </c>
      <c r="J25">
        <v>38</v>
      </c>
      <c r="K25">
        <v>0</v>
      </c>
      <c r="L25">
        <v>253</v>
      </c>
      <c r="M25">
        <v>267</v>
      </c>
      <c r="N25">
        <v>3.09</v>
      </c>
      <c r="O25">
        <v>3.26</v>
      </c>
      <c r="P25">
        <v>17.899999999999999</v>
      </c>
      <c r="Q25">
        <v>80.8</v>
      </c>
      <c r="R25">
        <v>13.5</v>
      </c>
      <c r="S25">
        <v>85.3</v>
      </c>
      <c r="T25">
        <v>31.4</v>
      </c>
      <c r="U25">
        <v>29.7</v>
      </c>
      <c r="V25">
        <v>49.6</v>
      </c>
      <c r="W25">
        <f t="shared" si="1"/>
        <v>-14</v>
      </c>
      <c r="X25">
        <f t="shared" si="3"/>
        <v>0.99</v>
      </c>
      <c r="Y25">
        <f t="shared" si="2"/>
        <v>98.699999999999989</v>
      </c>
      <c r="Z25" t="s">
        <v>67</v>
      </c>
    </row>
    <row r="26" spans="1:26" x14ac:dyDescent="0.35">
      <c r="A26" t="s">
        <v>46</v>
      </c>
      <c r="B26">
        <v>20232024</v>
      </c>
      <c r="C26">
        <v>82</v>
      </c>
      <c r="D26">
        <v>34</v>
      </c>
      <c r="E26">
        <v>35</v>
      </c>
      <c r="F26">
        <v>13</v>
      </c>
      <c r="G26">
        <v>81</v>
      </c>
      <c r="H26">
        <v>0.49399999999999999</v>
      </c>
      <c r="I26">
        <v>28</v>
      </c>
      <c r="J26">
        <v>31</v>
      </c>
      <c r="K26">
        <v>3</v>
      </c>
      <c r="L26">
        <v>214</v>
      </c>
      <c r="M26">
        <v>232</v>
      </c>
      <c r="N26">
        <v>2.61</v>
      </c>
      <c r="O26">
        <v>2.83</v>
      </c>
      <c r="P26">
        <v>20.7</v>
      </c>
      <c r="Q26">
        <v>78.8</v>
      </c>
      <c r="R26">
        <v>16.899999999999999</v>
      </c>
      <c r="S26">
        <v>81.5</v>
      </c>
      <c r="T26">
        <v>28.6</v>
      </c>
      <c r="U26">
        <v>29.2</v>
      </c>
      <c r="V26">
        <v>47.5</v>
      </c>
      <c r="W26">
        <f t="shared" si="1"/>
        <v>-18</v>
      </c>
      <c r="X26">
        <f t="shared" si="3"/>
        <v>0.99</v>
      </c>
      <c r="Y26">
        <f t="shared" si="2"/>
        <v>99.5</v>
      </c>
      <c r="Z26" t="s">
        <v>67</v>
      </c>
    </row>
    <row r="27" spans="1:26" x14ac:dyDescent="0.35">
      <c r="A27" t="s">
        <v>47</v>
      </c>
      <c r="B27">
        <v>20232024</v>
      </c>
      <c r="C27">
        <v>82</v>
      </c>
      <c r="D27">
        <v>37</v>
      </c>
      <c r="E27">
        <v>41</v>
      </c>
      <c r="F27">
        <v>4</v>
      </c>
      <c r="G27">
        <v>78</v>
      </c>
      <c r="H27">
        <v>0.47599999999999998</v>
      </c>
      <c r="I27">
        <v>25</v>
      </c>
      <c r="J27">
        <v>32</v>
      </c>
      <c r="K27">
        <v>5</v>
      </c>
      <c r="L27">
        <v>250</v>
      </c>
      <c r="M27">
        <v>281</v>
      </c>
      <c r="N27">
        <v>3.05</v>
      </c>
      <c r="O27">
        <v>3.43</v>
      </c>
      <c r="P27">
        <v>18</v>
      </c>
      <c r="Q27">
        <v>75.099999999999994</v>
      </c>
      <c r="R27">
        <v>15.9</v>
      </c>
      <c r="S27">
        <v>78</v>
      </c>
      <c r="T27">
        <v>31.7</v>
      </c>
      <c r="U27">
        <v>29.7</v>
      </c>
      <c r="V27">
        <v>51</v>
      </c>
      <c r="W27">
        <f t="shared" si="1"/>
        <v>-31</v>
      </c>
      <c r="X27">
        <f t="shared" si="3"/>
        <v>0.95</v>
      </c>
      <c r="Y27">
        <f t="shared" si="2"/>
        <v>93.1</v>
      </c>
      <c r="Z27" t="s">
        <v>64</v>
      </c>
    </row>
    <row r="28" spans="1:26" x14ac:dyDescent="0.35">
      <c r="A28" t="s">
        <v>48</v>
      </c>
      <c r="B28">
        <v>20232024</v>
      </c>
      <c r="C28">
        <v>82</v>
      </c>
      <c r="D28">
        <v>36</v>
      </c>
      <c r="E28">
        <v>41</v>
      </c>
      <c r="F28">
        <v>5</v>
      </c>
      <c r="G28">
        <v>77</v>
      </c>
      <c r="H28">
        <v>0.47</v>
      </c>
      <c r="I28">
        <v>28</v>
      </c>
      <c r="J28">
        <v>34</v>
      </c>
      <c r="K28">
        <v>2</v>
      </c>
      <c r="L28">
        <v>254</v>
      </c>
      <c r="M28">
        <v>274</v>
      </c>
      <c r="N28">
        <v>3.1</v>
      </c>
      <c r="O28">
        <v>3.34</v>
      </c>
      <c r="P28">
        <v>22</v>
      </c>
      <c r="Q28">
        <v>76.3</v>
      </c>
      <c r="R28">
        <v>19.100000000000001</v>
      </c>
      <c r="S28">
        <v>79</v>
      </c>
      <c r="T28">
        <v>27.7</v>
      </c>
      <c r="U28">
        <v>31.7</v>
      </c>
      <c r="V28">
        <v>45.1</v>
      </c>
      <c r="W28">
        <f t="shared" si="1"/>
        <v>-20</v>
      </c>
      <c r="X28">
        <f t="shared" si="3"/>
        <v>0.94</v>
      </c>
      <c r="Y28">
        <f t="shared" si="2"/>
        <v>98.3</v>
      </c>
      <c r="Z28" t="s">
        <v>66</v>
      </c>
    </row>
    <row r="29" spans="1:26" x14ac:dyDescent="0.35">
      <c r="A29" t="s">
        <v>49</v>
      </c>
      <c r="B29">
        <v>20232024</v>
      </c>
      <c r="C29">
        <v>82</v>
      </c>
      <c r="D29">
        <v>30</v>
      </c>
      <c r="E29">
        <v>36</v>
      </c>
      <c r="F29">
        <v>16</v>
      </c>
      <c r="G29">
        <v>76</v>
      </c>
      <c r="H29">
        <v>0.46300000000000002</v>
      </c>
      <c r="I29">
        <v>20</v>
      </c>
      <c r="J29">
        <v>26</v>
      </c>
      <c r="K29">
        <v>4</v>
      </c>
      <c r="L29">
        <v>232</v>
      </c>
      <c r="M29">
        <v>281</v>
      </c>
      <c r="N29">
        <v>2.83</v>
      </c>
      <c r="O29">
        <v>3.43</v>
      </c>
      <c r="P29">
        <v>17.5</v>
      </c>
      <c r="Q29">
        <v>76.5</v>
      </c>
      <c r="R29">
        <v>12.7</v>
      </c>
      <c r="S29">
        <v>79</v>
      </c>
      <c r="T29">
        <v>27.7</v>
      </c>
      <c r="U29">
        <v>33.4</v>
      </c>
      <c r="V29">
        <v>51.5</v>
      </c>
      <c r="W29">
        <f t="shared" si="1"/>
        <v>-49</v>
      </c>
      <c r="X29">
        <f t="shared" si="3"/>
        <v>0.93</v>
      </c>
      <c r="Y29">
        <f t="shared" si="2"/>
        <v>94</v>
      </c>
      <c r="Z29" t="s">
        <v>64</v>
      </c>
    </row>
    <row r="30" spans="1:26" x14ac:dyDescent="0.35">
      <c r="A30" t="s">
        <v>50</v>
      </c>
      <c r="B30">
        <v>20232024</v>
      </c>
      <c r="C30">
        <v>82</v>
      </c>
      <c r="D30">
        <v>27</v>
      </c>
      <c r="E30">
        <v>43</v>
      </c>
      <c r="F30">
        <v>12</v>
      </c>
      <c r="G30">
        <v>66</v>
      </c>
      <c r="H30">
        <v>0.40200000000000002</v>
      </c>
      <c r="I30">
        <v>21</v>
      </c>
      <c r="J30">
        <v>24</v>
      </c>
      <c r="K30">
        <v>3</v>
      </c>
      <c r="L30">
        <v>234</v>
      </c>
      <c r="M30">
        <v>298</v>
      </c>
      <c r="N30">
        <v>2.85</v>
      </c>
      <c r="O30">
        <v>3.63</v>
      </c>
      <c r="P30">
        <v>15.1</v>
      </c>
      <c r="Q30">
        <v>76.3</v>
      </c>
      <c r="R30">
        <v>12.3</v>
      </c>
      <c r="S30">
        <v>78.400000000000006</v>
      </c>
      <c r="T30">
        <v>30</v>
      </c>
      <c r="U30">
        <v>34.4</v>
      </c>
      <c r="V30">
        <v>47.2</v>
      </c>
      <c r="W30">
        <f t="shared" si="1"/>
        <v>-64</v>
      </c>
      <c r="X30">
        <f t="shared" si="3"/>
        <v>0.8</v>
      </c>
      <c r="Y30">
        <f t="shared" si="2"/>
        <v>91.399999999999991</v>
      </c>
      <c r="Z30" t="s">
        <v>65</v>
      </c>
    </row>
    <row r="31" spans="1:26" x14ac:dyDescent="0.35">
      <c r="A31" t="s">
        <v>51</v>
      </c>
      <c r="B31">
        <v>20232024</v>
      </c>
      <c r="C31">
        <v>82</v>
      </c>
      <c r="D31">
        <v>27</v>
      </c>
      <c r="E31">
        <v>50</v>
      </c>
      <c r="F31">
        <v>5</v>
      </c>
      <c r="G31">
        <v>59</v>
      </c>
      <c r="H31">
        <v>0.36</v>
      </c>
      <c r="I31">
        <v>21</v>
      </c>
      <c r="J31">
        <v>26</v>
      </c>
      <c r="K31">
        <v>1</v>
      </c>
      <c r="L31">
        <v>203</v>
      </c>
      <c r="M31">
        <v>293</v>
      </c>
      <c r="N31">
        <v>2.48</v>
      </c>
      <c r="O31">
        <v>3.57</v>
      </c>
      <c r="P31">
        <v>17.899999999999999</v>
      </c>
      <c r="Q31">
        <v>72.400000000000006</v>
      </c>
      <c r="R31">
        <v>15.7</v>
      </c>
      <c r="S31">
        <v>76.099999999999994</v>
      </c>
      <c r="T31">
        <v>26.8</v>
      </c>
      <c r="U31">
        <v>32.5</v>
      </c>
      <c r="V31">
        <v>46.7</v>
      </c>
      <c r="W31">
        <f t="shared" si="1"/>
        <v>-90</v>
      </c>
      <c r="X31">
        <f t="shared" si="3"/>
        <v>0.72</v>
      </c>
      <c r="Y31">
        <f t="shared" si="2"/>
        <v>90.300000000000011</v>
      </c>
      <c r="Z31" t="s">
        <v>67</v>
      </c>
    </row>
    <row r="32" spans="1:26" x14ac:dyDescent="0.35">
      <c r="A32" t="s">
        <v>52</v>
      </c>
      <c r="B32">
        <v>20232024</v>
      </c>
      <c r="C32">
        <v>82</v>
      </c>
      <c r="D32">
        <v>23</v>
      </c>
      <c r="E32">
        <v>53</v>
      </c>
      <c r="F32">
        <v>6</v>
      </c>
      <c r="G32">
        <v>52</v>
      </c>
      <c r="H32">
        <v>0.317</v>
      </c>
      <c r="I32">
        <v>17</v>
      </c>
      <c r="J32">
        <v>22</v>
      </c>
      <c r="K32">
        <v>1</v>
      </c>
      <c r="L32">
        <v>178</v>
      </c>
      <c r="M32">
        <v>289</v>
      </c>
      <c r="N32">
        <v>2.17</v>
      </c>
      <c r="O32">
        <v>3.52</v>
      </c>
      <c r="P32">
        <v>16.600000000000001</v>
      </c>
      <c r="Q32">
        <v>75.8</v>
      </c>
      <c r="R32">
        <v>13.2</v>
      </c>
      <c r="S32">
        <v>77.099999999999994</v>
      </c>
      <c r="T32">
        <v>26.3</v>
      </c>
      <c r="U32">
        <v>32.700000000000003</v>
      </c>
      <c r="V32">
        <v>46.3</v>
      </c>
      <c r="W32">
        <f t="shared" si="1"/>
        <v>-111</v>
      </c>
      <c r="X32">
        <f t="shared" si="3"/>
        <v>0.63</v>
      </c>
      <c r="Y32">
        <f t="shared" si="2"/>
        <v>92.4</v>
      </c>
      <c r="Z32" t="s">
        <v>66</v>
      </c>
    </row>
    <row r="33" spans="1:26" x14ac:dyDescent="0.35">
      <c r="A33" t="s">
        <v>53</v>
      </c>
      <c r="B33">
        <v>20232024</v>
      </c>
      <c r="C33">
        <v>82</v>
      </c>
      <c r="D33">
        <v>19</v>
      </c>
      <c r="E33">
        <v>54</v>
      </c>
      <c r="F33">
        <v>9</v>
      </c>
      <c r="G33">
        <v>47</v>
      </c>
      <c r="H33">
        <v>0.28699999999999998</v>
      </c>
      <c r="I33">
        <v>14</v>
      </c>
      <c r="J33">
        <v>18</v>
      </c>
      <c r="K33">
        <v>1</v>
      </c>
      <c r="L33">
        <v>180</v>
      </c>
      <c r="M33">
        <v>326</v>
      </c>
      <c r="N33">
        <v>2.2000000000000002</v>
      </c>
      <c r="O33">
        <v>3.98</v>
      </c>
      <c r="P33">
        <v>20.2</v>
      </c>
      <c r="Q33">
        <v>75.400000000000006</v>
      </c>
      <c r="R33">
        <v>16.399999999999999</v>
      </c>
      <c r="S33">
        <v>76.599999999999994</v>
      </c>
      <c r="T33">
        <v>25.2</v>
      </c>
      <c r="U33">
        <v>35.1</v>
      </c>
      <c r="V33">
        <v>49</v>
      </c>
      <c r="W33">
        <f t="shared" si="1"/>
        <v>-146</v>
      </c>
      <c r="X33">
        <f t="shared" si="3"/>
        <v>0.56999999999999995</v>
      </c>
      <c r="Y33">
        <f t="shared" si="2"/>
        <v>95.600000000000009</v>
      </c>
      <c r="Z33" t="s">
        <v>67</v>
      </c>
    </row>
  </sheetData>
  <pageMargins left="0.7" right="0.7" top="0.75" bottom="0.75" header="0.3" footer="0.3"/>
  <pageSetup scale="34" fitToWidth="0" fitToHeight="0" orientation="portrait" r:id="rId1"/>
  <ignoredErrors>
    <ignoredError sqref="A1:E1 F1:V33 A3:E33 B2:E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FC6E-520A-46EA-802C-2718D0D37998}">
  <dimension ref="A1:I33"/>
  <sheetViews>
    <sheetView topLeftCell="H1" zoomScale="40" zoomScaleNormal="44" workbookViewId="0">
      <selection activeCell="E48" sqref="E48"/>
    </sheetView>
  </sheetViews>
  <sheetFormatPr defaultRowHeight="15.5" x14ac:dyDescent="0.35"/>
  <cols>
    <col min="1" max="1" width="18.33203125" customWidth="1"/>
    <col min="3" max="3" width="16.75" customWidth="1"/>
    <col min="5" max="5" width="22.1640625" customWidth="1"/>
    <col min="6" max="7" width="8.6640625" customWidth="1"/>
  </cols>
  <sheetData>
    <row r="1" spans="1:9" x14ac:dyDescent="0.35">
      <c r="A1" t="s">
        <v>0</v>
      </c>
      <c r="B1" t="s">
        <v>57</v>
      </c>
      <c r="C1" t="s">
        <v>56</v>
      </c>
      <c r="D1" t="s">
        <v>54</v>
      </c>
      <c r="E1" t="s">
        <v>55</v>
      </c>
      <c r="F1" t="s">
        <v>68</v>
      </c>
      <c r="H1" t="s">
        <v>62</v>
      </c>
      <c r="I1" t="s">
        <v>63</v>
      </c>
    </row>
    <row r="2" spans="1:9" x14ac:dyDescent="0.35">
      <c r="A2" t="s">
        <v>53</v>
      </c>
      <c r="B2">
        <v>47</v>
      </c>
      <c r="C2">
        <v>-146</v>
      </c>
      <c r="D2">
        <v>0.56999999999999995</v>
      </c>
      <c r="E2">
        <v>95.600000000000009</v>
      </c>
      <c r="F2" t="s">
        <v>65</v>
      </c>
      <c r="H2" t="s">
        <v>64</v>
      </c>
      <c r="I2">
        <f>AVERAGEIF(F2:F33,"Atlantic",B2:B33)</f>
        <v>90.25</v>
      </c>
    </row>
    <row r="3" spans="1:9" x14ac:dyDescent="0.35">
      <c r="A3" t="s">
        <v>52</v>
      </c>
      <c r="B3">
        <v>52</v>
      </c>
      <c r="C3">
        <v>-111</v>
      </c>
      <c r="D3">
        <v>0.63</v>
      </c>
      <c r="E3">
        <v>92.4</v>
      </c>
      <c r="F3" t="s">
        <v>66</v>
      </c>
      <c r="H3" t="s">
        <v>65</v>
      </c>
      <c r="I3">
        <f>AVERAGEIF(F2:F33,"Metro",B2:B33)</f>
        <v>87.5</v>
      </c>
    </row>
    <row r="4" spans="1:9" x14ac:dyDescent="0.35">
      <c r="A4" t="s">
        <v>51</v>
      </c>
      <c r="B4">
        <v>59</v>
      </c>
      <c r="C4">
        <v>-90</v>
      </c>
      <c r="D4">
        <v>0.72</v>
      </c>
      <c r="E4">
        <v>90.300000000000011</v>
      </c>
      <c r="F4" t="s">
        <v>65</v>
      </c>
      <c r="H4" t="s">
        <v>66</v>
      </c>
      <c r="I4">
        <f>AVERAGEIF(F2:F33,"Central",B2:B33)</f>
        <v>88</v>
      </c>
    </row>
    <row r="5" spans="1:9" x14ac:dyDescent="0.35">
      <c r="A5" t="s">
        <v>50</v>
      </c>
      <c r="B5">
        <v>66</v>
      </c>
      <c r="C5">
        <v>-64</v>
      </c>
      <c r="D5">
        <v>0.8</v>
      </c>
      <c r="E5">
        <v>91.399999999999991</v>
      </c>
      <c r="F5" t="s">
        <v>64</v>
      </c>
      <c r="H5" t="s">
        <v>67</v>
      </c>
      <c r="I5">
        <f>AVERAGEIF(F2:F33,"Pacific",B2:B33)</f>
        <v>96.125</v>
      </c>
    </row>
    <row r="6" spans="1:9" x14ac:dyDescent="0.35">
      <c r="A6" t="s">
        <v>49</v>
      </c>
      <c r="B6">
        <v>76</v>
      </c>
      <c r="C6">
        <v>-49</v>
      </c>
      <c r="D6">
        <v>0.93</v>
      </c>
      <c r="E6">
        <v>94</v>
      </c>
      <c r="F6" t="s">
        <v>66</v>
      </c>
    </row>
    <row r="7" spans="1:9" x14ac:dyDescent="0.35">
      <c r="A7" t="s">
        <v>39</v>
      </c>
      <c r="B7">
        <v>91</v>
      </c>
      <c r="C7">
        <v>-36</v>
      </c>
      <c r="D7">
        <v>1.1100000000000001</v>
      </c>
      <c r="E7">
        <v>99.6</v>
      </c>
      <c r="F7" t="s">
        <v>65</v>
      </c>
    </row>
    <row r="8" spans="1:9" x14ac:dyDescent="0.35">
      <c r="A8" t="s">
        <v>47</v>
      </c>
      <c r="B8">
        <v>78</v>
      </c>
      <c r="C8">
        <v>-31</v>
      </c>
      <c r="D8">
        <v>0.95</v>
      </c>
      <c r="E8">
        <v>93.1</v>
      </c>
      <c r="F8" t="s">
        <v>64</v>
      </c>
    </row>
    <row r="9" spans="1:9" x14ac:dyDescent="0.35">
      <c r="A9" t="s">
        <v>42</v>
      </c>
      <c r="B9">
        <v>87</v>
      </c>
      <c r="C9">
        <v>-27</v>
      </c>
      <c r="D9">
        <v>1.06</v>
      </c>
      <c r="E9">
        <v>95.600000000000009</v>
      </c>
      <c r="F9" t="s">
        <v>67</v>
      </c>
    </row>
    <row r="10" spans="1:9" x14ac:dyDescent="0.35">
      <c r="A10" t="s">
        <v>48</v>
      </c>
      <c r="B10">
        <v>77</v>
      </c>
      <c r="C10">
        <v>-20</v>
      </c>
      <c r="D10">
        <v>0.94</v>
      </c>
      <c r="E10">
        <v>98.3</v>
      </c>
      <c r="F10" t="s">
        <v>67</v>
      </c>
    </row>
    <row r="11" spans="1:9" x14ac:dyDescent="0.35">
      <c r="A11" t="s">
        <v>46</v>
      </c>
      <c r="B11">
        <v>81</v>
      </c>
      <c r="C11">
        <v>-18</v>
      </c>
      <c r="D11">
        <v>0.99</v>
      </c>
      <c r="E11">
        <v>99.5</v>
      </c>
      <c r="F11" t="s">
        <v>66</v>
      </c>
    </row>
    <row r="12" spans="1:9" x14ac:dyDescent="0.35">
      <c r="A12" t="s">
        <v>44</v>
      </c>
      <c r="B12">
        <v>81</v>
      </c>
      <c r="C12">
        <v>-17</v>
      </c>
      <c r="D12">
        <v>0.99</v>
      </c>
      <c r="E12">
        <v>103.2</v>
      </c>
      <c r="F12" t="s">
        <v>67</v>
      </c>
    </row>
    <row r="13" spans="1:9" x14ac:dyDescent="0.35">
      <c r="A13" t="s">
        <v>45</v>
      </c>
      <c r="B13">
        <v>81</v>
      </c>
      <c r="C13">
        <v>-14</v>
      </c>
      <c r="D13">
        <v>0.99</v>
      </c>
      <c r="E13">
        <v>98.699999999999989</v>
      </c>
      <c r="F13" t="s">
        <v>64</v>
      </c>
    </row>
    <row r="14" spans="1:9" x14ac:dyDescent="0.35">
      <c r="A14" t="s">
        <v>37</v>
      </c>
      <c r="B14">
        <v>92</v>
      </c>
      <c r="C14">
        <v>-14</v>
      </c>
      <c r="D14">
        <v>1.1200000000000001</v>
      </c>
      <c r="E14">
        <v>97.1</v>
      </c>
      <c r="F14" t="s">
        <v>64</v>
      </c>
    </row>
    <row r="15" spans="1:9" x14ac:dyDescent="0.35">
      <c r="A15" t="s">
        <v>36</v>
      </c>
      <c r="B15">
        <v>94</v>
      </c>
      <c r="C15">
        <v>-13</v>
      </c>
      <c r="D15">
        <v>1.1499999999999999</v>
      </c>
      <c r="E15">
        <v>91.9</v>
      </c>
      <c r="F15" t="s">
        <v>65</v>
      </c>
    </row>
    <row r="16" spans="1:9" x14ac:dyDescent="0.35">
      <c r="A16" t="s">
        <v>41</v>
      </c>
      <c r="B16">
        <v>87</v>
      </c>
      <c r="C16">
        <v>-12</v>
      </c>
      <c r="D16">
        <v>1.06</v>
      </c>
      <c r="E16">
        <v>97.2</v>
      </c>
      <c r="F16" t="s">
        <v>64</v>
      </c>
    </row>
    <row r="17" spans="1:6" x14ac:dyDescent="0.35">
      <c r="A17" t="s">
        <v>43</v>
      </c>
      <c r="B17">
        <v>84</v>
      </c>
      <c r="C17">
        <v>1</v>
      </c>
      <c r="D17">
        <v>1.02</v>
      </c>
      <c r="E17">
        <v>96.4</v>
      </c>
      <c r="F17" t="s">
        <v>66</v>
      </c>
    </row>
    <row r="18" spans="1:6" x14ac:dyDescent="0.35">
      <c r="A18" t="s">
        <v>38</v>
      </c>
      <c r="B18">
        <v>91</v>
      </c>
      <c r="C18">
        <v>2</v>
      </c>
      <c r="D18">
        <v>1.1100000000000001</v>
      </c>
      <c r="E18">
        <v>102.69999999999999</v>
      </c>
      <c r="F18" t="s">
        <v>66</v>
      </c>
    </row>
    <row r="19" spans="1:6" x14ac:dyDescent="0.35">
      <c r="A19" t="s">
        <v>40</v>
      </c>
      <c r="B19">
        <v>88</v>
      </c>
      <c r="C19">
        <v>5</v>
      </c>
      <c r="D19">
        <v>1.07</v>
      </c>
      <c r="E19">
        <v>96</v>
      </c>
      <c r="F19" t="s">
        <v>67</v>
      </c>
    </row>
    <row r="20" spans="1:6" x14ac:dyDescent="0.35">
      <c r="A20" t="s">
        <v>32</v>
      </c>
      <c r="B20">
        <v>99</v>
      </c>
      <c r="C20">
        <v>18</v>
      </c>
      <c r="D20">
        <v>1.21</v>
      </c>
      <c r="E20">
        <v>98.5</v>
      </c>
      <c r="F20" t="s">
        <v>65</v>
      </c>
    </row>
    <row r="21" spans="1:6" x14ac:dyDescent="0.35">
      <c r="A21" t="s">
        <v>35</v>
      </c>
      <c r="B21">
        <v>98</v>
      </c>
      <c r="C21">
        <v>20</v>
      </c>
      <c r="D21">
        <v>1.2</v>
      </c>
      <c r="E21">
        <v>99.5</v>
      </c>
      <c r="F21" t="s">
        <v>65</v>
      </c>
    </row>
    <row r="22" spans="1:6" x14ac:dyDescent="0.35">
      <c r="A22" t="s">
        <v>34</v>
      </c>
      <c r="B22">
        <v>98</v>
      </c>
      <c r="C22">
        <v>21</v>
      </c>
      <c r="D22">
        <v>1.2</v>
      </c>
      <c r="E22">
        <v>111.9</v>
      </c>
      <c r="F22" t="s">
        <v>66</v>
      </c>
    </row>
    <row r="23" spans="1:6" x14ac:dyDescent="0.35">
      <c r="A23" t="s">
        <v>31</v>
      </c>
      <c r="B23">
        <v>102</v>
      </c>
      <c r="C23">
        <v>37</v>
      </c>
      <c r="D23">
        <v>1.24</v>
      </c>
      <c r="E23">
        <v>100.9</v>
      </c>
      <c r="F23" t="s">
        <v>65</v>
      </c>
    </row>
    <row r="24" spans="1:6" x14ac:dyDescent="0.35">
      <c r="A24" t="s">
        <v>28</v>
      </c>
      <c r="B24">
        <v>109</v>
      </c>
      <c r="C24">
        <v>42</v>
      </c>
      <c r="D24">
        <v>1.33</v>
      </c>
      <c r="E24">
        <v>104.7</v>
      </c>
      <c r="F24" t="s">
        <v>64</v>
      </c>
    </row>
    <row r="25" spans="1:6" x14ac:dyDescent="0.35">
      <c r="A25" t="s">
        <v>33</v>
      </c>
      <c r="B25">
        <v>99</v>
      </c>
      <c r="C25">
        <v>44</v>
      </c>
      <c r="D25">
        <v>1.21</v>
      </c>
      <c r="E25">
        <v>107.19999999999999</v>
      </c>
      <c r="F25" t="s">
        <v>64</v>
      </c>
    </row>
    <row r="26" spans="1:6" x14ac:dyDescent="0.35">
      <c r="A26" t="s">
        <v>29</v>
      </c>
      <c r="B26">
        <v>107</v>
      </c>
      <c r="C26">
        <v>50</v>
      </c>
      <c r="D26">
        <v>1.3</v>
      </c>
      <c r="E26">
        <v>104.4</v>
      </c>
      <c r="F26" t="s">
        <v>67</v>
      </c>
    </row>
    <row r="27" spans="1:6" x14ac:dyDescent="0.35">
      <c r="A27" t="s">
        <v>22</v>
      </c>
      <c r="B27">
        <v>114</v>
      </c>
      <c r="C27">
        <v>52</v>
      </c>
      <c r="D27">
        <v>1.39</v>
      </c>
      <c r="E27">
        <v>110.9</v>
      </c>
      <c r="F27" t="s">
        <v>67</v>
      </c>
    </row>
    <row r="28" spans="1:6" x14ac:dyDescent="0.35">
      <c r="A28" t="s">
        <v>30</v>
      </c>
      <c r="B28">
        <v>104</v>
      </c>
      <c r="C28">
        <v>56</v>
      </c>
      <c r="D28">
        <v>1.27</v>
      </c>
      <c r="E28">
        <v>105.8</v>
      </c>
      <c r="F28" t="s">
        <v>67</v>
      </c>
    </row>
    <row r="29" spans="1:6" x14ac:dyDescent="0.35">
      <c r="A29" t="s">
        <v>27</v>
      </c>
      <c r="B29">
        <v>109</v>
      </c>
      <c r="C29">
        <v>58</v>
      </c>
      <c r="D29">
        <v>1.33</v>
      </c>
      <c r="E29">
        <v>101.8</v>
      </c>
      <c r="F29" t="s">
        <v>66</v>
      </c>
    </row>
    <row r="30" spans="1:6" x14ac:dyDescent="0.35">
      <c r="A30" t="s">
        <v>26</v>
      </c>
      <c r="B30">
        <v>110</v>
      </c>
      <c r="C30">
        <v>61</v>
      </c>
      <c r="D30">
        <v>1.34</v>
      </c>
      <c r="E30">
        <v>95.899999999999991</v>
      </c>
      <c r="F30" t="s">
        <v>64</v>
      </c>
    </row>
    <row r="31" spans="1:6" x14ac:dyDescent="0.35">
      <c r="A31" t="s">
        <v>23</v>
      </c>
      <c r="B31">
        <v>113</v>
      </c>
      <c r="C31">
        <v>62</v>
      </c>
      <c r="D31">
        <v>1.38</v>
      </c>
      <c r="E31">
        <v>106.2</v>
      </c>
      <c r="F31" t="s">
        <v>66</v>
      </c>
    </row>
    <row r="32" spans="1:6" x14ac:dyDescent="0.35">
      <c r="A32" t="s">
        <v>24</v>
      </c>
      <c r="B32">
        <v>111</v>
      </c>
      <c r="C32">
        <v>66</v>
      </c>
      <c r="D32">
        <v>1.35</v>
      </c>
      <c r="E32">
        <v>113.30000000000001</v>
      </c>
      <c r="F32" t="s">
        <v>67</v>
      </c>
    </row>
    <row r="33" spans="1:6" x14ac:dyDescent="0.35">
      <c r="A33" t="s">
        <v>25</v>
      </c>
      <c r="B33">
        <v>110</v>
      </c>
      <c r="C33">
        <v>67</v>
      </c>
      <c r="D33">
        <v>1.34</v>
      </c>
      <c r="E33">
        <v>106</v>
      </c>
      <c r="F33" t="s">
        <v>65</v>
      </c>
    </row>
  </sheetData>
  <sortState xmlns:xlrd2="http://schemas.microsoft.com/office/spreadsheetml/2017/richdata2" ref="A2:F33">
    <sortCondition ref="C1:C3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B6600-0C01-4D3A-9A3F-3D72747752F3}">
  <dimension ref="A1:K37"/>
  <sheetViews>
    <sheetView zoomScale="57" workbookViewId="0">
      <selection activeCell="K2" sqref="K2"/>
    </sheetView>
  </sheetViews>
  <sheetFormatPr defaultRowHeight="15.5" x14ac:dyDescent="0.35"/>
  <cols>
    <col min="1" max="1" width="19.5" customWidth="1"/>
    <col min="7" max="7" width="68.75" style="1" customWidth="1"/>
  </cols>
  <sheetData>
    <row r="1" spans="1:11" x14ac:dyDescent="0.35">
      <c r="A1" t="s">
        <v>0</v>
      </c>
      <c r="B1" t="s">
        <v>6</v>
      </c>
      <c r="C1" t="s">
        <v>11</v>
      </c>
      <c r="D1" t="s">
        <v>12</v>
      </c>
      <c r="E1" t="s">
        <v>15</v>
      </c>
      <c r="F1" t="s">
        <v>16</v>
      </c>
      <c r="H1" t="s">
        <v>13</v>
      </c>
      <c r="K1" t="s">
        <v>75</v>
      </c>
    </row>
    <row r="2" spans="1:11" x14ac:dyDescent="0.35">
      <c r="A2" t="s">
        <v>42</v>
      </c>
      <c r="B2">
        <v>87</v>
      </c>
      <c r="C2">
        <v>231</v>
      </c>
      <c r="D2">
        <v>258</v>
      </c>
      <c r="E2">
        <v>12.2</v>
      </c>
      <c r="F2">
        <v>83.4</v>
      </c>
      <c r="H2">
        <v>3.39</v>
      </c>
      <c r="K2">
        <f>AVERAGE(H2:H33)</f>
        <v>3.0818749999999997</v>
      </c>
    </row>
    <row r="3" spans="1:11" x14ac:dyDescent="0.35">
      <c r="A3" t="s">
        <v>50</v>
      </c>
      <c r="B3">
        <v>66</v>
      </c>
      <c r="C3">
        <v>234</v>
      </c>
      <c r="D3">
        <v>298</v>
      </c>
      <c r="E3">
        <v>15.1</v>
      </c>
      <c r="F3">
        <v>76.3</v>
      </c>
      <c r="H3">
        <v>3.59</v>
      </c>
    </row>
    <row r="4" spans="1:11" x14ac:dyDescent="0.35">
      <c r="A4" t="s">
        <v>40</v>
      </c>
      <c r="B4">
        <v>88</v>
      </c>
      <c r="C4">
        <v>253</v>
      </c>
      <c r="D4">
        <v>248</v>
      </c>
      <c r="E4">
        <v>15.3</v>
      </c>
      <c r="F4">
        <v>80.7</v>
      </c>
      <c r="H4">
        <v>3.38</v>
      </c>
    </row>
    <row r="5" spans="1:11" x14ac:dyDescent="0.35">
      <c r="A5" t="s">
        <v>43</v>
      </c>
      <c r="B5">
        <v>84</v>
      </c>
      <c r="C5">
        <v>244</v>
      </c>
      <c r="D5">
        <v>243</v>
      </c>
      <c r="E5">
        <v>16.600000000000001</v>
      </c>
      <c r="F5">
        <v>79.8</v>
      </c>
      <c r="H5">
        <v>3.23</v>
      </c>
    </row>
    <row r="6" spans="1:11" x14ac:dyDescent="0.35">
      <c r="A6" t="s">
        <v>52</v>
      </c>
      <c r="B6">
        <v>52</v>
      </c>
      <c r="C6">
        <v>178</v>
      </c>
      <c r="D6">
        <v>289</v>
      </c>
      <c r="E6">
        <v>16.600000000000001</v>
      </c>
      <c r="F6">
        <v>75.8</v>
      </c>
      <c r="H6">
        <v>3.16</v>
      </c>
    </row>
    <row r="7" spans="1:11" x14ac:dyDescent="0.35">
      <c r="A7" t="s">
        <v>49</v>
      </c>
      <c r="B7">
        <v>76</v>
      </c>
      <c r="C7">
        <v>232</v>
      </c>
      <c r="D7">
        <v>281</v>
      </c>
      <c r="E7">
        <v>17.5</v>
      </c>
      <c r="F7">
        <v>76.5</v>
      </c>
      <c r="H7">
        <v>3.4</v>
      </c>
    </row>
    <row r="8" spans="1:11" x14ac:dyDescent="0.35">
      <c r="A8" t="s">
        <v>45</v>
      </c>
      <c r="B8">
        <v>81</v>
      </c>
      <c r="C8">
        <v>253</v>
      </c>
      <c r="D8">
        <v>267</v>
      </c>
      <c r="E8">
        <v>17.899999999999999</v>
      </c>
      <c r="F8">
        <v>80.8</v>
      </c>
      <c r="H8">
        <v>3.21</v>
      </c>
    </row>
    <row r="9" spans="1:11" x14ac:dyDescent="0.35">
      <c r="A9" t="s">
        <v>51</v>
      </c>
      <c r="B9">
        <v>59</v>
      </c>
      <c r="C9">
        <v>203</v>
      </c>
      <c r="D9">
        <v>293</v>
      </c>
      <c r="E9">
        <v>17.899999999999999</v>
      </c>
      <c r="F9">
        <v>72.400000000000006</v>
      </c>
      <c r="H9">
        <v>3.68</v>
      </c>
    </row>
    <row r="10" spans="1:11" x14ac:dyDescent="0.35">
      <c r="A10" t="s">
        <v>37</v>
      </c>
      <c r="B10">
        <v>92</v>
      </c>
      <c r="C10">
        <v>234</v>
      </c>
      <c r="D10">
        <v>248</v>
      </c>
      <c r="E10">
        <v>18</v>
      </c>
      <c r="F10">
        <v>79.099999999999994</v>
      </c>
      <c r="H10">
        <v>3.56</v>
      </c>
    </row>
    <row r="11" spans="1:11" x14ac:dyDescent="0.35">
      <c r="A11" t="s">
        <v>47</v>
      </c>
      <c r="B11">
        <v>78</v>
      </c>
      <c r="C11">
        <v>250</v>
      </c>
      <c r="D11">
        <v>281</v>
      </c>
      <c r="E11">
        <v>18</v>
      </c>
      <c r="F11">
        <v>75.099999999999994</v>
      </c>
      <c r="H11">
        <v>3.63</v>
      </c>
    </row>
    <row r="12" spans="1:11" x14ac:dyDescent="0.35">
      <c r="A12" t="s">
        <v>26</v>
      </c>
      <c r="B12">
        <v>110</v>
      </c>
      <c r="C12">
        <v>259</v>
      </c>
      <c r="D12">
        <v>198</v>
      </c>
      <c r="E12">
        <v>18.8</v>
      </c>
      <c r="F12">
        <v>77.099999999999994</v>
      </c>
      <c r="H12">
        <v>3.24</v>
      </c>
    </row>
    <row r="13" spans="1:11" x14ac:dyDescent="0.35">
      <c r="A13" t="s">
        <v>35</v>
      </c>
      <c r="B13">
        <v>98</v>
      </c>
      <c r="C13">
        <v>263</v>
      </c>
      <c r="D13">
        <v>243</v>
      </c>
      <c r="E13">
        <v>20.2</v>
      </c>
      <c r="F13">
        <v>79.3</v>
      </c>
      <c r="H13">
        <v>3.1</v>
      </c>
    </row>
    <row r="14" spans="1:11" x14ac:dyDescent="0.35">
      <c r="A14" t="s">
        <v>53</v>
      </c>
      <c r="B14">
        <v>47</v>
      </c>
      <c r="C14">
        <v>180</v>
      </c>
      <c r="D14">
        <v>326</v>
      </c>
      <c r="E14">
        <v>20.2</v>
      </c>
      <c r="F14">
        <v>75.400000000000006</v>
      </c>
      <c r="H14">
        <v>3.51</v>
      </c>
    </row>
    <row r="15" spans="1:11" x14ac:dyDescent="0.35">
      <c r="A15" t="s">
        <v>36</v>
      </c>
      <c r="B15">
        <v>94</v>
      </c>
      <c r="C15">
        <v>245</v>
      </c>
      <c r="D15">
        <v>258</v>
      </c>
      <c r="E15">
        <v>20.399999999999999</v>
      </c>
      <c r="F15">
        <v>71.5</v>
      </c>
      <c r="H15">
        <v>3.21</v>
      </c>
    </row>
    <row r="16" spans="1:11" x14ac:dyDescent="0.35">
      <c r="A16" t="s">
        <v>39</v>
      </c>
      <c r="B16">
        <v>91</v>
      </c>
      <c r="C16">
        <v>216</v>
      </c>
      <c r="D16">
        <v>252</v>
      </c>
      <c r="E16">
        <v>20.6</v>
      </c>
      <c r="F16">
        <v>79</v>
      </c>
      <c r="H16">
        <v>2.99</v>
      </c>
    </row>
    <row r="17" spans="1:8" x14ac:dyDescent="0.35">
      <c r="A17" t="s">
        <v>46</v>
      </c>
      <c r="B17">
        <v>81</v>
      </c>
      <c r="C17">
        <v>214</v>
      </c>
      <c r="D17">
        <v>232</v>
      </c>
      <c r="E17">
        <v>20.7</v>
      </c>
      <c r="F17">
        <v>78.8</v>
      </c>
      <c r="H17">
        <v>2.85</v>
      </c>
    </row>
    <row r="18" spans="1:8" x14ac:dyDescent="0.35">
      <c r="A18" t="s">
        <v>32</v>
      </c>
      <c r="B18">
        <v>99</v>
      </c>
      <c r="C18">
        <v>266</v>
      </c>
      <c r="D18">
        <v>248</v>
      </c>
      <c r="E18">
        <v>21.6</v>
      </c>
      <c r="F18">
        <v>76.900000000000006</v>
      </c>
      <c r="H18">
        <v>3.35</v>
      </c>
    </row>
    <row r="19" spans="1:8" x14ac:dyDescent="0.35">
      <c r="A19" t="s">
        <v>48</v>
      </c>
      <c r="B19">
        <v>77</v>
      </c>
      <c r="C19">
        <v>254</v>
      </c>
      <c r="D19">
        <v>274</v>
      </c>
      <c r="E19">
        <v>22</v>
      </c>
      <c r="F19">
        <v>76.3</v>
      </c>
      <c r="H19">
        <v>2.63</v>
      </c>
    </row>
    <row r="20" spans="1:8" x14ac:dyDescent="0.35">
      <c r="A20" t="s">
        <v>28</v>
      </c>
      <c r="B20">
        <v>109</v>
      </c>
      <c r="C20">
        <v>263</v>
      </c>
      <c r="D20">
        <v>221</v>
      </c>
      <c r="E20">
        <v>22.2</v>
      </c>
      <c r="F20">
        <v>82.5</v>
      </c>
      <c r="H20">
        <v>3.09</v>
      </c>
    </row>
    <row r="21" spans="1:8" x14ac:dyDescent="0.35">
      <c r="A21" t="s">
        <v>44</v>
      </c>
      <c r="B21">
        <v>81</v>
      </c>
      <c r="C21">
        <v>264</v>
      </c>
      <c r="D21">
        <v>281</v>
      </c>
      <c r="E21">
        <v>22.5</v>
      </c>
      <c r="F21">
        <v>80.7</v>
      </c>
      <c r="H21">
        <v>3.02</v>
      </c>
    </row>
    <row r="22" spans="1:8" x14ac:dyDescent="0.35">
      <c r="A22" t="s">
        <v>33</v>
      </c>
      <c r="B22">
        <v>99</v>
      </c>
      <c r="C22">
        <v>254</v>
      </c>
      <c r="D22">
        <v>210</v>
      </c>
      <c r="E22">
        <v>22.6</v>
      </c>
      <c r="F22">
        <v>84.6</v>
      </c>
      <c r="H22">
        <v>2.82</v>
      </c>
    </row>
    <row r="23" spans="1:8" x14ac:dyDescent="0.35">
      <c r="A23" t="s">
        <v>27</v>
      </c>
      <c r="B23">
        <v>109</v>
      </c>
      <c r="C23">
        <v>279</v>
      </c>
      <c r="D23">
        <v>221</v>
      </c>
      <c r="E23">
        <v>22.7</v>
      </c>
      <c r="F23">
        <v>79.099999999999994</v>
      </c>
      <c r="H23">
        <v>2.98</v>
      </c>
    </row>
    <row r="24" spans="1:8" x14ac:dyDescent="0.35">
      <c r="A24" t="s">
        <v>41</v>
      </c>
      <c r="B24">
        <v>87</v>
      </c>
      <c r="C24">
        <v>248</v>
      </c>
      <c r="D24">
        <v>260</v>
      </c>
      <c r="E24">
        <v>22.7</v>
      </c>
      <c r="F24">
        <v>74.5</v>
      </c>
      <c r="H24">
        <v>3.22</v>
      </c>
    </row>
    <row r="25" spans="1:8" x14ac:dyDescent="0.35">
      <c r="A25" t="s">
        <v>38</v>
      </c>
      <c r="B25">
        <v>91</v>
      </c>
      <c r="C25">
        <v>275</v>
      </c>
      <c r="D25">
        <v>273</v>
      </c>
      <c r="E25">
        <v>23.1</v>
      </c>
      <c r="F25">
        <v>79.599999999999994</v>
      </c>
      <c r="H25">
        <v>3.09</v>
      </c>
    </row>
    <row r="26" spans="1:8" x14ac:dyDescent="0.35">
      <c r="A26" t="s">
        <v>25</v>
      </c>
      <c r="B26">
        <v>110</v>
      </c>
      <c r="C26">
        <v>265</v>
      </c>
      <c r="D26">
        <v>198</v>
      </c>
      <c r="E26">
        <v>23.5</v>
      </c>
      <c r="F26">
        <v>82.5</v>
      </c>
      <c r="H26">
        <v>2.61</v>
      </c>
    </row>
    <row r="27" spans="1:8" x14ac:dyDescent="0.35">
      <c r="A27" t="s">
        <v>31</v>
      </c>
      <c r="B27">
        <v>102</v>
      </c>
      <c r="C27">
        <v>298</v>
      </c>
      <c r="D27">
        <v>261</v>
      </c>
      <c r="E27">
        <v>24</v>
      </c>
      <c r="F27">
        <v>76.900000000000006</v>
      </c>
      <c r="H27">
        <v>3.05</v>
      </c>
    </row>
    <row r="28" spans="1:8" x14ac:dyDescent="0.35">
      <c r="A28" t="s">
        <v>23</v>
      </c>
      <c r="B28">
        <v>113</v>
      </c>
      <c r="C28">
        <v>294</v>
      </c>
      <c r="D28">
        <v>232</v>
      </c>
      <c r="E28">
        <v>24.2</v>
      </c>
      <c r="F28">
        <v>82</v>
      </c>
      <c r="H28">
        <v>3.1</v>
      </c>
    </row>
    <row r="29" spans="1:8" x14ac:dyDescent="0.35">
      <c r="A29" t="s">
        <v>29</v>
      </c>
      <c r="B29">
        <v>107</v>
      </c>
      <c r="C29">
        <v>302</v>
      </c>
      <c r="D29">
        <v>252</v>
      </c>
      <c r="E29">
        <v>24.5</v>
      </c>
      <c r="F29">
        <v>79.900000000000006</v>
      </c>
      <c r="H29">
        <v>2.83</v>
      </c>
    </row>
    <row r="30" spans="1:8" x14ac:dyDescent="0.35">
      <c r="A30" t="s">
        <v>30</v>
      </c>
      <c r="B30">
        <v>104</v>
      </c>
      <c r="C30">
        <v>292</v>
      </c>
      <c r="D30">
        <v>236</v>
      </c>
      <c r="E30">
        <v>26.3</v>
      </c>
      <c r="F30">
        <v>79.5</v>
      </c>
      <c r="H30">
        <v>2.85</v>
      </c>
    </row>
    <row r="31" spans="1:8" x14ac:dyDescent="0.35">
      <c r="A31" t="s">
        <v>22</v>
      </c>
      <c r="B31">
        <v>114</v>
      </c>
      <c r="C31">
        <v>278</v>
      </c>
      <c r="D31">
        <v>226</v>
      </c>
      <c r="E31">
        <v>26.4</v>
      </c>
      <c r="F31">
        <v>84.5</v>
      </c>
      <c r="H31">
        <v>2.48</v>
      </c>
    </row>
    <row r="32" spans="1:8" x14ac:dyDescent="0.35">
      <c r="A32" t="s">
        <v>24</v>
      </c>
      <c r="B32">
        <v>111</v>
      </c>
      <c r="C32">
        <v>277</v>
      </c>
      <c r="D32">
        <v>211</v>
      </c>
      <c r="E32">
        <v>26.9</v>
      </c>
      <c r="F32">
        <v>86.4</v>
      </c>
      <c r="H32">
        <v>2.17</v>
      </c>
    </row>
    <row r="33" spans="1:8" x14ac:dyDescent="0.35">
      <c r="A33" t="s">
        <v>34</v>
      </c>
      <c r="B33">
        <v>98</v>
      </c>
      <c r="C33">
        <v>288</v>
      </c>
      <c r="D33">
        <v>267</v>
      </c>
      <c r="E33">
        <v>28.6</v>
      </c>
      <c r="F33">
        <v>83.3</v>
      </c>
      <c r="H33">
        <v>2.2000000000000002</v>
      </c>
    </row>
    <row r="34" spans="1:8" x14ac:dyDescent="0.35">
      <c r="G34" s="1" t="s">
        <v>59</v>
      </c>
    </row>
    <row r="35" spans="1:8" x14ac:dyDescent="0.35">
      <c r="G35" s="1" t="s">
        <v>60</v>
      </c>
    </row>
    <row r="36" spans="1:8" x14ac:dyDescent="0.35">
      <c r="G36" s="1" t="s">
        <v>58</v>
      </c>
    </row>
    <row r="37" spans="1:8" x14ac:dyDescent="0.35">
      <c r="G37" s="1" t="s">
        <v>61</v>
      </c>
    </row>
  </sheetData>
  <sortState xmlns:xlrd2="http://schemas.microsoft.com/office/spreadsheetml/2017/richdata2" ref="A2:G37">
    <sortCondition ref="E1:E37"/>
  </sortState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a8eec281-aaa3-4dae-ac9b-9a398b9215e7}" enabled="0" method="" siteId="{a8eec281-aaa3-4dae-ac9b-9a398b9215e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Raw Data</vt:lpstr>
      <vt:lpstr>Rankings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Sellers</cp:lastModifiedBy>
  <dcterms:created xsi:type="dcterms:W3CDTF">2025-09-15T02:49:26Z</dcterms:created>
  <dcterms:modified xsi:type="dcterms:W3CDTF">2025-09-15T02:55:51Z</dcterms:modified>
</cp:coreProperties>
</file>