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sasadangelo/github.com/sasadangelo/investire/download/"/>
    </mc:Choice>
  </mc:AlternateContent>
  <xr:revisionPtr revIDLastSave="0" documentId="13_ncr:1_{734A56DA-79F1-8940-A4B5-AE5C1858A40D}" xr6:coauthVersionLast="47" xr6:coauthVersionMax="47" xr10:uidLastSave="{00000000-0000-0000-0000-000000000000}"/>
  <bookViews>
    <workbookView xWindow="2560" yWindow="1120" windowWidth="25600" windowHeight="14480" xr2:uid="{384A719B-2758-B34C-9A5E-16DC06482511}"/>
  </bookViews>
  <sheets>
    <sheet name="BOT Calcolatore" sheetId="7"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23" i="7" l="1"/>
  <c r="E22" i="7"/>
  <c r="E21" i="7"/>
  <c r="E20" i="7"/>
  <c r="E26" i="7" s="1"/>
  <c r="E40" i="7" s="1"/>
  <c r="E39" i="7"/>
  <c r="E44" i="7" l="1"/>
  <c r="E27" i="7"/>
  <c r="E28" i="7" s="1"/>
  <c r="E29" i="7"/>
  <c r="E24" i="7"/>
  <c r="E32" i="7" l="1"/>
  <c r="E33" i="7" s="1"/>
  <c r="E34" i="7" s="1"/>
  <c r="E30" i="7"/>
  <c r="E35" i="7" l="1"/>
  <c r="E37" i="7" s="1"/>
  <c r="E42" i="7" s="1"/>
  <c r="E41" i="7" s="1"/>
  <c r="E45" i="7" s="1"/>
  <c r="E36" i="7" l="1"/>
</calcChain>
</file>

<file path=xl/sharedStrings.xml><?xml version="1.0" encoding="utf-8"?>
<sst xmlns="http://schemas.openxmlformats.org/spreadsheetml/2006/main" count="94" uniqueCount="79">
  <si>
    <t>ISIN</t>
  </si>
  <si>
    <t>Nome</t>
  </si>
  <si>
    <t>Data Emissione</t>
  </si>
  <si>
    <t>Data Scadenza</t>
  </si>
  <si>
    <t>Calcolatore BOT</t>
  </si>
  <si>
    <t>Imposta</t>
  </si>
  <si>
    <t>Data Acquisto (Data Regolamento)</t>
  </si>
  <si>
    <t>Dati Acquisto</t>
  </si>
  <si>
    <t>Commissioni (% sul Prezzo Acquisto)</t>
  </si>
  <si>
    <t>Prezzo Emissione (EUR)</t>
  </si>
  <si>
    <t>Prezzo Acquisto (EUR)</t>
  </si>
  <si>
    <t>Lotto (Importo Nominale in EUR)</t>
  </si>
  <si>
    <t>Imposte (EUR)</t>
  </si>
  <si>
    <t>Guadagni</t>
  </si>
  <si>
    <t>Guadagno Lordo Totale (EUR)</t>
  </si>
  <si>
    <t>Guadagno Netto Totale (EUR)</t>
  </si>
  <si>
    <t>Rendimenti</t>
  </si>
  <si>
    <t>Anagrafica Titolo</t>
  </si>
  <si>
    <t>Guida</t>
  </si>
  <si>
    <t>Significato dei colori</t>
  </si>
  <si>
    <t>Guadagno Lordo Unitario (EUR)</t>
  </si>
  <si>
    <t>Guadagno Netto Unitario (EUR)</t>
  </si>
  <si>
    <t>Prezzo Emissione</t>
  </si>
  <si>
    <t>Quantità</t>
  </si>
  <si>
    <t>Durata (giorni)</t>
  </si>
  <si>
    <t>Durata Residua (giorni)</t>
  </si>
  <si>
    <t>Costi Fissi + Bollo (EUR)</t>
  </si>
  <si>
    <t>Il prezzo di emissione di un titolo rappresenta il prezzo iniziale al quale il titolo viene messo in vendita sul mercato, ovvero il prezzo al quale gli investitori possono acquistare il titolo alla sua emissione. In altre parole, il prezzo di emissione rappresenta il valore nominale del titolo al momento della sua prima offerta al pubblico. Questo prezzo di emissione viene fissato dal Tesoro italiano e può variare a seconda delle condizioni di mercato, della durata del titolo e del tasso di interesse offerto.</t>
  </si>
  <si>
    <t>Significato dei campi da inserire</t>
  </si>
  <si>
    <t>La data di scadenza di un BOT rappresenta il momento in cui il titolo cessa di produrre interessi e viene rimborsato dal Tesoro italiano al detentore del titolo stesso. In altre parole, è la data in cui il Tesoro italiano si impegna a rimborsare il valore nominale (100 EUR per ogni BOT) del titolo all'investitore. La data di scadenza viene stabilita al momento dell'emissione del titolo e può variare a seconda della durata del BOT. I BOT italiani hanno di solito una scadenza compresa tra 3 mesi e un anno. È importante tenere presente la data di scadenza quando si investe in un BOT, poiché essa influisce sulla liquidità del titolo e sulla sua capacità di generare rendimenti a lungo termine. Al momento della scadenza, il detentore del titolo riceverà il valore nominale del BOT, indipendentemente dalle variazioni dei tassi di interesse nel corso del periodo di detenzione del titolo.</t>
  </si>
  <si>
    <t xml:space="preserve"> Area con la Descrizione dei Dati da inserire.</t>
  </si>
  <si>
    <t xml:space="preserve"> Area dei Dati da inserire.</t>
  </si>
  <si>
    <t xml:space="preserve"> Area dei Dati calcolati automaticamente dal Calcolatore (non toccare i numeri).</t>
  </si>
  <si>
    <t>Data di Acquisto (Data di Regolamento)</t>
  </si>
  <si>
    <t>La Data di Acquisto del BOT del mio esempio è stata il 27/02/2023, ossia la data in cui la Banca ha eseguito l'ordine. Tuttavia, questa data non è molto significativa ai fini dei calcoli perché quella che conta è la Data di Regolamento che è, di solito, 2 giorni dopo. Ovviamente 2 giorni dopo si intende 2 giorni dopo in base al calendario di Borsa che esclude i Sabato, le Domeniche, le Festività, ecc. Quindi la Data di Regolamento del mio ordine è del 01/03/2023 e da questo giorno bisogna contare fino alla scadenza per calcolare la Durata Residua del BOT. Questa durata residua servirà poi per calcolare sia i rendimenti del BOT che l'imposta. Secondo il sito di BorsaItaliana.it la Data di Regolamento è la data in cui una transazione o un contratto devono essere regolati attraverso lo scambio reciproco dei titoli e del loro controvalore monetario.</t>
  </si>
  <si>
    <t>Prezzo di Acquisto</t>
  </si>
  <si>
    <t>Il nome del BOT. Tpicamente il formato è BOT GGMMAA PER dove GG sono due numeri che indicano il giorno di scadenza, MM sono due lettere che indicano il mese di scadenza, AA sono due numeri che indicano l'anno di scadenza. Infine, PER è il periodo che può essere annuale (ANN), semestrale (SEM), trimestrale (TRI). Compilando questo campo potrai cliccare i link in basso per accedere alle pagine web dove reperire le informazioni necessarie a questo calcolatore. Nel mio esempio il BOT da me acquistato si chiama BOT 14FB24 ANN perché è un BOT annuale con scadenza 14 Febbraio 2024.</t>
  </si>
  <si>
    <t>International Securities Identification Number, è un codice internazionale che identifica il titolo. Nel mio esempio l'ISIN del mio BOT è IT0005532988.</t>
  </si>
  <si>
    <t>La data di emissione di un BOT è la data in cui il titolo viene emesso per la prima volta dal Tesoro italiano. In altre parole, la data di emissione rappresenta la data in cui il BOT viene messo in vendita sul mercato. A partire da questa data fino alla scadenza avremo la Durata del BOT. Vedremo che la Durata di un BOT è fondamentale nel calcolo dei rendimenti e delle imposte di legge.</t>
  </si>
  <si>
    <t>Min. Commissioni (EUR)</t>
  </si>
  <si>
    <t>Max. Commissioni (EUR)</t>
  </si>
  <si>
    <t>INF</t>
  </si>
  <si>
    <t>Durata Trascorsa (giorni)</t>
  </si>
  <si>
    <t>Prezzo Teorico (EUR)</t>
  </si>
  <si>
    <t>Informazioni BOT</t>
  </si>
  <si>
    <t>Questa guida vi aiuterà a comprendere il funzionamento del Calcolatore di BOT, uno strumento che ho realizzato per aiutarmi a calcolare i costi, guadagni e rendimenti dei miei investimenti in BOT. Come esempio pratico, il calcolatore riporta il calcolo dei costi, guadagni e rendimenti di un BOT da me realmente acquistato il cui nome è BOT 14FB24 ANN, con ISIN IT0005532988. Ho acquistato un lotto dal valore nominale di 5000 Euro, con ordine eseguito dalla Banca il giorno 27/02/2023, ad un prezzo di 96,846.</t>
  </si>
  <si>
    <t>Importi Acquisto (Costi)</t>
  </si>
  <si>
    <t>Importi Vendita/Scadenza</t>
  </si>
  <si>
    <t>Portafoglio</t>
  </si>
  <si>
    <t>Minusvalenze</t>
  </si>
  <si>
    <t>Plus (+) Minus (-) Valenza Realizzata (EUR)</t>
  </si>
  <si>
    <t>Imponibile (EUR)</t>
  </si>
  <si>
    <t>Imposta sulla PlusValenza (EUR)</t>
  </si>
  <si>
    <t>Minus Valenza Rimanente (EUR)</t>
  </si>
  <si>
    <t>Rendimento Lordo %</t>
  </si>
  <si>
    <t>Rendimento Netto %</t>
  </si>
  <si>
    <t>Importo Rimborsato (EUR)</t>
  </si>
  <si>
    <t>Importo Secco (EUR)</t>
  </si>
  <si>
    <t>Prezzo di Carico per il Capital Gain (EUR)</t>
  </si>
  <si>
    <t>Per ogni acquisto di BOT che fate con la Banca, quest'ultima vi chiede il pagamento di una commissione che, tipicamente è espresso in valore percentuale sul Prezzo di acquisto. Nel caso di esempio precompilato ho inserito un valore di 0,24 perché la mia Banca prende lo 0,24% di commissioni</t>
  </si>
  <si>
    <t>Alcune Banche come la mia fissano un valore minimo per le commissioni. Nel mio caso questo valore minimo è 3 Euro. Ciò significa che la Banca, per ogni transazione vuole guadagnare almeno 3 Euro di commissioni.</t>
  </si>
  <si>
    <t xml:space="preserve">Alcune Banche fissano un tetto massimo per le commissioni. Nel mio caso questo tetto non esiste per cui ho messo un valore INF che significa infinito. </t>
  </si>
  <si>
    <t>Le Banche oltre alle commissioni spesso chiedono ai propri clienti di pagare alcuni costi fissi e spese di bollo. Nel mio caso le spese fisse chieste dalla Banca sono 3 Euro di costi di intermediazione e 0,5 Euro di costi di eseguito.</t>
  </si>
  <si>
    <t>Un BOT ha un valore nominale di 100 Euro e quando lo compri tipicamente lo si acquista a un valore inferiore così che alla scadenza si possa ottenere un guadagno. Tuttavia, non è possibile acquistare un singolo BOT. I BOT vanno acquistati in Lotti con un minimo di 1000 Euro (ossia 10 BOT) e suoi multipli 2000 Euro (20 BOT), 3000 Euro (30 BOT), e così via. Nel mio esempio precompilato ho messo il valore 5000 perché ho acquistato 50 BOT al valore nominale di 5000 Euro. Quando comprate i BOT in Banca non potete specificare la quantità (50 nel mio caso) ma solo il valore del Lotto (5000 nel mio caso).</t>
  </si>
  <si>
    <t>Se sei un principiante o se hai dubbi dopo aver letto questa descrizione lascia questo valore a 0, non avrà grandi impatto sui tuoi calcoli. Questo calcolatore consente di calcolare il recupero delle minusvalenze generate da altri investimenti in portafoglio. Quando compri un BOT, generalmente, paghi in anticipo sia il loro valore (Prezzo Acquisto*Quantità), sia le commissioni, sia le imposte. Quest'ultime sono calcolate sul prezzo di emissione e sono pagate dal primo acquirente, i successivi acquirenti rimborsano all'acquirente precedente la parte di imposta relativa al loro periodo di possesso. Tuttavia, se hai acquistato i BOT ad un prezzo inferiore rispetto a quello di emissione (considerando anche le commissioni) allora hai generato una piccola plusvalenza che va ulteriormente tassata, viceversa avrai una minusvalenza ovviamente non tassata. Minusvalenze di altri investimenti in portafoglio possono essere usate per compensare le plusvalenze dell'investimento che stai valutando. Questo campo serve proprio a inserire le minusvalenze presenti in portafoglio.</t>
  </si>
  <si>
    <t>Significato dei campi calcolati</t>
  </si>
  <si>
    <r>
      <t xml:space="preserve">È la quantità di BOT che hai acquistato. Il valore è calcolato come </t>
    </r>
    <r>
      <rPr>
        <b/>
        <sz val="12"/>
        <color theme="1"/>
        <rFont val="Calibri"/>
        <family val="2"/>
        <scheme val="minor"/>
      </rPr>
      <t>Quantità=Lotto/100</t>
    </r>
    <r>
      <rPr>
        <sz val="12"/>
        <color theme="1"/>
        <rFont val="Calibri"/>
        <family val="2"/>
        <scheme val="minor"/>
      </rPr>
      <t>.</t>
    </r>
  </si>
  <si>
    <r>
      <t xml:space="preserve">È la durata totale del BOT, ossia la differenza in giorni tra Data Scadenza e Data Emissione. </t>
    </r>
    <r>
      <rPr>
        <b/>
        <sz val="12"/>
        <color theme="1"/>
        <rFont val="Calibri"/>
        <family val="2"/>
        <scheme val="minor"/>
      </rPr>
      <t>Durata=Data Scadenza - Data Emissione</t>
    </r>
    <r>
      <rPr>
        <sz val="12"/>
        <color theme="1"/>
        <rFont val="Calibri"/>
        <family val="2"/>
        <scheme val="minor"/>
      </rPr>
      <t>.</t>
    </r>
  </si>
  <si>
    <t>Prezzo che l'acquirente paga per acquistare un singolo BOT. Se l'acquisto viene fatto in fase di emissione del titolo questo valore coinciderà con il Prezzo di Emissione. Il valore nominale di un BOT è di 100 Euro. Generalmente il Prezzo di Acquisto è inferiore a questo valore per garantire all'acquirente un guadagno dalla dalla differenza tra il valore nominale e questo valore. Tuttavia, non bisogna stupirsi di casi (non molto frequenti) in cui questo valore può superare quota 100. Questo valore viene anche detto in gergo Corso Secco o Prezzo Secco.</t>
  </si>
  <si>
    <t>Commissioni (EUR)</t>
  </si>
  <si>
    <t>Importo Totale Pagato (EUR)</t>
  </si>
  <si>
    <r>
      <t xml:space="preserve">È la durata residua del BOT, ossia il numero di giorni dalla Data di Acquisto alla Data di Scadenza. </t>
    </r>
    <r>
      <rPr>
        <b/>
        <sz val="12"/>
        <color theme="1"/>
        <rFont val="Calibri"/>
        <family val="2"/>
        <scheme val="minor"/>
      </rPr>
      <t>Durata Residua</t>
    </r>
    <r>
      <rPr>
        <sz val="12"/>
        <color theme="1"/>
        <rFont val="Calibri"/>
        <family val="2"/>
        <scheme val="minor"/>
      </rPr>
      <t>=</t>
    </r>
    <r>
      <rPr>
        <b/>
        <sz val="12"/>
        <color theme="1"/>
        <rFont val="Calibri"/>
        <family val="2"/>
        <scheme val="minor"/>
      </rPr>
      <t xml:space="preserve">Data Acquisto </t>
    </r>
    <r>
      <rPr>
        <sz val="12"/>
        <color theme="1"/>
        <rFont val="Calibri"/>
        <family val="2"/>
        <scheme val="minor"/>
      </rPr>
      <t xml:space="preserve">- </t>
    </r>
    <r>
      <rPr>
        <b/>
        <sz val="12"/>
        <color theme="1"/>
        <rFont val="Calibri"/>
        <family val="2"/>
        <scheme val="minor"/>
      </rPr>
      <t>Data Scadenza</t>
    </r>
    <r>
      <rPr>
        <sz val="12"/>
        <color theme="1"/>
        <rFont val="Calibri"/>
        <family val="2"/>
        <scheme val="minor"/>
      </rPr>
      <t>.</t>
    </r>
  </si>
  <si>
    <r>
      <t xml:space="preserve">È la durata già trascorsa del BOT, ossia il numero di giorni dalla Data di Emissione alla Data di Acquisto. </t>
    </r>
    <r>
      <rPr>
        <b/>
        <sz val="12"/>
        <color theme="1"/>
        <rFont val="Calibri"/>
        <family val="2"/>
        <scheme val="minor"/>
      </rPr>
      <t>Durata Trascorsa</t>
    </r>
    <r>
      <rPr>
        <sz val="12"/>
        <color theme="1"/>
        <rFont val="Calibri"/>
        <family val="2"/>
        <scheme val="minor"/>
      </rPr>
      <t>=</t>
    </r>
    <r>
      <rPr>
        <b/>
        <sz val="12"/>
        <color theme="1"/>
        <rFont val="Calibri"/>
        <family val="2"/>
        <scheme val="minor"/>
      </rPr>
      <t xml:space="preserve">Data Emissione </t>
    </r>
    <r>
      <rPr>
        <sz val="12"/>
        <color theme="1"/>
        <rFont val="Calibri"/>
        <family val="2"/>
        <scheme val="minor"/>
      </rPr>
      <t xml:space="preserve">- </t>
    </r>
    <r>
      <rPr>
        <b/>
        <sz val="12"/>
        <color theme="1"/>
        <rFont val="Calibri"/>
        <family val="2"/>
        <scheme val="minor"/>
      </rPr>
      <t>Data Acquisto</t>
    </r>
    <r>
      <rPr>
        <sz val="12"/>
        <color theme="1"/>
        <rFont val="Calibri"/>
        <family val="2"/>
        <scheme val="minor"/>
      </rPr>
      <t>.</t>
    </r>
  </si>
  <si>
    <r>
      <t xml:space="preserve">È il prodotto tra il Prezzo Pagato per la Quantità di BOT Acquistati. </t>
    </r>
    <r>
      <rPr>
        <b/>
        <sz val="12"/>
        <color theme="1"/>
        <rFont val="Calibri"/>
        <family val="2"/>
        <scheme val="minor"/>
      </rPr>
      <t>Importo Secco = Prezzo Acquisto * Quantità</t>
    </r>
    <r>
      <rPr>
        <sz val="12"/>
        <color theme="1"/>
        <rFont val="Calibri"/>
        <family val="2"/>
        <scheme val="minor"/>
      </rPr>
      <t>.</t>
    </r>
  </si>
  <si>
    <r>
      <t xml:space="preserve">Immaginando una retta di interpolazione che unisce, nel tempo, il Prezzo di Emissione alla Data di Emissione e 100 alla Data di Scadenza, il Prezzo Teorico è il punto della retta con ascisse la Data di Acquisto. Il calcolo di questo Prezzo è importante per capire se l'investimento genera o meno ulteriori plusvalenze da tassare o minusvalenze che possono compensare plusvalenze di altri investimenti. La formula usata è </t>
    </r>
    <r>
      <rPr>
        <b/>
        <sz val="12"/>
        <color theme="1"/>
        <rFont val="Calibri"/>
        <family val="2"/>
        <scheme val="minor"/>
      </rPr>
      <t>Prezzo Teorico = Prezzo Emissione + (100 - Prezzo Emission) * (Durata Trascorsa/Durata)</t>
    </r>
    <r>
      <rPr>
        <sz val="12"/>
        <color theme="1"/>
        <rFont val="Calibri"/>
        <family val="2"/>
        <scheme val="minor"/>
      </rPr>
      <t>.</t>
    </r>
  </si>
  <si>
    <t>Costi Fissi</t>
  </si>
  <si>
    <t>Costi Fissi + Commissioni</t>
  </si>
  <si>
    <t>IT0005545469</t>
  </si>
  <si>
    <t>BOT 14MG24 ANN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</si>
</sst>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0"/>
  </numFmts>
  <fonts count="5" x14ac:knownFonts="1">
    <font>
      <sz val="12"/>
      <color theme="1"/>
      <name val="Calibri"/>
      <family val="2"/>
      <scheme val="minor"/>
    </font>
    <font>
      <b/>
      <sz val="12"/>
      <color theme="1"/>
      <name val="Calibri"/>
      <family val="2"/>
      <scheme val="minor"/>
    </font>
    <font>
      <b/>
      <sz val="12"/>
      <color rgb="FFFF0000"/>
      <name val="Calibri"/>
      <family val="2"/>
      <scheme val="minor"/>
    </font>
    <font>
      <b/>
      <sz val="12"/>
      <color theme="0"/>
      <name val="Calibri"/>
      <family val="2"/>
      <scheme val="minor"/>
    </font>
    <font>
      <sz val="12"/>
      <color rgb="FF000000"/>
      <name val="Calibri"/>
      <family val="2"/>
      <scheme val="minor"/>
    </font>
  </fonts>
  <fills count="7">
    <fill>
      <patternFill patternType="none"/>
    </fill>
    <fill>
      <patternFill patternType="gray125"/>
    </fill>
    <fill>
      <patternFill patternType="solid">
        <fgColor theme="7" tint="0.39994506668294322"/>
        <bgColor indexed="64"/>
      </patternFill>
    </fill>
    <fill>
      <patternFill patternType="solid">
        <fgColor theme="2"/>
        <bgColor indexed="64"/>
      </patternFill>
    </fill>
    <fill>
      <patternFill patternType="solid">
        <fgColor theme="8" tint="0.79998168889431442"/>
        <bgColor indexed="64"/>
      </patternFill>
    </fill>
    <fill>
      <patternFill patternType="solid">
        <fgColor theme="0"/>
        <bgColor indexed="64"/>
      </patternFill>
    </fill>
    <fill>
      <patternFill patternType="solid">
        <fgColor theme="4"/>
        <bgColor indexed="64"/>
      </patternFill>
    </fill>
  </fills>
  <borders count="36">
    <border>
      <left/>
      <right/>
      <top/>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style="thin">
        <color auto="1"/>
      </left>
      <right style="thin">
        <color auto="1"/>
      </right>
      <top/>
      <bottom style="thin">
        <color auto="1"/>
      </bottom>
      <diagonal/>
    </border>
    <border>
      <left/>
      <right/>
      <top style="double">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double">
        <color auto="1"/>
      </left>
      <right/>
      <top/>
      <bottom/>
      <diagonal/>
    </border>
    <border>
      <left style="double">
        <color auto="1"/>
      </left>
      <right style="thin">
        <color auto="1"/>
      </right>
      <top style="thin">
        <color auto="1"/>
      </top>
      <bottom style="thin">
        <color auto="1"/>
      </bottom>
      <diagonal/>
    </border>
    <border>
      <left/>
      <right style="double">
        <color auto="1"/>
      </right>
      <top style="double">
        <color auto="1"/>
      </top>
      <bottom/>
      <diagonal/>
    </border>
    <border>
      <left/>
      <right style="double">
        <color auto="1"/>
      </right>
      <top/>
      <bottom/>
      <diagonal/>
    </border>
    <border>
      <left style="double">
        <color auto="1"/>
      </left>
      <right style="thin">
        <color auto="1"/>
      </right>
      <top/>
      <bottom/>
      <diagonal/>
    </border>
    <border>
      <left style="thin">
        <color auto="1"/>
      </left>
      <right style="double">
        <color auto="1"/>
      </right>
      <top/>
      <bottom/>
      <diagonal/>
    </border>
    <border>
      <left style="double">
        <color auto="1"/>
      </left>
      <right style="thin">
        <color auto="1"/>
      </right>
      <top style="thin">
        <color auto="1"/>
      </top>
      <bottom/>
      <diagonal/>
    </border>
    <border>
      <left style="double">
        <color auto="1"/>
      </left>
      <right/>
      <top style="double">
        <color auto="1"/>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double">
        <color auto="1"/>
      </left>
      <right/>
      <top style="thin">
        <color auto="1"/>
      </top>
      <bottom/>
      <diagonal/>
    </border>
    <border>
      <left/>
      <right/>
      <top style="thin">
        <color auto="1"/>
      </top>
      <bottom/>
      <diagonal/>
    </border>
    <border>
      <left/>
      <right style="double">
        <color auto="1"/>
      </right>
      <top style="thin">
        <color auto="1"/>
      </top>
      <bottom/>
      <diagonal/>
    </border>
    <border>
      <left style="double">
        <color auto="1"/>
      </left>
      <right/>
      <top/>
      <bottom style="thin">
        <color auto="1"/>
      </bottom>
      <diagonal/>
    </border>
    <border>
      <left/>
      <right/>
      <top/>
      <bottom style="thin">
        <color auto="1"/>
      </bottom>
      <diagonal/>
    </border>
    <border>
      <left/>
      <right style="double">
        <color auto="1"/>
      </right>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style="double">
        <color auto="1"/>
      </left>
      <right style="thin">
        <color auto="1"/>
      </right>
      <top/>
      <bottom style="thin">
        <color auto="1"/>
      </bottom>
      <diagonal/>
    </border>
    <border>
      <left style="thin">
        <color auto="1"/>
      </left>
      <right style="double">
        <color auto="1"/>
      </right>
      <top/>
      <bottom style="thin">
        <color auto="1"/>
      </bottom>
      <diagonal/>
    </border>
    <border>
      <left style="thin">
        <color auto="1"/>
      </left>
      <right style="double">
        <color auto="1"/>
      </right>
      <top style="thin">
        <color auto="1"/>
      </top>
      <bottom/>
      <diagonal/>
    </border>
  </borders>
  <cellStyleXfs count="1">
    <xf numFmtId="0" fontId="0" fillId="0" borderId="0"/>
  </cellStyleXfs>
  <cellXfs count="105">
    <xf numFmtId="0" fontId="0" fillId="0" borderId="0" xfId="0"/>
    <xf numFmtId="0" fontId="1" fillId="2" borderId="6" xfId="0" applyFont="1" applyFill="1" applyBorder="1"/>
    <xf numFmtId="0" fontId="1" fillId="2" borderId="13" xfId="0" applyFont="1" applyFill="1" applyBorder="1" applyAlignment="1">
      <alignment horizontal="center" vertical="center"/>
    </xf>
    <xf numFmtId="10" fontId="2" fillId="2" borderId="13" xfId="0" applyNumberFormat="1" applyFont="1" applyFill="1" applyBorder="1" applyAlignment="1">
      <alignment horizontal="center"/>
    </xf>
    <xf numFmtId="0" fontId="0" fillId="4" borderId="6" xfId="0" applyFill="1" applyBorder="1"/>
    <xf numFmtId="0" fontId="1" fillId="0" borderId="0" xfId="0" applyFont="1" applyAlignment="1">
      <alignment vertical="center"/>
    </xf>
    <xf numFmtId="0" fontId="0" fillId="5" borderId="6" xfId="0" applyFill="1" applyBorder="1" applyAlignment="1">
      <alignment horizontal="right"/>
    </xf>
    <xf numFmtId="14" fontId="0" fillId="5" borderId="6" xfId="0" applyNumberFormat="1" applyFill="1" applyBorder="1"/>
    <xf numFmtId="0" fontId="0" fillId="5" borderId="6" xfId="0" applyFill="1" applyBorder="1"/>
    <xf numFmtId="0" fontId="1" fillId="4" borderId="6" xfId="0" applyFont="1" applyFill="1" applyBorder="1"/>
    <xf numFmtId="0" fontId="1" fillId="4" borderId="6" xfId="0" applyFont="1" applyFill="1" applyBorder="1" applyAlignment="1">
      <alignment vertical="center"/>
    </xf>
    <xf numFmtId="0" fontId="0" fillId="3" borderId="12" xfId="0" applyFill="1" applyBorder="1" applyAlignment="1">
      <alignment horizontal="center"/>
    </xf>
    <xf numFmtId="0" fontId="0" fillId="3" borderId="0" xfId="0" applyFill="1" applyAlignment="1">
      <alignment horizontal="center"/>
    </xf>
    <xf numFmtId="0" fontId="0" fillId="3" borderId="15" xfId="0" applyFill="1" applyBorder="1" applyAlignment="1">
      <alignment horizontal="center"/>
    </xf>
    <xf numFmtId="0" fontId="0" fillId="3" borderId="15" xfId="0" applyFill="1" applyBorder="1"/>
    <xf numFmtId="0" fontId="0" fillId="3" borderId="12" xfId="0" applyFill="1" applyBorder="1"/>
    <xf numFmtId="0" fontId="1" fillId="3" borderId="0" xfId="0" applyFont="1" applyFill="1" applyAlignment="1">
      <alignment horizontal="center" vertical="center"/>
    </xf>
    <xf numFmtId="0" fontId="1" fillId="3" borderId="0" xfId="0" applyFont="1" applyFill="1"/>
    <xf numFmtId="0" fontId="0" fillId="3" borderId="0" xfId="0" applyFill="1"/>
    <xf numFmtId="0" fontId="1" fillId="4" borderId="6" xfId="0" applyFont="1" applyFill="1" applyBorder="1" applyAlignment="1">
      <alignment horizontal="left"/>
    </xf>
    <xf numFmtId="0" fontId="0" fillId="4" borderId="6" xfId="0" applyFill="1" applyBorder="1" applyAlignment="1">
      <alignment horizontal="right"/>
    </xf>
    <xf numFmtId="0" fontId="0" fillId="2" borderId="13" xfId="0" applyFill="1" applyBorder="1"/>
    <xf numFmtId="0" fontId="0" fillId="5" borderId="13" xfId="0" applyFill="1" applyBorder="1"/>
    <xf numFmtId="0" fontId="0" fillId="4" borderId="13" xfId="0" applyFill="1" applyBorder="1"/>
    <xf numFmtId="0" fontId="1" fillId="2" borderId="6" xfId="0" applyFont="1" applyFill="1" applyBorder="1" applyAlignment="1">
      <alignment horizontal="center" vertical="center"/>
    </xf>
    <xf numFmtId="0" fontId="1" fillId="2" borderId="18" xfId="0" applyFont="1" applyFill="1" applyBorder="1" applyAlignment="1">
      <alignment horizontal="center" vertical="center"/>
    </xf>
    <xf numFmtId="164" fontId="0" fillId="4" borderId="6" xfId="0" applyNumberFormat="1" applyFill="1" applyBorder="1"/>
    <xf numFmtId="164" fontId="0" fillId="0" borderId="0" xfId="0" applyNumberFormat="1"/>
    <xf numFmtId="2" fontId="0" fillId="5" borderId="6" xfId="0" applyNumberFormat="1" applyFill="1" applyBorder="1"/>
    <xf numFmtId="2" fontId="0" fillId="4" borderId="6" xfId="0" applyNumberFormat="1" applyFill="1" applyBorder="1"/>
    <xf numFmtId="2" fontId="1" fillId="4" borderId="6" xfId="0" applyNumberFormat="1" applyFont="1" applyFill="1" applyBorder="1"/>
    <xf numFmtId="165" fontId="0" fillId="4" borderId="6" xfId="0" applyNumberFormat="1" applyFill="1" applyBorder="1"/>
    <xf numFmtId="0" fontId="1" fillId="2" borderId="18" xfId="0" applyFont="1" applyFill="1" applyBorder="1" applyAlignment="1">
      <alignment horizontal="center"/>
    </xf>
    <xf numFmtId="0" fontId="1" fillId="4" borderId="13" xfId="0" applyFont="1" applyFill="1" applyBorder="1" applyAlignment="1">
      <alignment horizontal="center"/>
    </xf>
    <xf numFmtId="0" fontId="4" fillId="0" borderId="6" xfId="0" applyFont="1" applyBorder="1" applyAlignment="1">
      <alignment horizontal="right"/>
    </xf>
    <xf numFmtId="0" fontId="0" fillId="0" borderId="6" xfId="0" applyBorder="1" applyAlignment="1">
      <alignment horizontal="right"/>
    </xf>
    <xf numFmtId="0" fontId="0" fillId="3" borderId="32" xfId="0" applyFill="1" applyBorder="1" applyAlignment="1">
      <alignment horizontal="left"/>
    </xf>
    <xf numFmtId="0" fontId="0" fillId="3" borderId="29" xfId="0" applyFill="1" applyBorder="1" applyAlignment="1">
      <alignment horizontal="left"/>
    </xf>
    <xf numFmtId="0" fontId="0" fillId="3" borderId="30" xfId="0" applyFill="1" applyBorder="1" applyAlignment="1">
      <alignment horizontal="left"/>
    </xf>
    <xf numFmtId="0" fontId="1" fillId="2" borderId="13" xfId="0" applyFont="1" applyFill="1" applyBorder="1" applyAlignment="1">
      <alignment horizontal="center" vertical="center"/>
    </xf>
    <xf numFmtId="0" fontId="1" fillId="2" borderId="18" xfId="0" applyFont="1" applyFill="1" applyBorder="1" applyAlignment="1">
      <alignment horizontal="center" vertical="center"/>
    </xf>
    <xf numFmtId="0" fontId="1" fillId="2" borderId="33" xfId="0" applyFont="1" applyFill="1" applyBorder="1" applyAlignment="1">
      <alignment horizontal="center" vertical="center"/>
    </xf>
    <xf numFmtId="0" fontId="0" fillId="3" borderId="7" xfId="0" applyFill="1" applyBorder="1" applyAlignment="1">
      <alignment horizontal="left" vertical="top" wrapText="1"/>
    </xf>
    <xf numFmtId="0" fontId="0" fillId="3" borderId="35" xfId="0" applyFill="1" applyBorder="1" applyAlignment="1">
      <alignment horizontal="left" vertical="top" wrapText="1"/>
    </xf>
    <xf numFmtId="0" fontId="0" fillId="3" borderId="4" xfId="0" applyFill="1" applyBorder="1" applyAlignment="1">
      <alignment horizontal="left" vertical="top" wrapText="1"/>
    </xf>
    <xf numFmtId="0" fontId="0" fillId="3" borderId="34" xfId="0" applyFill="1" applyBorder="1" applyAlignment="1">
      <alignment horizontal="left" vertical="top" wrapText="1"/>
    </xf>
    <xf numFmtId="0" fontId="0" fillId="3" borderId="9" xfId="0" applyFill="1" applyBorder="1" applyAlignment="1">
      <alignment horizontal="left" vertical="top" wrapText="1"/>
    </xf>
    <xf numFmtId="0" fontId="0" fillId="3" borderId="24" xfId="0" applyFill="1" applyBorder="1" applyAlignment="1">
      <alignment horizontal="left" vertical="top" wrapText="1"/>
    </xf>
    <xf numFmtId="0" fontId="0" fillId="3" borderId="25" xfId="0" applyFill="1" applyBorder="1" applyAlignment="1">
      <alignment horizontal="left" vertical="top" wrapText="1"/>
    </xf>
    <xf numFmtId="0" fontId="0" fillId="3" borderId="8" xfId="0" applyFill="1" applyBorder="1" applyAlignment="1">
      <alignment horizontal="left" vertical="top" wrapText="1"/>
    </xf>
    <xf numFmtId="0" fontId="0" fillId="3" borderId="17" xfId="0" applyFill="1" applyBorder="1" applyAlignment="1">
      <alignment horizontal="left" vertical="top" wrapText="1"/>
    </xf>
    <xf numFmtId="0" fontId="1" fillId="2" borderId="16" xfId="0" applyFont="1" applyFill="1" applyBorder="1" applyAlignment="1">
      <alignment horizontal="center" vertical="center"/>
    </xf>
    <xf numFmtId="0" fontId="1" fillId="3" borderId="23" xfId="0" applyFont="1" applyFill="1" applyBorder="1" applyAlignment="1">
      <alignment horizontal="center" vertical="center"/>
    </xf>
    <xf numFmtId="0" fontId="1" fillId="3" borderId="24" xfId="0" applyFont="1" applyFill="1" applyBorder="1" applyAlignment="1">
      <alignment horizontal="center" vertical="center"/>
    </xf>
    <xf numFmtId="0" fontId="1" fillId="3" borderId="25" xfId="0" applyFont="1" applyFill="1" applyBorder="1" applyAlignment="1">
      <alignment horizontal="center" vertical="center"/>
    </xf>
    <xf numFmtId="0" fontId="1" fillId="3" borderId="26" xfId="0" applyFont="1" applyFill="1" applyBorder="1" applyAlignment="1">
      <alignment horizontal="center" vertical="center"/>
    </xf>
    <xf numFmtId="0" fontId="1" fillId="3" borderId="27" xfId="0" applyFont="1" applyFill="1" applyBorder="1" applyAlignment="1">
      <alignment horizontal="center" vertical="center"/>
    </xf>
    <xf numFmtId="0" fontId="1" fillId="3" borderId="28" xfId="0" applyFont="1" applyFill="1" applyBorder="1" applyAlignment="1">
      <alignment horizontal="center" vertical="center"/>
    </xf>
    <xf numFmtId="0" fontId="1" fillId="2" borderId="18" xfId="0" applyFont="1" applyFill="1" applyBorder="1" applyAlignment="1">
      <alignment horizontal="center" vertical="center" wrapText="1"/>
    </xf>
    <xf numFmtId="0" fontId="1" fillId="2" borderId="33" xfId="0" applyFont="1" applyFill="1" applyBorder="1" applyAlignment="1">
      <alignment horizontal="center" vertical="center" wrapText="1"/>
    </xf>
    <xf numFmtId="0" fontId="0" fillId="3" borderId="10" xfId="0" applyFill="1" applyBorder="1" applyAlignment="1">
      <alignment horizontal="left" vertical="top" wrapText="1"/>
    </xf>
    <xf numFmtId="0" fontId="0" fillId="3" borderId="0" xfId="0" applyFill="1" applyAlignment="1">
      <alignment horizontal="left" vertical="top" wrapText="1"/>
    </xf>
    <xf numFmtId="0" fontId="0" fillId="3" borderId="15" xfId="0" applyFill="1" applyBorder="1" applyAlignment="1">
      <alignment horizontal="left" vertical="top" wrapText="1"/>
    </xf>
    <xf numFmtId="0" fontId="3" fillId="6" borderId="1" xfId="0" applyFont="1" applyFill="1" applyBorder="1" applyAlignment="1">
      <alignment horizontal="center"/>
    </xf>
    <xf numFmtId="0" fontId="3" fillId="6" borderId="2" xfId="0" applyFont="1" applyFill="1" applyBorder="1" applyAlignment="1">
      <alignment horizontal="center"/>
    </xf>
    <xf numFmtId="0" fontId="3" fillId="6" borderId="3" xfId="0" applyFont="1" applyFill="1" applyBorder="1" applyAlignment="1">
      <alignment horizont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1" fillId="2" borderId="4" xfId="0" applyFont="1" applyFill="1" applyBorder="1" applyAlignment="1">
      <alignment horizontal="center" vertical="center"/>
    </xf>
    <xf numFmtId="0" fontId="0" fillId="3" borderId="17" xfId="0" applyFill="1" applyBorder="1" applyAlignment="1">
      <alignment horizontal="center"/>
    </xf>
    <xf numFmtId="0" fontId="0" fillId="3" borderId="16" xfId="0" applyFill="1" applyBorder="1" applyAlignment="1">
      <alignment horizontal="center"/>
    </xf>
    <xf numFmtId="0" fontId="0" fillId="3" borderId="12" xfId="0" applyFill="1" applyBorder="1" applyAlignment="1">
      <alignment horizontal="center"/>
    </xf>
    <xf numFmtId="0" fontId="0" fillId="3" borderId="0" xfId="0" applyFill="1" applyAlignment="1">
      <alignment horizontal="center"/>
    </xf>
    <xf numFmtId="0" fontId="0" fillId="3" borderId="15" xfId="0" applyFill="1" applyBorder="1" applyAlignment="1">
      <alignment horizontal="center"/>
    </xf>
    <xf numFmtId="0" fontId="1" fillId="3" borderId="19" xfId="0" applyFont="1" applyFill="1" applyBorder="1" applyAlignment="1">
      <alignment horizontal="center"/>
    </xf>
    <xf numFmtId="0" fontId="1" fillId="3" borderId="5" xfId="0" applyFont="1" applyFill="1" applyBorder="1" applyAlignment="1">
      <alignment horizontal="center"/>
    </xf>
    <xf numFmtId="0" fontId="1" fillId="3" borderId="14" xfId="0" applyFont="1" applyFill="1" applyBorder="1" applyAlignment="1">
      <alignment horizontal="center"/>
    </xf>
    <xf numFmtId="0" fontId="0" fillId="3" borderId="18" xfId="0" applyFill="1" applyBorder="1" applyAlignment="1">
      <alignment horizontal="center"/>
    </xf>
    <xf numFmtId="0" fontId="1" fillId="4" borderId="9" xfId="0" applyFont="1" applyFill="1" applyBorder="1" applyAlignment="1">
      <alignment horizontal="center" vertical="center"/>
    </xf>
    <xf numFmtId="0" fontId="1" fillId="4" borderId="10" xfId="0" applyFont="1" applyFill="1" applyBorder="1" applyAlignment="1">
      <alignment horizontal="center" vertical="center"/>
    </xf>
    <xf numFmtId="0" fontId="1" fillId="4" borderId="11" xfId="0" applyFont="1" applyFill="1" applyBorder="1" applyAlignment="1">
      <alignment horizontal="center" vertical="center"/>
    </xf>
    <xf numFmtId="0" fontId="1" fillId="4" borderId="7" xfId="0" applyFont="1" applyFill="1" applyBorder="1" applyAlignment="1">
      <alignment horizontal="center" vertical="center"/>
    </xf>
    <xf numFmtId="0" fontId="1" fillId="4" borderId="8" xfId="0" applyFont="1" applyFill="1" applyBorder="1" applyAlignment="1">
      <alignment horizontal="center" vertical="center"/>
    </xf>
    <xf numFmtId="0" fontId="1" fillId="4" borderId="4" xfId="0" applyFont="1" applyFill="1" applyBorder="1" applyAlignment="1">
      <alignment horizontal="center" vertical="center"/>
    </xf>
    <xf numFmtId="0" fontId="0" fillId="3" borderId="6" xfId="0" applyFill="1" applyBorder="1" applyAlignment="1">
      <alignment horizontal="left" vertical="top" wrapText="1"/>
    </xf>
    <xf numFmtId="0" fontId="0" fillId="3" borderId="31" xfId="0" applyFill="1" applyBorder="1" applyAlignment="1">
      <alignment horizontal="left" vertical="top" wrapText="1"/>
    </xf>
    <xf numFmtId="0" fontId="0" fillId="3" borderId="20" xfId="0" applyFill="1" applyBorder="1" applyAlignment="1">
      <alignment horizontal="center"/>
    </xf>
    <xf numFmtId="0" fontId="0" fillId="3" borderId="21" xfId="0" applyFill="1" applyBorder="1" applyAlignment="1">
      <alignment horizontal="center"/>
    </xf>
    <xf numFmtId="0" fontId="0" fillId="3" borderId="22" xfId="0" applyFill="1" applyBorder="1" applyAlignment="1">
      <alignment horizontal="center"/>
    </xf>
    <xf numFmtId="0" fontId="0" fillId="3" borderId="6" xfId="0" applyFill="1" applyBorder="1" applyAlignment="1">
      <alignment horizontal="left"/>
    </xf>
    <xf numFmtId="0" fontId="0" fillId="3" borderId="31" xfId="0" applyFill="1" applyBorder="1" applyAlignment="1">
      <alignment horizontal="left"/>
    </xf>
    <xf numFmtId="0" fontId="1" fillId="4" borderId="18" xfId="0" applyFont="1" applyFill="1" applyBorder="1" applyAlignment="1">
      <alignment horizontal="center" vertical="center"/>
    </xf>
    <xf numFmtId="0" fontId="1" fillId="4" borderId="16" xfId="0" applyFont="1" applyFill="1" applyBorder="1" applyAlignment="1">
      <alignment horizontal="center" vertical="center"/>
    </xf>
    <xf numFmtId="0" fontId="1" fillId="4" borderId="33" xfId="0" applyFont="1" applyFill="1" applyBorder="1" applyAlignment="1">
      <alignment horizontal="center" vertical="center"/>
    </xf>
    <xf numFmtId="0" fontId="1" fillId="3" borderId="26" xfId="0" applyFont="1" applyFill="1" applyBorder="1" applyAlignment="1">
      <alignment horizontal="center"/>
    </xf>
    <xf numFmtId="0" fontId="1" fillId="3" borderId="27" xfId="0" applyFont="1" applyFill="1" applyBorder="1" applyAlignment="1">
      <alignment horizontal="center"/>
    </xf>
    <xf numFmtId="0" fontId="1" fillId="3" borderId="28" xfId="0" applyFont="1" applyFill="1" applyBorder="1" applyAlignment="1">
      <alignment horizontal="center"/>
    </xf>
    <xf numFmtId="0" fontId="1" fillId="2" borderId="16" xfId="0" applyFont="1" applyFill="1" applyBorder="1" applyAlignment="1">
      <alignment horizontal="center" vertical="center" wrapText="1"/>
    </xf>
    <xf numFmtId="0" fontId="0" fillId="3" borderId="11" xfId="0" applyFill="1" applyBorder="1" applyAlignment="1">
      <alignment horizontal="left" vertical="top" wrapText="1"/>
    </xf>
    <xf numFmtId="0" fontId="0" fillId="3" borderId="27" xfId="0" applyFill="1" applyBorder="1" applyAlignment="1">
      <alignment horizontal="left" vertical="top" wrapText="1"/>
    </xf>
    <xf numFmtId="0" fontId="0" fillId="3" borderId="28" xfId="0" applyFill="1" applyBorder="1" applyAlignment="1">
      <alignment horizontal="left" vertical="top" wrapText="1"/>
    </xf>
    <xf numFmtId="0" fontId="0" fillId="3" borderId="23" xfId="0" applyFill="1" applyBorder="1" applyAlignment="1">
      <alignment horizontal="left" vertical="top" wrapText="1"/>
    </xf>
    <xf numFmtId="0" fontId="0" fillId="3" borderId="12" xfId="0" applyFill="1" applyBorder="1" applyAlignment="1">
      <alignment horizontal="left" vertical="top" wrapText="1"/>
    </xf>
    <xf numFmtId="0" fontId="0" fillId="3" borderId="6" xfId="0" applyFill="1" applyBorder="1" applyAlignment="1">
      <alignment horizontal="left" wrapText="1"/>
    </xf>
    <xf numFmtId="0" fontId="0" fillId="3" borderId="31" xfId="0" applyFill="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8A721-BA1D-A549-9B83-DE9858641FEB}">
  <dimension ref="B1:H121"/>
  <sheetViews>
    <sheetView tabSelected="1" topLeftCell="A6" workbookViewId="0">
      <selection activeCell="D12" sqref="D12"/>
    </sheetView>
  </sheetViews>
  <sheetFormatPr baseColWidth="10" defaultRowHeight="16" x14ac:dyDescent="0.2"/>
  <cols>
    <col min="2" max="2" width="34.1640625" customWidth="1"/>
    <col min="3" max="3" width="24.83203125" customWidth="1"/>
    <col min="4" max="4" width="48.6640625" customWidth="1"/>
    <col min="5" max="5" width="21.6640625" customWidth="1"/>
    <col min="13" max="13" width="12.5" customWidth="1"/>
  </cols>
  <sheetData>
    <row r="1" spans="2:7" ht="17" thickBot="1" x14ac:dyDescent="0.25"/>
    <row r="2" spans="2:7" ht="18" thickTop="1" thickBot="1" x14ac:dyDescent="0.25">
      <c r="B2" s="63" t="s">
        <v>4</v>
      </c>
      <c r="C2" s="64"/>
      <c r="D2" s="64"/>
      <c r="E2" s="64"/>
      <c r="F2" s="65"/>
    </row>
    <row r="3" spans="2:7" ht="17" thickTop="1" x14ac:dyDescent="0.2">
      <c r="B3" s="74"/>
      <c r="C3" s="75"/>
      <c r="D3" s="75"/>
      <c r="E3" s="75"/>
      <c r="F3" s="76"/>
    </row>
    <row r="4" spans="2:7" ht="16" customHeight="1" x14ac:dyDescent="0.2">
      <c r="B4" s="2" t="s">
        <v>5</v>
      </c>
      <c r="C4" s="66" t="s">
        <v>17</v>
      </c>
      <c r="D4" s="1" t="s">
        <v>1</v>
      </c>
      <c r="E4" s="34" t="s">
        <v>78</v>
      </c>
      <c r="F4" s="69"/>
      <c r="G4" s="5"/>
    </row>
    <row r="5" spans="2:7" x14ac:dyDescent="0.2">
      <c r="B5" s="3">
        <v>0.125</v>
      </c>
      <c r="C5" s="67"/>
      <c r="D5" s="1" t="s">
        <v>0</v>
      </c>
      <c r="E5" s="35" t="s">
        <v>77</v>
      </c>
      <c r="F5" s="69"/>
      <c r="G5" s="5"/>
    </row>
    <row r="6" spans="2:7" x14ac:dyDescent="0.2">
      <c r="B6" s="77"/>
      <c r="C6" s="67"/>
      <c r="D6" s="1" t="s">
        <v>2</v>
      </c>
      <c r="E6" s="7">
        <v>45060</v>
      </c>
      <c r="F6" s="69"/>
      <c r="G6" s="5"/>
    </row>
    <row r="7" spans="2:7" x14ac:dyDescent="0.2">
      <c r="B7" s="70"/>
      <c r="C7" s="67"/>
      <c r="D7" s="1" t="s">
        <v>9</v>
      </c>
      <c r="E7" s="8">
        <v>96.876999999999995</v>
      </c>
      <c r="F7" s="69"/>
      <c r="G7" s="5"/>
    </row>
    <row r="8" spans="2:7" x14ac:dyDescent="0.2">
      <c r="B8" s="70"/>
      <c r="C8" s="68"/>
      <c r="D8" s="1" t="s">
        <v>3</v>
      </c>
      <c r="E8" s="7">
        <v>45336</v>
      </c>
      <c r="F8" s="69"/>
      <c r="G8" s="5"/>
    </row>
    <row r="9" spans="2:7" x14ac:dyDescent="0.2">
      <c r="B9" s="71"/>
      <c r="C9" s="72"/>
      <c r="D9" s="72"/>
      <c r="E9" s="72"/>
      <c r="F9" s="73"/>
      <c r="G9" s="5"/>
    </row>
    <row r="10" spans="2:7" x14ac:dyDescent="0.2">
      <c r="B10" s="70"/>
      <c r="C10" s="66" t="s">
        <v>7</v>
      </c>
      <c r="D10" s="1" t="s">
        <v>6</v>
      </c>
      <c r="E10" s="7">
        <v>44986</v>
      </c>
      <c r="F10" s="69"/>
      <c r="G10" s="5"/>
    </row>
    <row r="11" spans="2:7" x14ac:dyDescent="0.2">
      <c r="B11" s="70"/>
      <c r="C11" s="67"/>
      <c r="D11" s="1" t="s">
        <v>10</v>
      </c>
      <c r="E11" s="8">
        <v>97.161000000000001</v>
      </c>
      <c r="F11" s="69"/>
      <c r="G11" s="5"/>
    </row>
    <row r="12" spans="2:7" x14ac:dyDescent="0.2">
      <c r="B12" s="70"/>
      <c r="C12" s="67"/>
      <c r="D12" s="1" t="s">
        <v>8</v>
      </c>
      <c r="E12" s="8">
        <v>0.15</v>
      </c>
      <c r="F12" s="69"/>
      <c r="G12" s="5"/>
    </row>
    <row r="13" spans="2:7" x14ac:dyDescent="0.2">
      <c r="B13" s="70"/>
      <c r="C13" s="67"/>
      <c r="D13" s="1" t="s">
        <v>39</v>
      </c>
      <c r="E13" s="28">
        <v>3</v>
      </c>
      <c r="F13" s="69"/>
      <c r="G13" s="5"/>
    </row>
    <row r="14" spans="2:7" x14ac:dyDescent="0.2">
      <c r="B14" s="70"/>
      <c r="C14" s="67"/>
      <c r="D14" s="1" t="s">
        <v>40</v>
      </c>
      <c r="E14" s="6" t="s">
        <v>41</v>
      </c>
      <c r="F14" s="69"/>
      <c r="G14" s="5"/>
    </row>
    <row r="15" spans="2:7" x14ac:dyDescent="0.2">
      <c r="B15" s="70"/>
      <c r="C15" s="67"/>
      <c r="D15" s="1" t="s">
        <v>75</v>
      </c>
      <c r="E15" s="28">
        <v>0</v>
      </c>
      <c r="F15" s="69"/>
      <c r="G15" s="5"/>
    </row>
    <row r="16" spans="2:7" x14ac:dyDescent="0.2">
      <c r="B16" s="70"/>
      <c r="C16" s="68"/>
      <c r="D16" s="1" t="s">
        <v>11</v>
      </c>
      <c r="E16" s="28">
        <v>5000</v>
      </c>
      <c r="F16" s="69"/>
      <c r="G16" s="5"/>
    </row>
    <row r="17" spans="2:8" x14ac:dyDescent="0.2">
      <c r="B17" s="11"/>
      <c r="C17" s="16"/>
      <c r="D17" s="17"/>
      <c r="E17" s="18"/>
      <c r="F17" s="13"/>
      <c r="G17" s="5"/>
    </row>
    <row r="18" spans="2:8" x14ac:dyDescent="0.2">
      <c r="B18" s="11"/>
      <c r="C18" s="24" t="s">
        <v>48</v>
      </c>
      <c r="D18" s="1" t="s">
        <v>49</v>
      </c>
      <c r="E18" s="8">
        <v>0</v>
      </c>
      <c r="F18" s="13"/>
      <c r="G18" s="5"/>
    </row>
    <row r="19" spans="2:8" x14ac:dyDescent="0.2">
      <c r="B19" s="11"/>
      <c r="C19" s="16"/>
      <c r="D19" s="17"/>
      <c r="E19" s="18"/>
      <c r="F19" s="13"/>
      <c r="G19" s="5"/>
    </row>
    <row r="20" spans="2:8" x14ac:dyDescent="0.2">
      <c r="B20" s="15"/>
      <c r="C20" s="81" t="s">
        <v>44</v>
      </c>
      <c r="D20" s="9" t="s">
        <v>23</v>
      </c>
      <c r="E20" s="4">
        <f>E16/100</f>
        <v>50</v>
      </c>
      <c r="F20" s="14"/>
    </row>
    <row r="21" spans="2:8" x14ac:dyDescent="0.2">
      <c r="B21" s="11"/>
      <c r="C21" s="82"/>
      <c r="D21" s="19" t="s">
        <v>24</v>
      </c>
      <c r="E21" s="20">
        <f>E8-E6</f>
        <v>276</v>
      </c>
      <c r="F21" s="13"/>
    </row>
    <row r="22" spans="2:8" x14ac:dyDescent="0.2">
      <c r="B22" s="11"/>
      <c r="C22" s="82"/>
      <c r="D22" s="19" t="s">
        <v>25</v>
      </c>
      <c r="E22" s="20">
        <f>E8-E10</f>
        <v>350</v>
      </c>
      <c r="F22" s="13"/>
    </row>
    <row r="23" spans="2:8" x14ac:dyDescent="0.2">
      <c r="B23" s="11"/>
      <c r="C23" s="82"/>
      <c r="D23" s="19" t="s">
        <v>42</v>
      </c>
      <c r="E23" s="20">
        <f>E10-E6</f>
        <v>-74</v>
      </c>
      <c r="F23" s="13"/>
    </row>
    <row r="24" spans="2:8" x14ac:dyDescent="0.2">
      <c r="B24" s="11"/>
      <c r="C24" s="83"/>
      <c r="D24" s="9" t="s">
        <v>43</v>
      </c>
      <c r="E24" s="31">
        <f>E7+(100-E7)*(E23/E21)</f>
        <v>96.039673913043472</v>
      </c>
      <c r="F24" s="13"/>
    </row>
    <row r="25" spans="2:8" x14ac:dyDescent="0.2">
      <c r="B25" s="11"/>
      <c r="C25" s="12"/>
      <c r="D25" s="12"/>
      <c r="E25" s="12"/>
      <c r="F25" s="13"/>
    </row>
    <row r="26" spans="2:8" ht="19" customHeight="1" x14ac:dyDescent="0.2">
      <c r="B26" s="70"/>
      <c r="C26" s="78" t="s">
        <v>46</v>
      </c>
      <c r="D26" s="9" t="s">
        <v>57</v>
      </c>
      <c r="E26" s="4">
        <f>E11*E20</f>
        <v>4858.05</v>
      </c>
      <c r="F26" s="69"/>
      <c r="H26" s="27"/>
    </row>
    <row r="27" spans="2:8" ht="19" customHeight="1" x14ac:dyDescent="0.2">
      <c r="B27" s="70"/>
      <c r="C27" s="79"/>
      <c r="D27" s="9" t="s">
        <v>69</v>
      </c>
      <c r="E27" s="29">
        <f>MIN(MAX(E26*E12/100,E13),E14)</f>
        <v>7.2870749999999997</v>
      </c>
      <c r="F27" s="69"/>
      <c r="H27" s="27"/>
    </row>
    <row r="28" spans="2:8" x14ac:dyDescent="0.2">
      <c r="B28" s="70"/>
      <c r="C28" s="79"/>
      <c r="D28" s="10" t="s">
        <v>76</v>
      </c>
      <c r="E28" s="29">
        <f>E27+E15</f>
        <v>7.2870749999999997</v>
      </c>
      <c r="F28" s="69"/>
      <c r="H28" s="27"/>
    </row>
    <row r="29" spans="2:8" x14ac:dyDescent="0.2">
      <c r="B29" s="70"/>
      <c r="C29" s="79"/>
      <c r="D29" s="9" t="s">
        <v>12</v>
      </c>
      <c r="E29" s="29">
        <f>(100-E7)*(E22/E21)*E20*B5</f>
        <v>24.752038043478301</v>
      </c>
      <c r="F29" s="69"/>
      <c r="H29" s="27"/>
    </row>
    <row r="30" spans="2:8" x14ac:dyDescent="0.2">
      <c r="B30" s="70"/>
      <c r="C30" s="80"/>
      <c r="D30" s="9" t="s">
        <v>70</v>
      </c>
      <c r="E30" s="30">
        <f>E26+E28+E29</f>
        <v>4890.0891130434784</v>
      </c>
      <c r="F30" s="69"/>
    </row>
    <row r="31" spans="2:8" x14ac:dyDescent="0.2">
      <c r="B31" s="11"/>
      <c r="C31" s="16"/>
      <c r="D31" s="17"/>
      <c r="E31" s="17"/>
      <c r="F31" s="13"/>
    </row>
    <row r="32" spans="2:8" x14ac:dyDescent="0.2">
      <c r="B32" s="11"/>
      <c r="C32" s="81" t="s">
        <v>47</v>
      </c>
      <c r="D32" s="9" t="s">
        <v>58</v>
      </c>
      <c r="E32" s="26">
        <f>(E26+E27+E15)/E20-E24+E7</f>
        <v>98.144067586956524</v>
      </c>
      <c r="F32" s="13"/>
      <c r="H32" s="27"/>
    </row>
    <row r="33" spans="2:8" x14ac:dyDescent="0.2">
      <c r="B33" s="11"/>
      <c r="C33" s="82"/>
      <c r="D33" s="9" t="s">
        <v>50</v>
      </c>
      <c r="E33" s="29">
        <f>(E7-E32)*E20</f>
        <v>-63.353379347826433</v>
      </c>
      <c r="F33" s="13"/>
      <c r="H33" s="27"/>
    </row>
    <row r="34" spans="2:8" x14ac:dyDescent="0.2">
      <c r="B34" s="11"/>
      <c r="C34" s="82"/>
      <c r="D34" s="9" t="s">
        <v>51</v>
      </c>
      <c r="E34" s="4">
        <f>IF(E18&gt;E33,0,E18-E33)</f>
        <v>0</v>
      </c>
      <c r="F34" s="13"/>
    </row>
    <row r="35" spans="2:8" x14ac:dyDescent="0.2">
      <c r="B35" s="11"/>
      <c r="C35" s="82"/>
      <c r="D35" s="9" t="s">
        <v>52</v>
      </c>
      <c r="E35" s="4">
        <f>E34*B5</f>
        <v>0</v>
      </c>
      <c r="F35" s="13"/>
    </row>
    <row r="36" spans="2:8" x14ac:dyDescent="0.2">
      <c r="B36" s="11"/>
      <c r="C36" s="82"/>
      <c r="D36" s="9" t="s">
        <v>53</v>
      </c>
      <c r="E36" s="29">
        <f>IF(E18-E33&lt;0,0,E18-E33)</f>
        <v>63.353379347826433</v>
      </c>
      <c r="F36" s="13"/>
    </row>
    <row r="37" spans="2:8" x14ac:dyDescent="0.2">
      <c r="B37" s="11"/>
      <c r="C37" s="83"/>
      <c r="D37" s="9" t="s">
        <v>56</v>
      </c>
      <c r="E37" s="9">
        <f>E16-E35</f>
        <v>5000</v>
      </c>
      <c r="F37" s="13"/>
    </row>
    <row r="38" spans="2:8" x14ac:dyDescent="0.2">
      <c r="B38" s="71"/>
      <c r="C38" s="72"/>
      <c r="D38" s="72"/>
      <c r="E38" s="72"/>
      <c r="F38" s="73"/>
    </row>
    <row r="39" spans="2:8" x14ac:dyDescent="0.2">
      <c r="B39" s="70"/>
      <c r="C39" s="81" t="s">
        <v>13</v>
      </c>
      <c r="D39" s="9" t="s">
        <v>20</v>
      </c>
      <c r="E39" s="4">
        <f>100-E11</f>
        <v>2.8389999999999986</v>
      </c>
      <c r="F39" s="69"/>
    </row>
    <row r="40" spans="2:8" x14ac:dyDescent="0.2">
      <c r="B40" s="70"/>
      <c r="C40" s="82"/>
      <c r="D40" s="9" t="s">
        <v>14</v>
      </c>
      <c r="E40" s="29">
        <f>E16-E26</f>
        <v>141.94999999999982</v>
      </c>
      <c r="F40" s="69"/>
    </row>
    <row r="41" spans="2:8" x14ac:dyDescent="0.2">
      <c r="B41" s="70"/>
      <c r="C41" s="82"/>
      <c r="D41" s="9" t="s">
        <v>21</v>
      </c>
      <c r="E41" s="29">
        <f>E42/E20</f>
        <v>2.1982177391304321</v>
      </c>
      <c r="F41" s="69"/>
    </row>
    <row r="42" spans="2:8" x14ac:dyDescent="0.2">
      <c r="B42" s="70"/>
      <c r="C42" s="83"/>
      <c r="D42" s="9" t="s">
        <v>15</v>
      </c>
      <c r="E42" s="30">
        <f>E37-E30</f>
        <v>109.91088695652161</v>
      </c>
      <c r="F42" s="69"/>
    </row>
    <row r="43" spans="2:8" x14ac:dyDescent="0.2">
      <c r="B43" s="71"/>
      <c r="C43" s="72"/>
      <c r="D43" s="72"/>
      <c r="E43" s="72"/>
      <c r="F43" s="73"/>
    </row>
    <row r="44" spans="2:8" x14ac:dyDescent="0.2">
      <c r="B44" s="70"/>
      <c r="C44" s="81" t="s">
        <v>16</v>
      </c>
      <c r="D44" s="9" t="s">
        <v>54</v>
      </c>
      <c r="E44" s="30">
        <f>(E39*100/E11)*(E21/E22)</f>
        <v>2.304169662430692</v>
      </c>
      <c r="F44" s="69"/>
    </row>
    <row r="45" spans="2:8" x14ac:dyDescent="0.2">
      <c r="B45" s="70"/>
      <c r="C45" s="83"/>
      <c r="D45" s="9" t="s">
        <v>55</v>
      </c>
      <c r="E45" s="30">
        <f>(E41*100/E11)*(E21/E22)</f>
        <v>1.784102369116354</v>
      </c>
      <c r="F45" s="69"/>
    </row>
    <row r="46" spans="2:8" ht="17" thickBot="1" x14ac:dyDescent="0.25">
      <c r="B46" s="86"/>
      <c r="C46" s="87"/>
      <c r="D46" s="87"/>
      <c r="E46" s="87"/>
      <c r="F46" s="88"/>
    </row>
    <row r="47" spans="2:8" ht="17" thickTop="1" x14ac:dyDescent="0.2"/>
    <row r="48" spans="2:8" ht="17" thickBot="1" x14ac:dyDescent="0.25"/>
    <row r="49" spans="2:8" ht="18" thickTop="1" thickBot="1" x14ac:dyDescent="0.25">
      <c r="B49" s="63" t="s">
        <v>18</v>
      </c>
      <c r="C49" s="64"/>
      <c r="D49" s="64"/>
      <c r="E49" s="64"/>
      <c r="F49" s="64"/>
      <c r="G49" s="64"/>
      <c r="H49" s="65"/>
    </row>
    <row r="50" spans="2:8" ht="17" thickTop="1" x14ac:dyDescent="0.2">
      <c r="B50" s="74"/>
      <c r="C50" s="75"/>
      <c r="D50" s="75"/>
      <c r="E50" s="75"/>
      <c r="F50" s="75"/>
      <c r="G50" s="75"/>
      <c r="H50" s="76"/>
    </row>
    <row r="51" spans="2:8" x14ac:dyDescent="0.2">
      <c r="B51" s="94"/>
      <c r="C51" s="95"/>
      <c r="D51" s="95"/>
      <c r="E51" s="95"/>
      <c r="F51" s="95"/>
      <c r="G51" s="95"/>
      <c r="H51" s="96"/>
    </row>
    <row r="52" spans="2:8" x14ac:dyDescent="0.2">
      <c r="B52" s="101" t="s">
        <v>45</v>
      </c>
      <c r="C52" s="47"/>
      <c r="D52" s="47"/>
      <c r="E52" s="47"/>
      <c r="F52" s="47"/>
      <c r="G52" s="47"/>
      <c r="H52" s="48"/>
    </row>
    <row r="53" spans="2:8" x14ac:dyDescent="0.2">
      <c r="B53" s="102"/>
      <c r="C53" s="61"/>
      <c r="D53" s="61"/>
      <c r="E53" s="61"/>
      <c r="F53" s="61"/>
      <c r="G53" s="61"/>
      <c r="H53" s="62"/>
    </row>
    <row r="54" spans="2:8" x14ac:dyDescent="0.2">
      <c r="B54" s="102"/>
      <c r="C54" s="61"/>
      <c r="D54" s="61"/>
      <c r="E54" s="61"/>
      <c r="F54" s="61"/>
      <c r="G54" s="61"/>
      <c r="H54" s="62"/>
    </row>
    <row r="55" spans="2:8" x14ac:dyDescent="0.2">
      <c r="B55" s="102"/>
      <c r="C55" s="61"/>
      <c r="D55" s="61"/>
      <c r="E55" s="61"/>
      <c r="F55" s="61"/>
      <c r="G55" s="61"/>
      <c r="H55" s="62"/>
    </row>
    <row r="56" spans="2:8" x14ac:dyDescent="0.2">
      <c r="B56" s="52" t="s">
        <v>19</v>
      </c>
      <c r="C56" s="53"/>
      <c r="D56" s="53"/>
      <c r="E56" s="53"/>
      <c r="F56" s="53"/>
      <c r="G56" s="53"/>
      <c r="H56" s="54"/>
    </row>
    <row r="57" spans="2:8" x14ac:dyDescent="0.2">
      <c r="B57" s="55"/>
      <c r="C57" s="56"/>
      <c r="D57" s="56"/>
      <c r="E57" s="56"/>
      <c r="F57" s="56"/>
      <c r="G57" s="56"/>
      <c r="H57" s="57"/>
    </row>
    <row r="58" spans="2:8" x14ac:dyDescent="0.2">
      <c r="B58" s="21"/>
      <c r="C58" s="36" t="s">
        <v>30</v>
      </c>
      <c r="D58" s="37"/>
      <c r="E58" s="37"/>
      <c r="F58" s="37"/>
      <c r="G58" s="37"/>
      <c r="H58" s="38"/>
    </row>
    <row r="59" spans="2:8" x14ac:dyDescent="0.2">
      <c r="B59" s="22"/>
      <c r="C59" s="36" t="s">
        <v>31</v>
      </c>
      <c r="D59" s="37"/>
      <c r="E59" s="37"/>
      <c r="F59" s="37"/>
      <c r="G59" s="37"/>
      <c r="H59" s="38"/>
    </row>
    <row r="60" spans="2:8" x14ac:dyDescent="0.2">
      <c r="B60" s="23"/>
      <c r="C60" s="36" t="s">
        <v>32</v>
      </c>
      <c r="D60" s="37"/>
      <c r="E60" s="37"/>
      <c r="F60" s="37"/>
      <c r="G60" s="37"/>
      <c r="H60" s="38"/>
    </row>
    <row r="61" spans="2:8" x14ac:dyDescent="0.2">
      <c r="B61" s="52" t="s">
        <v>28</v>
      </c>
      <c r="C61" s="53"/>
      <c r="D61" s="53"/>
      <c r="E61" s="53"/>
      <c r="F61" s="53"/>
      <c r="G61" s="53"/>
      <c r="H61" s="54"/>
    </row>
    <row r="62" spans="2:8" x14ac:dyDescent="0.2">
      <c r="B62" s="55"/>
      <c r="C62" s="56"/>
      <c r="D62" s="56"/>
      <c r="E62" s="56"/>
      <c r="F62" s="56"/>
      <c r="G62" s="56"/>
      <c r="H62" s="57"/>
    </row>
    <row r="63" spans="2:8" ht="16" customHeight="1" x14ac:dyDescent="0.2">
      <c r="B63" s="39" t="s">
        <v>1</v>
      </c>
      <c r="C63" s="84" t="s">
        <v>36</v>
      </c>
      <c r="D63" s="84"/>
      <c r="E63" s="84"/>
      <c r="F63" s="84"/>
      <c r="G63" s="84"/>
      <c r="H63" s="85"/>
    </row>
    <row r="64" spans="2:8" x14ac:dyDescent="0.2">
      <c r="B64" s="39"/>
      <c r="C64" s="84"/>
      <c r="D64" s="84"/>
      <c r="E64" s="84"/>
      <c r="F64" s="84"/>
      <c r="G64" s="84"/>
      <c r="H64" s="85"/>
    </row>
    <row r="65" spans="2:8" x14ac:dyDescent="0.2">
      <c r="B65" s="39"/>
      <c r="C65" s="84"/>
      <c r="D65" s="84"/>
      <c r="E65" s="84"/>
      <c r="F65" s="84"/>
      <c r="G65" s="84"/>
      <c r="H65" s="85"/>
    </row>
    <row r="66" spans="2:8" x14ac:dyDescent="0.2">
      <c r="B66" s="39"/>
      <c r="C66" s="84"/>
      <c r="D66" s="84"/>
      <c r="E66" s="84"/>
      <c r="F66" s="84"/>
      <c r="G66" s="84"/>
      <c r="H66" s="85"/>
    </row>
    <row r="67" spans="2:8" x14ac:dyDescent="0.2">
      <c r="B67" s="25" t="s">
        <v>0</v>
      </c>
      <c r="C67" s="46" t="s">
        <v>37</v>
      </c>
      <c r="D67" s="47"/>
      <c r="E67" s="47"/>
      <c r="F67" s="47"/>
      <c r="G67" s="47"/>
      <c r="H67" s="48"/>
    </row>
    <row r="68" spans="2:8" ht="16" customHeight="1" x14ac:dyDescent="0.2">
      <c r="B68" s="39" t="s">
        <v>2</v>
      </c>
      <c r="C68" s="84" t="s">
        <v>38</v>
      </c>
      <c r="D68" s="84"/>
      <c r="E68" s="84"/>
      <c r="F68" s="84"/>
      <c r="G68" s="84"/>
      <c r="H68" s="85"/>
    </row>
    <row r="69" spans="2:8" x14ac:dyDescent="0.2">
      <c r="B69" s="39"/>
      <c r="C69" s="84"/>
      <c r="D69" s="84"/>
      <c r="E69" s="84"/>
      <c r="F69" s="84"/>
      <c r="G69" s="84"/>
      <c r="H69" s="85"/>
    </row>
    <row r="70" spans="2:8" x14ac:dyDescent="0.2">
      <c r="B70" s="39"/>
      <c r="C70" s="84"/>
      <c r="D70" s="84"/>
      <c r="E70" s="84"/>
      <c r="F70" s="84"/>
      <c r="G70" s="84"/>
      <c r="H70" s="85"/>
    </row>
    <row r="71" spans="2:8" ht="16" customHeight="1" x14ac:dyDescent="0.2">
      <c r="B71" s="39" t="s">
        <v>22</v>
      </c>
      <c r="C71" s="103" t="s">
        <v>27</v>
      </c>
      <c r="D71" s="103"/>
      <c r="E71" s="103"/>
      <c r="F71" s="103"/>
      <c r="G71" s="103"/>
      <c r="H71" s="104"/>
    </row>
    <row r="72" spans="2:8" x14ac:dyDescent="0.2">
      <c r="B72" s="39"/>
      <c r="C72" s="103"/>
      <c r="D72" s="103"/>
      <c r="E72" s="103"/>
      <c r="F72" s="103"/>
      <c r="G72" s="103"/>
      <c r="H72" s="104"/>
    </row>
    <row r="73" spans="2:8" x14ac:dyDescent="0.2">
      <c r="B73" s="39"/>
      <c r="C73" s="103"/>
      <c r="D73" s="103"/>
      <c r="E73" s="103"/>
      <c r="F73" s="103"/>
      <c r="G73" s="103"/>
      <c r="H73" s="104"/>
    </row>
    <row r="74" spans="2:8" x14ac:dyDescent="0.2">
      <c r="B74" s="39"/>
      <c r="C74" s="103"/>
      <c r="D74" s="103"/>
      <c r="E74" s="103"/>
      <c r="F74" s="103"/>
      <c r="G74" s="103"/>
      <c r="H74" s="104"/>
    </row>
    <row r="75" spans="2:8" ht="18" customHeight="1" x14ac:dyDescent="0.2">
      <c r="B75" s="40" t="s">
        <v>3</v>
      </c>
      <c r="C75" s="46" t="s">
        <v>29</v>
      </c>
      <c r="D75" s="47"/>
      <c r="E75" s="47"/>
      <c r="F75" s="47"/>
      <c r="G75" s="47"/>
      <c r="H75" s="48"/>
    </row>
    <row r="76" spans="2:8" x14ac:dyDescent="0.2">
      <c r="B76" s="51"/>
      <c r="C76" s="60"/>
      <c r="D76" s="61"/>
      <c r="E76" s="61"/>
      <c r="F76" s="61"/>
      <c r="G76" s="61"/>
      <c r="H76" s="62"/>
    </row>
    <row r="77" spans="2:8" x14ac:dyDescent="0.2">
      <c r="B77" s="51"/>
      <c r="C77" s="60"/>
      <c r="D77" s="61"/>
      <c r="E77" s="61"/>
      <c r="F77" s="61"/>
      <c r="G77" s="61"/>
      <c r="H77" s="62"/>
    </row>
    <row r="78" spans="2:8" x14ac:dyDescent="0.2">
      <c r="B78" s="51"/>
      <c r="C78" s="60"/>
      <c r="D78" s="61"/>
      <c r="E78" s="61"/>
      <c r="F78" s="61"/>
      <c r="G78" s="61"/>
      <c r="H78" s="62"/>
    </row>
    <row r="79" spans="2:8" x14ac:dyDescent="0.2">
      <c r="B79" s="51"/>
      <c r="C79" s="60"/>
      <c r="D79" s="61"/>
      <c r="E79" s="61"/>
      <c r="F79" s="61"/>
      <c r="G79" s="61"/>
      <c r="H79" s="62"/>
    </row>
    <row r="80" spans="2:8" x14ac:dyDescent="0.2">
      <c r="B80" s="51"/>
      <c r="C80" s="60"/>
      <c r="D80" s="61"/>
      <c r="E80" s="61"/>
      <c r="F80" s="61"/>
      <c r="G80" s="61"/>
      <c r="H80" s="62"/>
    </row>
    <row r="81" spans="2:8" x14ac:dyDescent="0.2">
      <c r="B81" s="41"/>
      <c r="C81" s="98"/>
      <c r="D81" s="99"/>
      <c r="E81" s="99"/>
      <c r="F81" s="99"/>
      <c r="G81" s="99"/>
      <c r="H81" s="100"/>
    </row>
    <row r="82" spans="2:8" ht="16" customHeight="1" x14ac:dyDescent="0.2">
      <c r="B82" s="58" t="s">
        <v>33</v>
      </c>
      <c r="C82" s="46" t="s">
        <v>34</v>
      </c>
      <c r="D82" s="47"/>
      <c r="E82" s="47"/>
      <c r="F82" s="47"/>
      <c r="G82" s="47"/>
      <c r="H82" s="48"/>
    </row>
    <row r="83" spans="2:8" x14ac:dyDescent="0.2">
      <c r="B83" s="97"/>
      <c r="C83" s="60"/>
      <c r="D83" s="61"/>
      <c r="E83" s="61"/>
      <c r="F83" s="61"/>
      <c r="G83" s="61"/>
      <c r="H83" s="62"/>
    </row>
    <row r="84" spans="2:8" x14ac:dyDescent="0.2">
      <c r="B84" s="97"/>
      <c r="C84" s="60"/>
      <c r="D84" s="61"/>
      <c r="E84" s="61"/>
      <c r="F84" s="61"/>
      <c r="G84" s="61"/>
      <c r="H84" s="62"/>
    </row>
    <row r="85" spans="2:8" x14ac:dyDescent="0.2">
      <c r="B85" s="97"/>
      <c r="C85" s="60"/>
      <c r="D85" s="61"/>
      <c r="E85" s="61"/>
      <c r="F85" s="61"/>
      <c r="G85" s="61"/>
      <c r="H85" s="62"/>
    </row>
    <row r="86" spans="2:8" x14ac:dyDescent="0.2">
      <c r="B86" s="97"/>
      <c r="C86" s="60"/>
      <c r="D86" s="61"/>
      <c r="E86" s="61"/>
      <c r="F86" s="61"/>
      <c r="G86" s="61"/>
      <c r="H86" s="62"/>
    </row>
    <row r="87" spans="2:8" x14ac:dyDescent="0.2">
      <c r="B87" s="97"/>
      <c r="C87" s="60"/>
      <c r="D87" s="61"/>
      <c r="E87" s="61"/>
      <c r="F87" s="61"/>
      <c r="G87" s="61"/>
      <c r="H87" s="62"/>
    </row>
    <row r="88" spans="2:8" ht="17" customHeight="1" x14ac:dyDescent="0.2">
      <c r="B88" s="58" t="s">
        <v>35</v>
      </c>
      <c r="C88" s="46" t="s">
        <v>68</v>
      </c>
      <c r="D88" s="47"/>
      <c r="E88" s="47"/>
      <c r="F88" s="47"/>
      <c r="G88" s="47"/>
      <c r="H88" s="48"/>
    </row>
    <row r="89" spans="2:8" x14ac:dyDescent="0.2">
      <c r="B89" s="97"/>
      <c r="C89" s="60"/>
      <c r="D89" s="61"/>
      <c r="E89" s="61"/>
      <c r="F89" s="61"/>
      <c r="G89" s="61"/>
      <c r="H89" s="62"/>
    </row>
    <row r="90" spans="2:8" x14ac:dyDescent="0.2">
      <c r="B90" s="97"/>
      <c r="C90" s="60"/>
      <c r="D90" s="61"/>
      <c r="E90" s="61"/>
      <c r="F90" s="61"/>
      <c r="G90" s="61"/>
      <c r="H90" s="62"/>
    </row>
    <row r="91" spans="2:8" x14ac:dyDescent="0.2">
      <c r="B91" s="59"/>
      <c r="C91" s="98"/>
      <c r="D91" s="99"/>
      <c r="E91" s="99"/>
      <c r="F91" s="99"/>
      <c r="G91" s="99"/>
      <c r="H91" s="100"/>
    </row>
    <row r="92" spans="2:8" x14ac:dyDescent="0.2">
      <c r="B92" s="58" t="s">
        <v>8</v>
      </c>
      <c r="C92" s="46" t="s">
        <v>59</v>
      </c>
      <c r="D92" s="47"/>
      <c r="E92" s="47"/>
      <c r="F92" s="47"/>
      <c r="G92" s="47"/>
      <c r="H92" s="48"/>
    </row>
    <row r="93" spans="2:8" x14ac:dyDescent="0.2">
      <c r="B93" s="59"/>
      <c r="C93" s="60"/>
      <c r="D93" s="61"/>
      <c r="E93" s="61"/>
      <c r="F93" s="61"/>
      <c r="G93" s="61"/>
      <c r="H93" s="62"/>
    </row>
    <row r="94" spans="2:8" ht="17" customHeight="1" x14ac:dyDescent="0.2">
      <c r="B94" s="40" t="s">
        <v>39</v>
      </c>
      <c r="C94" s="42" t="s">
        <v>60</v>
      </c>
      <c r="D94" s="42"/>
      <c r="E94" s="42"/>
      <c r="F94" s="42"/>
      <c r="G94" s="42"/>
      <c r="H94" s="43"/>
    </row>
    <row r="95" spans="2:8" x14ac:dyDescent="0.2">
      <c r="B95" s="41"/>
      <c r="C95" s="44"/>
      <c r="D95" s="44"/>
      <c r="E95" s="44"/>
      <c r="F95" s="44"/>
      <c r="G95" s="44"/>
      <c r="H95" s="45"/>
    </row>
    <row r="96" spans="2:8" ht="16" customHeight="1" x14ac:dyDescent="0.2">
      <c r="B96" s="32" t="s">
        <v>40</v>
      </c>
      <c r="C96" s="46" t="s">
        <v>61</v>
      </c>
      <c r="D96" s="47"/>
      <c r="E96" s="47"/>
      <c r="F96" s="47"/>
      <c r="G96" s="47"/>
      <c r="H96" s="48"/>
    </row>
    <row r="97" spans="2:8" ht="16" customHeight="1" x14ac:dyDescent="0.2">
      <c r="B97" s="40" t="s">
        <v>26</v>
      </c>
      <c r="C97" s="42" t="s">
        <v>62</v>
      </c>
      <c r="D97" s="42"/>
      <c r="E97" s="42"/>
      <c r="F97" s="42"/>
      <c r="G97" s="42"/>
      <c r="H97" s="43"/>
    </row>
    <row r="98" spans="2:8" x14ac:dyDescent="0.2">
      <c r="B98" s="41"/>
      <c r="C98" s="44"/>
      <c r="D98" s="44"/>
      <c r="E98" s="44"/>
      <c r="F98" s="44"/>
      <c r="G98" s="44"/>
      <c r="H98" s="45"/>
    </row>
    <row r="99" spans="2:8" ht="16" customHeight="1" x14ac:dyDescent="0.2">
      <c r="B99" s="40" t="s">
        <v>11</v>
      </c>
      <c r="C99" s="42" t="s">
        <v>63</v>
      </c>
      <c r="D99" s="42"/>
      <c r="E99" s="42"/>
      <c r="F99" s="42"/>
      <c r="G99" s="42"/>
      <c r="H99" s="43"/>
    </row>
    <row r="100" spans="2:8" x14ac:dyDescent="0.2">
      <c r="B100" s="51"/>
      <c r="C100" s="49"/>
      <c r="D100" s="49"/>
      <c r="E100" s="49"/>
      <c r="F100" s="49"/>
      <c r="G100" s="49"/>
      <c r="H100" s="50"/>
    </row>
    <row r="101" spans="2:8" x14ac:dyDescent="0.2">
      <c r="B101" s="51"/>
      <c r="C101" s="49"/>
      <c r="D101" s="49"/>
      <c r="E101" s="49"/>
      <c r="F101" s="49"/>
      <c r="G101" s="49"/>
      <c r="H101" s="50"/>
    </row>
    <row r="102" spans="2:8" x14ac:dyDescent="0.2">
      <c r="B102" s="51"/>
      <c r="C102" s="49"/>
      <c r="D102" s="49"/>
      <c r="E102" s="49"/>
      <c r="F102" s="49"/>
      <c r="G102" s="49"/>
      <c r="H102" s="50"/>
    </row>
    <row r="103" spans="2:8" x14ac:dyDescent="0.2">
      <c r="B103" s="41"/>
      <c r="C103" s="44"/>
      <c r="D103" s="44"/>
      <c r="E103" s="44"/>
      <c r="F103" s="44"/>
      <c r="G103" s="44"/>
      <c r="H103" s="45"/>
    </row>
    <row r="104" spans="2:8" ht="17" customHeight="1" x14ac:dyDescent="0.2">
      <c r="B104" s="40" t="s">
        <v>49</v>
      </c>
      <c r="C104" s="42" t="s">
        <v>64</v>
      </c>
      <c r="D104" s="42"/>
      <c r="E104" s="42"/>
      <c r="F104" s="42"/>
      <c r="G104" s="42"/>
      <c r="H104" s="43"/>
    </row>
    <row r="105" spans="2:8" x14ac:dyDescent="0.2">
      <c r="B105" s="51"/>
      <c r="C105" s="49"/>
      <c r="D105" s="49"/>
      <c r="E105" s="49"/>
      <c r="F105" s="49"/>
      <c r="G105" s="49"/>
      <c r="H105" s="50"/>
    </row>
    <row r="106" spans="2:8" x14ac:dyDescent="0.2">
      <c r="B106" s="51"/>
      <c r="C106" s="49"/>
      <c r="D106" s="49"/>
      <c r="E106" s="49"/>
      <c r="F106" s="49"/>
      <c r="G106" s="49"/>
      <c r="H106" s="50"/>
    </row>
    <row r="107" spans="2:8" x14ac:dyDescent="0.2">
      <c r="B107" s="51"/>
      <c r="C107" s="49"/>
      <c r="D107" s="49"/>
      <c r="E107" s="49"/>
      <c r="F107" s="49"/>
      <c r="G107" s="49"/>
      <c r="H107" s="50"/>
    </row>
    <row r="108" spans="2:8" x14ac:dyDescent="0.2">
      <c r="B108" s="51"/>
      <c r="C108" s="49"/>
      <c r="D108" s="49"/>
      <c r="E108" s="49"/>
      <c r="F108" s="49"/>
      <c r="G108" s="49"/>
      <c r="H108" s="50"/>
    </row>
    <row r="109" spans="2:8" x14ac:dyDescent="0.2">
      <c r="B109" s="51"/>
      <c r="C109" s="49"/>
      <c r="D109" s="49"/>
      <c r="E109" s="49"/>
      <c r="F109" s="49"/>
      <c r="G109" s="49"/>
      <c r="H109" s="50"/>
    </row>
    <row r="110" spans="2:8" x14ac:dyDescent="0.2">
      <c r="B110" s="41"/>
      <c r="C110" s="44"/>
      <c r="D110" s="44"/>
      <c r="E110" s="44"/>
      <c r="F110" s="44"/>
      <c r="G110" s="44"/>
      <c r="H110" s="45"/>
    </row>
    <row r="111" spans="2:8" x14ac:dyDescent="0.2">
      <c r="B111" s="52" t="s">
        <v>65</v>
      </c>
      <c r="C111" s="53"/>
      <c r="D111" s="53"/>
      <c r="E111" s="53"/>
      <c r="F111" s="53"/>
      <c r="G111" s="53"/>
      <c r="H111" s="54"/>
    </row>
    <row r="112" spans="2:8" x14ac:dyDescent="0.2">
      <c r="B112" s="55"/>
      <c r="C112" s="56"/>
      <c r="D112" s="56"/>
      <c r="E112" s="56"/>
      <c r="F112" s="56"/>
      <c r="G112" s="56"/>
      <c r="H112" s="57"/>
    </row>
    <row r="113" spans="2:8" x14ac:dyDescent="0.2">
      <c r="B113" s="33" t="s">
        <v>23</v>
      </c>
      <c r="C113" s="36" t="s">
        <v>66</v>
      </c>
      <c r="D113" s="37"/>
      <c r="E113" s="37"/>
      <c r="F113" s="37"/>
      <c r="G113" s="37"/>
      <c r="H113" s="38"/>
    </row>
    <row r="114" spans="2:8" x14ac:dyDescent="0.2">
      <c r="B114" s="33" t="s">
        <v>24</v>
      </c>
      <c r="C114" s="36" t="s">
        <v>67</v>
      </c>
      <c r="D114" s="37"/>
      <c r="E114" s="37"/>
      <c r="F114" s="37"/>
      <c r="G114" s="37"/>
      <c r="H114" s="38"/>
    </row>
    <row r="115" spans="2:8" x14ac:dyDescent="0.2">
      <c r="B115" s="33" t="s">
        <v>25</v>
      </c>
      <c r="C115" s="36" t="s">
        <v>71</v>
      </c>
      <c r="D115" s="37"/>
      <c r="E115" s="37"/>
      <c r="F115" s="37"/>
      <c r="G115" s="37"/>
      <c r="H115" s="38"/>
    </row>
    <row r="116" spans="2:8" x14ac:dyDescent="0.2">
      <c r="B116" s="33" t="s">
        <v>42</v>
      </c>
      <c r="C116" s="36" t="s">
        <v>72</v>
      </c>
      <c r="D116" s="37"/>
      <c r="E116" s="37"/>
      <c r="F116" s="37"/>
      <c r="G116" s="37"/>
      <c r="H116" s="38"/>
    </row>
    <row r="117" spans="2:8" ht="16" customHeight="1" x14ac:dyDescent="0.2">
      <c r="B117" s="91" t="s">
        <v>43</v>
      </c>
      <c r="C117" s="42" t="s">
        <v>74</v>
      </c>
      <c r="D117" s="42"/>
      <c r="E117" s="42"/>
      <c r="F117" s="42"/>
      <c r="G117" s="42"/>
      <c r="H117" s="43"/>
    </row>
    <row r="118" spans="2:8" x14ac:dyDescent="0.2">
      <c r="B118" s="92"/>
      <c r="C118" s="49"/>
      <c r="D118" s="49"/>
      <c r="E118" s="49"/>
      <c r="F118" s="49"/>
      <c r="G118" s="49"/>
      <c r="H118" s="50"/>
    </row>
    <row r="119" spans="2:8" x14ac:dyDescent="0.2">
      <c r="B119" s="92"/>
      <c r="C119" s="49"/>
      <c r="D119" s="49"/>
      <c r="E119" s="49"/>
      <c r="F119" s="49"/>
      <c r="G119" s="49"/>
      <c r="H119" s="50"/>
    </row>
    <row r="120" spans="2:8" x14ac:dyDescent="0.2">
      <c r="B120" s="93"/>
      <c r="C120" s="44"/>
      <c r="D120" s="44"/>
      <c r="E120" s="44"/>
      <c r="F120" s="44"/>
      <c r="G120" s="44"/>
      <c r="H120" s="45"/>
    </row>
    <row r="121" spans="2:8" x14ac:dyDescent="0.2">
      <c r="B121" s="33" t="s">
        <v>57</v>
      </c>
      <c r="C121" s="89" t="s">
        <v>73</v>
      </c>
      <c r="D121" s="89"/>
      <c r="E121" s="89"/>
      <c r="F121" s="89"/>
      <c r="G121" s="89"/>
      <c r="H121" s="90"/>
    </row>
  </sheetData>
  <mergeCells count="63">
    <mergeCell ref="C121:H121"/>
    <mergeCell ref="C113:H113"/>
    <mergeCell ref="B117:B120"/>
    <mergeCell ref="C117:H120"/>
    <mergeCell ref="B50:H51"/>
    <mergeCell ref="B61:H62"/>
    <mergeCell ref="B56:H57"/>
    <mergeCell ref="B88:B91"/>
    <mergeCell ref="C88:H91"/>
    <mergeCell ref="B52:H55"/>
    <mergeCell ref="C67:H67"/>
    <mergeCell ref="C75:H81"/>
    <mergeCell ref="B75:B81"/>
    <mergeCell ref="C82:H87"/>
    <mergeCell ref="B82:B87"/>
    <mergeCell ref="C71:H74"/>
    <mergeCell ref="C58:H58"/>
    <mergeCell ref="B46:F46"/>
    <mergeCell ref="F44:F45"/>
    <mergeCell ref="B43:F43"/>
    <mergeCell ref="F39:F42"/>
    <mergeCell ref="C39:C42"/>
    <mergeCell ref="C44:C45"/>
    <mergeCell ref="B39:B42"/>
    <mergeCell ref="B44:B45"/>
    <mergeCell ref="B49:H49"/>
    <mergeCell ref="C68:H70"/>
    <mergeCell ref="B68:B70"/>
    <mergeCell ref="C59:H59"/>
    <mergeCell ref="C60:H60"/>
    <mergeCell ref="B71:B74"/>
    <mergeCell ref="C63:H66"/>
    <mergeCell ref="B2:F2"/>
    <mergeCell ref="C10:C16"/>
    <mergeCell ref="F26:F30"/>
    <mergeCell ref="B26:B30"/>
    <mergeCell ref="B38:F38"/>
    <mergeCell ref="C4:C8"/>
    <mergeCell ref="F10:F16"/>
    <mergeCell ref="B9:F9"/>
    <mergeCell ref="B10:B16"/>
    <mergeCell ref="F4:F8"/>
    <mergeCell ref="B3:F3"/>
    <mergeCell ref="B6:B8"/>
    <mergeCell ref="C26:C30"/>
    <mergeCell ref="C20:C24"/>
    <mergeCell ref="C32:C37"/>
    <mergeCell ref="C115:H115"/>
    <mergeCell ref="C116:H116"/>
    <mergeCell ref="B63:B66"/>
    <mergeCell ref="B94:B95"/>
    <mergeCell ref="C94:H95"/>
    <mergeCell ref="C96:H96"/>
    <mergeCell ref="B97:B98"/>
    <mergeCell ref="C97:H98"/>
    <mergeCell ref="C99:H103"/>
    <mergeCell ref="B99:B103"/>
    <mergeCell ref="C114:H114"/>
    <mergeCell ref="C104:H110"/>
    <mergeCell ref="B104:B110"/>
    <mergeCell ref="B111:H112"/>
    <mergeCell ref="B92:B93"/>
    <mergeCell ref="C92:H9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BOT Calcolatore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Salvatore D'Angelo</dc:creator>
  <cp:lastModifiedBy>Salvatore D'Angelo</cp:lastModifiedBy>
  <dcterms:created xsi:type="dcterms:W3CDTF">2022-08-17T15:34:39Z</dcterms:created>
  <dcterms:modified xsi:type="dcterms:W3CDTF">2023-09-22T13:10:37Z</dcterms:modified>
</cp:coreProperties>
</file>