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dangelo/MyStuff/Investimenti/"/>
    </mc:Choice>
  </mc:AlternateContent>
  <xr:revisionPtr revIDLastSave="0" documentId="13_ncr:1_{838ABE50-4631-7740-8BE4-4590E936F943}" xr6:coauthVersionLast="47" xr6:coauthVersionMax="47" xr10:uidLastSave="{00000000-0000-0000-0000-000000000000}"/>
  <bookViews>
    <workbookView xWindow="0" yWindow="500" windowWidth="25600" windowHeight="14480" xr2:uid="{384A719B-2758-B34C-9A5E-16DC06482511}"/>
  </bookViews>
  <sheets>
    <sheet name="BOT Calcolator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7" l="1"/>
  <c r="E26" i="7" s="1"/>
  <c r="E18" i="7"/>
  <c r="E16" i="7"/>
  <c r="E17" i="7" s="1"/>
  <c r="E22" i="7" l="1"/>
  <c r="E19" i="7"/>
  <c r="E24" i="7" s="1"/>
  <c r="E23" i="7" s="1"/>
  <c r="E27" i="7" s="1"/>
</calcChain>
</file>

<file path=xl/sharedStrings.xml><?xml version="1.0" encoding="utf-8"?>
<sst xmlns="http://schemas.openxmlformats.org/spreadsheetml/2006/main" count="35" uniqueCount="35">
  <si>
    <t>ISIN</t>
  </si>
  <si>
    <t>Nome</t>
  </si>
  <si>
    <t>IT0005532988</t>
  </si>
  <si>
    <t>BOT 14FB24 ANN</t>
  </si>
  <si>
    <t>Data Emissione</t>
  </si>
  <si>
    <t>Data Scadenza</t>
  </si>
  <si>
    <t>Calcolatore BOT</t>
  </si>
  <si>
    <t>Imposta</t>
  </si>
  <si>
    <t>Rendimento Lordo</t>
  </si>
  <si>
    <t>Rendimento Netto</t>
  </si>
  <si>
    <t>Data Acquisto (Data Regolamento)</t>
  </si>
  <si>
    <t>Dati Acquisto</t>
  </si>
  <si>
    <t>Costi</t>
  </si>
  <si>
    <t>Commissioni (% sul Prezzo Acquisto)</t>
  </si>
  <si>
    <t>Prezzo Emissione (EUR)</t>
  </si>
  <si>
    <t>Prezzo Acquisto (EUR)</t>
  </si>
  <si>
    <t>Costi Fissi Istituto + Bollo (EUR)</t>
  </si>
  <si>
    <t>Lotto (Importo Nominale in EUR)</t>
  </si>
  <si>
    <t>Importo Pagato (EUR)</t>
  </si>
  <si>
    <t>Costi Fissi, Commissioni e Istituto (EUR)</t>
  </si>
  <si>
    <t>Imposte (EUR)</t>
  </si>
  <si>
    <t>Costo Totale</t>
  </si>
  <si>
    <t>Guadagni</t>
  </si>
  <si>
    <t>Guadagno Lordo Totale (EUR)</t>
  </si>
  <si>
    <t>Guadagno Netto Totale (EUR)</t>
  </si>
  <si>
    <t>Rendimenti</t>
  </si>
  <si>
    <t>Anagrafica Titolo</t>
  </si>
  <si>
    <t>Guida</t>
  </si>
  <si>
    <t>Significato dei colori</t>
  </si>
  <si>
    <t>Questa guida vi aiuterà a comprendere il funzionamento del Calcolatore di BOT, uno strumento che vi aiuterà a calcolare i costi, guadagni e rendimenti dei vostri investimenti in BOT. Come esempio pratico, il calcolatore riporta il calcolo dei costi, guadagni e rendimenti di un BOT da me realmente acquistato il cui nome è BOT 14FB24 ANN, l'ISIN è IT0005532988, un lotto dal valore nominale di 5000 Euro, in data 27/02/2023, ad un prezzo di 96,846.</t>
  </si>
  <si>
    <t xml:space="preserve"> Area dei Dati da inserire</t>
  </si>
  <si>
    <t xml:space="preserve"> Area con la descrizione dei Dati da inserire</t>
  </si>
  <si>
    <t>Area dei dati calcolati automaticamente dal Calcolatore (non toccare i numeri)</t>
  </si>
  <si>
    <t>Guadagno Lordo Unitario (EUR)</t>
  </si>
  <si>
    <t>Guadagno Netto Unitario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</si>
</sst>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6" xfId="0" applyFont="1" applyFill="1" applyBorder="1"/>
    <xf numFmtId="0" fontId="1" fillId="2" borderId="13" xfId="0" applyFont="1" applyFill="1" applyBorder="1" applyAlignment="1">
      <alignment horizontal="center" vertical="center"/>
    </xf>
    <xf numFmtId="10" fontId="2" fillId="2" borderId="13" xfId="0" applyNumberFormat="1" applyFont="1" applyFill="1" applyBorder="1" applyAlignment="1">
      <alignment horizontal="center"/>
    </xf>
    <xf numFmtId="0" fontId="0" fillId="4" borderId="6" xfId="0" applyFill="1" applyBorder="1"/>
    <xf numFmtId="0" fontId="1" fillId="0" borderId="0" xfId="0" applyFont="1" applyAlignment="1">
      <alignment vertical="center"/>
    </xf>
    <xf numFmtId="0" fontId="0" fillId="5" borderId="6" xfId="0" applyFill="1" applyBorder="1" applyAlignment="1">
      <alignment horizontal="right"/>
    </xf>
    <xf numFmtId="14" fontId="0" fillId="5" borderId="6" xfId="0" applyNumberFormat="1" applyFill="1" applyBorder="1"/>
    <xf numFmtId="0" fontId="0" fillId="5" borderId="6" xfId="0" applyFill="1" applyBorder="1"/>
    <xf numFmtId="0" fontId="1" fillId="4" borderId="6" xfId="0" applyFont="1" applyFill="1" applyBorder="1"/>
    <xf numFmtId="0" fontId="1" fillId="4" borderId="6" xfId="0" applyFont="1" applyFill="1" applyBorder="1" applyAlignment="1">
      <alignment vertical="center"/>
    </xf>
    <xf numFmtId="0" fontId="0" fillId="3" borderId="5" xfId="0" applyFill="1" applyBorder="1"/>
    <xf numFmtId="0" fontId="0" fillId="3" borderId="19" xfId="0" applyFill="1" applyBorder="1"/>
    <xf numFmtId="0" fontId="0" fillId="3" borderId="14" xfId="0" applyFill="1" applyBorder="1"/>
    <xf numFmtId="0" fontId="0" fillId="3" borderId="12" xfId="0" applyFill="1" applyBorder="1"/>
    <xf numFmtId="0" fontId="0" fillId="3" borderId="0" xfId="0" applyFill="1"/>
    <xf numFmtId="0" fontId="0" fillId="3" borderId="15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5" borderId="12" xfId="0" applyFill="1" applyBorder="1"/>
    <xf numFmtId="0" fontId="0" fillId="2" borderId="23" xfId="0" applyFill="1" applyBorder="1"/>
    <xf numFmtId="0" fontId="0" fillId="4" borderId="26" xfId="0" applyFill="1" applyBorder="1"/>
    <xf numFmtId="0" fontId="0" fillId="3" borderId="0" xfId="0" applyFill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3" borderId="24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3" xfId="0" applyFill="1" applyBorder="1" applyAlignment="1">
      <alignment horizontal="left" vertical="top" wrapText="1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3" borderId="27" xfId="0" applyFill="1" applyBorder="1" applyAlignment="1">
      <alignment horizontal="left" vertical="top" wrapText="1"/>
    </xf>
    <xf numFmtId="0" fontId="0" fillId="3" borderId="28" xfId="0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A721-BA1D-A549-9B83-DE9858641FEB}">
  <dimension ref="B1:N29"/>
  <sheetViews>
    <sheetView tabSelected="1" topLeftCell="B1" workbookViewId="0">
      <selection activeCell="D24" sqref="D24"/>
    </sheetView>
  </sheetViews>
  <sheetFormatPr baseColWidth="10" defaultRowHeight="16" x14ac:dyDescent="0.2"/>
  <cols>
    <col min="2" max="2" width="21.5" customWidth="1"/>
    <col min="3" max="3" width="24.83203125" customWidth="1"/>
    <col min="4" max="4" width="36" customWidth="1"/>
    <col min="5" max="5" width="21.6640625" customWidth="1"/>
    <col min="13" max="13" width="12.5" customWidth="1"/>
  </cols>
  <sheetData>
    <row r="1" spans="2:14" ht="17" thickBot="1" x14ac:dyDescent="0.25"/>
    <row r="2" spans="2:14" ht="18" thickTop="1" thickBot="1" x14ac:dyDescent="0.25">
      <c r="B2" s="33" t="s">
        <v>6</v>
      </c>
      <c r="C2" s="34"/>
      <c r="D2" s="34"/>
      <c r="E2" s="34"/>
      <c r="F2" s="35"/>
      <c r="H2" s="33" t="s">
        <v>27</v>
      </c>
      <c r="I2" s="34"/>
      <c r="J2" s="34"/>
      <c r="K2" s="34"/>
      <c r="L2" s="34"/>
      <c r="M2" s="34"/>
      <c r="N2" s="35"/>
    </row>
    <row r="3" spans="2:14" ht="17" thickTop="1" x14ac:dyDescent="0.2">
      <c r="B3" s="47"/>
      <c r="C3" s="48"/>
      <c r="D3" s="48"/>
      <c r="E3" s="48"/>
      <c r="F3" s="49"/>
      <c r="H3" s="12"/>
      <c r="I3" s="11"/>
      <c r="J3" s="11"/>
      <c r="K3" s="11"/>
      <c r="L3" s="11"/>
      <c r="M3" s="11"/>
      <c r="N3" s="13"/>
    </row>
    <row r="4" spans="2:14" ht="16" customHeight="1" x14ac:dyDescent="0.2">
      <c r="B4" s="2" t="s">
        <v>7</v>
      </c>
      <c r="C4" s="58" t="s">
        <v>26</v>
      </c>
      <c r="D4" s="1" t="s">
        <v>1</v>
      </c>
      <c r="E4" s="6" t="s">
        <v>3</v>
      </c>
      <c r="F4" s="61"/>
      <c r="G4" s="5"/>
      <c r="H4" s="38" t="s">
        <v>29</v>
      </c>
      <c r="I4" s="39"/>
      <c r="J4" s="39"/>
      <c r="K4" s="39"/>
      <c r="L4" s="39"/>
      <c r="M4" s="39"/>
      <c r="N4" s="40"/>
    </row>
    <row r="5" spans="2:14" x14ac:dyDescent="0.2">
      <c r="B5" s="3">
        <v>0.125</v>
      </c>
      <c r="C5" s="59"/>
      <c r="D5" s="1" t="s">
        <v>0</v>
      </c>
      <c r="E5" s="6" t="s">
        <v>2</v>
      </c>
      <c r="F5" s="61"/>
      <c r="G5" s="5"/>
      <c r="H5" s="41"/>
      <c r="I5" s="42"/>
      <c r="J5" s="42"/>
      <c r="K5" s="42"/>
      <c r="L5" s="42"/>
      <c r="M5" s="42"/>
      <c r="N5" s="43"/>
    </row>
    <row r="6" spans="2:14" x14ac:dyDescent="0.2">
      <c r="B6" s="50"/>
      <c r="C6" s="59"/>
      <c r="D6" s="1" t="s">
        <v>4</v>
      </c>
      <c r="E6" s="7">
        <v>44971</v>
      </c>
      <c r="F6" s="61"/>
      <c r="G6" s="5"/>
      <c r="H6" s="41"/>
      <c r="I6" s="42"/>
      <c r="J6" s="42"/>
      <c r="K6" s="42"/>
      <c r="L6" s="42"/>
      <c r="M6" s="42"/>
      <c r="N6" s="43"/>
    </row>
    <row r="7" spans="2:14" x14ac:dyDescent="0.2">
      <c r="B7" s="51"/>
      <c r="C7" s="59"/>
      <c r="D7" s="1" t="s">
        <v>14</v>
      </c>
      <c r="E7" s="8">
        <v>96.876999999999995</v>
      </c>
      <c r="F7" s="61"/>
      <c r="G7" s="5"/>
      <c r="H7" s="41"/>
      <c r="I7" s="42"/>
      <c r="J7" s="42"/>
      <c r="K7" s="42"/>
      <c r="L7" s="42"/>
      <c r="M7" s="42"/>
      <c r="N7" s="43"/>
    </row>
    <row r="8" spans="2:14" x14ac:dyDescent="0.2">
      <c r="B8" s="51"/>
      <c r="C8" s="60"/>
      <c r="D8" s="1" t="s">
        <v>5</v>
      </c>
      <c r="E8" s="7">
        <v>45336</v>
      </c>
      <c r="F8" s="61"/>
      <c r="G8" s="5"/>
      <c r="H8" s="41"/>
      <c r="I8" s="42"/>
      <c r="J8" s="42"/>
      <c r="K8" s="42"/>
      <c r="L8" s="42"/>
      <c r="M8" s="42"/>
      <c r="N8" s="43"/>
    </row>
    <row r="9" spans="2:14" x14ac:dyDescent="0.2">
      <c r="B9" s="62"/>
      <c r="C9" s="63"/>
      <c r="D9" s="63"/>
      <c r="E9" s="63"/>
      <c r="F9" s="64"/>
      <c r="G9" s="5"/>
      <c r="H9" s="44"/>
      <c r="I9" s="45"/>
      <c r="J9" s="45"/>
      <c r="K9" s="45"/>
      <c r="L9" s="45"/>
      <c r="M9" s="45"/>
      <c r="N9" s="46"/>
    </row>
    <row r="10" spans="2:14" x14ac:dyDescent="0.2">
      <c r="B10" s="51"/>
      <c r="C10" s="58" t="s">
        <v>11</v>
      </c>
      <c r="D10" s="1" t="s">
        <v>10</v>
      </c>
      <c r="E10" s="7">
        <v>44986</v>
      </c>
      <c r="F10" s="61"/>
      <c r="G10" s="5"/>
      <c r="H10" s="20"/>
      <c r="I10" s="21"/>
      <c r="J10" s="21"/>
      <c r="K10" s="21"/>
      <c r="L10" s="21"/>
      <c r="M10" s="21"/>
      <c r="N10" s="22"/>
    </row>
    <row r="11" spans="2:14" x14ac:dyDescent="0.2">
      <c r="B11" s="51"/>
      <c r="C11" s="59"/>
      <c r="D11" s="1" t="s">
        <v>15</v>
      </c>
      <c r="E11" s="8">
        <v>96.846000000000004</v>
      </c>
      <c r="F11" s="61"/>
      <c r="G11" s="5"/>
      <c r="H11" s="30" t="s">
        <v>28</v>
      </c>
      <c r="I11" s="31"/>
      <c r="J11" s="31"/>
      <c r="K11" s="31"/>
      <c r="L11" s="31"/>
      <c r="M11" s="31"/>
      <c r="N11" s="32"/>
    </row>
    <row r="12" spans="2:14" x14ac:dyDescent="0.2">
      <c r="B12" s="51"/>
      <c r="C12" s="59"/>
      <c r="D12" s="1" t="s">
        <v>13</v>
      </c>
      <c r="E12" s="8">
        <v>0.24</v>
      </c>
      <c r="F12" s="61"/>
      <c r="G12" s="5"/>
      <c r="H12" s="24"/>
      <c r="I12" s="36" t="s">
        <v>31</v>
      </c>
      <c r="J12" s="36"/>
      <c r="K12" s="36"/>
      <c r="L12" s="36"/>
      <c r="M12" s="36"/>
      <c r="N12" s="37"/>
    </row>
    <row r="13" spans="2:14" x14ac:dyDescent="0.2">
      <c r="B13" s="51"/>
      <c r="C13" s="59"/>
      <c r="D13" s="1" t="s">
        <v>16</v>
      </c>
      <c r="E13" s="8">
        <v>3.5</v>
      </c>
      <c r="F13" s="61"/>
      <c r="G13" s="5"/>
      <c r="H13" s="23"/>
      <c r="I13" s="26" t="s">
        <v>30</v>
      </c>
      <c r="J13" s="26"/>
      <c r="K13" s="26"/>
      <c r="L13" s="26"/>
      <c r="M13" s="26"/>
      <c r="N13" s="27"/>
    </row>
    <row r="14" spans="2:14" x14ac:dyDescent="0.2">
      <c r="B14" s="51"/>
      <c r="C14" s="60"/>
      <c r="D14" s="1" t="s">
        <v>17</v>
      </c>
      <c r="E14" s="8">
        <v>5000</v>
      </c>
      <c r="F14" s="61"/>
      <c r="G14" s="5"/>
      <c r="H14" s="25"/>
      <c r="I14" s="28" t="s">
        <v>32</v>
      </c>
      <c r="J14" s="28"/>
      <c r="K14" s="28"/>
      <c r="L14" s="28"/>
      <c r="M14" s="28"/>
      <c r="N14" s="29"/>
    </row>
    <row r="15" spans="2:14" x14ac:dyDescent="0.2">
      <c r="B15" s="62"/>
      <c r="C15" s="63"/>
      <c r="D15" s="63"/>
      <c r="E15" s="63"/>
      <c r="F15" s="64"/>
      <c r="H15" s="14"/>
      <c r="I15" s="15"/>
      <c r="J15" s="15"/>
      <c r="K15" s="15"/>
      <c r="L15" s="15"/>
      <c r="M15" s="15"/>
      <c r="N15" s="16"/>
    </row>
    <row r="16" spans="2:14" x14ac:dyDescent="0.2">
      <c r="B16" s="51"/>
      <c r="C16" s="52" t="s">
        <v>12</v>
      </c>
      <c r="D16" s="9" t="s">
        <v>18</v>
      </c>
      <c r="E16" s="4">
        <f>ROUND(E11*E14/100,2)</f>
        <v>4842.3</v>
      </c>
      <c r="F16" s="61"/>
      <c r="H16" s="14"/>
      <c r="I16" s="15"/>
      <c r="J16" s="15"/>
      <c r="K16" s="15"/>
      <c r="L16" s="15"/>
      <c r="M16" s="15"/>
      <c r="N16" s="16"/>
    </row>
    <row r="17" spans="2:14" x14ac:dyDescent="0.2">
      <c r="B17" s="51"/>
      <c r="C17" s="53"/>
      <c r="D17" s="10" t="s">
        <v>19</v>
      </c>
      <c r="E17" s="4">
        <f>ROUND(E16*E12/100+E13,2)</f>
        <v>15.12</v>
      </c>
      <c r="F17" s="61"/>
      <c r="H17" s="14"/>
      <c r="I17" s="15"/>
      <c r="J17" s="15"/>
      <c r="K17" s="15"/>
      <c r="L17" s="15"/>
      <c r="M17" s="15"/>
      <c r="N17" s="16"/>
    </row>
    <row r="18" spans="2:14" x14ac:dyDescent="0.2">
      <c r="B18" s="51"/>
      <c r="C18" s="53"/>
      <c r="D18" s="9" t="s">
        <v>20</v>
      </c>
      <c r="E18" s="4">
        <f>ROUND(((100-E7)*((E8-E10)/(E8-E6))*(E14/100))*0.125,2)</f>
        <v>18.72</v>
      </c>
      <c r="F18" s="61"/>
      <c r="H18" s="14"/>
      <c r="I18" s="15"/>
      <c r="J18" s="15"/>
      <c r="K18" s="15"/>
      <c r="L18" s="15"/>
      <c r="M18" s="15"/>
      <c r="N18" s="16"/>
    </row>
    <row r="19" spans="2:14" x14ac:dyDescent="0.2">
      <c r="B19" s="51"/>
      <c r="C19" s="54"/>
      <c r="D19" s="9" t="s">
        <v>21</v>
      </c>
      <c r="E19" s="4">
        <f>E16+E17+E18</f>
        <v>4876.1400000000003</v>
      </c>
      <c r="F19" s="61"/>
      <c r="H19" s="14"/>
      <c r="I19" s="15"/>
      <c r="J19" s="15"/>
      <c r="K19" s="15"/>
      <c r="L19" s="15"/>
      <c r="M19" s="15"/>
      <c r="N19" s="16"/>
    </row>
    <row r="20" spans="2:14" x14ac:dyDescent="0.2">
      <c r="B20" s="62"/>
      <c r="C20" s="63"/>
      <c r="D20" s="63"/>
      <c r="E20" s="63"/>
      <c r="F20" s="64"/>
      <c r="H20" s="14"/>
      <c r="I20" s="15"/>
      <c r="J20" s="15"/>
      <c r="K20" s="15"/>
      <c r="L20" s="15"/>
      <c r="M20" s="15"/>
      <c r="N20" s="16"/>
    </row>
    <row r="21" spans="2:14" x14ac:dyDescent="0.2">
      <c r="B21" s="51"/>
      <c r="C21" s="55" t="s">
        <v>22</v>
      </c>
      <c r="D21" s="9" t="s">
        <v>33</v>
      </c>
      <c r="E21" s="4">
        <f>100-E11</f>
        <v>3.1539999999999964</v>
      </c>
      <c r="F21" s="61"/>
      <c r="H21" s="14"/>
      <c r="I21" s="15"/>
      <c r="J21" s="15"/>
      <c r="K21" s="15"/>
      <c r="L21" s="15"/>
      <c r="M21" s="15"/>
      <c r="N21" s="16"/>
    </row>
    <row r="22" spans="2:14" x14ac:dyDescent="0.2">
      <c r="B22" s="51"/>
      <c r="C22" s="56"/>
      <c r="D22" s="9" t="s">
        <v>23</v>
      </c>
      <c r="E22" s="4">
        <f>E14-E16</f>
        <v>157.69999999999982</v>
      </c>
      <c r="F22" s="61"/>
      <c r="H22" s="14"/>
      <c r="I22" s="15"/>
      <c r="J22" s="15"/>
      <c r="K22" s="15"/>
      <c r="L22" s="15"/>
      <c r="M22" s="15"/>
      <c r="N22" s="16"/>
    </row>
    <row r="23" spans="2:14" x14ac:dyDescent="0.2">
      <c r="B23" s="51"/>
      <c r="C23" s="56"/>
      <c r="D23" s="9" t="s">
        <v>34</v>
      </c>
      <c r="E23" s="4">
        <f>ROUND(E24/(E14/100),2)</f>
        <v>2.48</v>
      </c>
      <c r="F23" s="61"/>
      <c r="H23" s="14"/>
      <c r="I23" s="15"/>
      <c r="J23" s="15"/>
      <c r="K23" s="15"/>
      <c r="L23" s="15"/>
      <c r="M23" s="15"/>
      <c r="N23" s="16"/>
    </row>
    <row r="24" spans="2:14" x14ac:dyDescent="0.2">
      <c r="B24" s="51"/>
      <c r="C24" s="57"/>
      <c r="D24" s="9" t="s">
        <v>24</v>
      </c>
      <c r="E24" s="4">
        <f>E14-E19</f>
        <v>123.85999999999967</v>
      </c>
      <c r="F24" s="61"/>
      <c r="H24" s="14"/>
      <c r="I24" s="15"/>
      <c r="J24" s="15"/>
      <c r="K24" s="15"/>
      <c r="L24" s="15"/>
      <c r="M24" s="15"/>
      <c r="N24" s="16"/>
    </row>
    <row r="25" spans="2:14" x14ac:dyDescent="0.2">
      <c r="B25" s="62"/>
      <c r="C25" s="63"/>
      <c r="D25" s="63"/>
      <c r="E25" s="63"/>
      <c r="F25" s="64"/>
      <c r="H25" s="14"/>
      <c r="I25" s="15"/>
      <c r="J25" s="15"/>
      <c r="K25" s="15"/>
      <c r="L25" s="15"/>
      <c r="M25" s="15"/>
      <c r="N25" s="16"/>
    </row>
    <row r="26" spans="2:14" x14ac:dyDescent="0.2">
      <c r="B26" s="51"/>
      <c r="C26" s="55" t="s">
        <v>25</v>
      </c>
      <c r="D26" s="9" t="s">
        <v>8</v>
      </c>
      <c r="E26" s="4">
        <f>ROUND((E21*100/E11)*(365/(E8-E10)),2)</f>
        <v>3.4</v>
      </c>
      <c r="F26" s="61"/>
      <c r="H26" s="14"/>
      <c r="I26" s="15"/>
      <c r="J26" s="15"/>
      <c r="K26" s="15"/>
      <c r="L26" s="15"/>
      <c r="M26" s="15"/>
      <c r="N26" s="16"/>
    </row>
    <row r="27" spans="2:14" x14ac:dyDescent="0.2">
      <c r="B27" s="51"/>
      <c r="C27" s="57"/>
      <c r="D27" s="9" t="s">
        <v>9</v>
      </c>
      <c r="E27" s="4">
        <f>ROUND((E23*100/E11)*(365/(E8-E10)),2)</f>
        <v>2.67</v>
      </c>
      <c r="F27" s="61"/>
      <c r="H27" s="14"/>
      <c r="I27" s="15"/>
      <c r="J27" s="15"/>
      <c r="K27" s="15"/>
      <c r="L27" s="15"/>
      <c r="M27" s="15"/>
      <c r="N27" s="16"/>
    </row>
    <row r="28" spans="2:14" ht="17" thickBot="1" x14ac:dyDescent="0.25">
      <c r="B28" s="65"/>
      <c r="C28" s="66"/>
      <c r="D28" s="66"/>
      <c r="E28" s="66"/>
      <c r="F28" s="67"/>
      <c r="H28" s="17"/>
      <c r="I28" s="18"/>
      <c r="J28" s="18"/>
      <c r="K28" s="18"/>
      <c r="L28" s="18"/>
      <c r="M28" s="18"/>
      <c r="N28" s="19"/>
    </row>
    <row r="29" spans="2:14" ht="17" thickTop="1" x14ac:dyDescent="0.2"/>
  </sheetData>
  <mergeCells count="28">
    <mergeCell ref="C26:C27"/>
    <mergeCell ref="B21:B24"/>
    <mergeCell ref="B26:B27"/>
    <mergeCell ref="B28:F28"/>
    <mergeCell ref="F26:F27"/>
    <mergeCell ref="B25:F25"/>
    <mergeCell ref="F21:F24"/>
    <mergeCell ref="B3:F3"/>
    <mergeCell ref="B6:B8"/>
    <mergeCell ref="C16:C19"/>
    <mergeCell ref="C21:C24"/>
    <mergeCell ref="B2:F2"/>
    <mergeCell ref="C10:C14"/>
    <mergeCell ref="F16:F19"/>
    <mergeCell ref="B16:B19"/>
    <mergeCell ref="B20:F20"/>
    <mergeCell ref="B15:F15"/>
    <mergeCell ref="C4:C8"/>
    <mergeCell ref="F10:F14"/>
    <mergeCell ref="B9:F9"/>
    <mergeCell ref="B10:B14"/>
    <mergeCell ref="F4:F8"/>
    <mergeCell ref="I13:N13"/>
    <mergeCell ref="I14:N14"/>
    <mergeCell ref="H11:N11"/>
    <mergeCell ref="H2:N2"/>
    <mergeCell ref="I12:N12"/>
    <mergeCell ref="H4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 Calcolatore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D'Angelo</dc:creator>
  <cp:lastModifiedBy>Salvatore D'Angelo</cp:lastModifiedBy>
  <dcterms:created xsi:type="dcterms:W3CDTF">2022-08-17T15:34:39Z</dcterms:created>
  <dcterms:modified xsi:type="dcterms:W3CDTF">2023-03-22T08:18:17Z</dcterms:modified>
</cp:coreProperties>
</file>