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t\Desktop\"/>
    </mc:Choice>
  </mc:AlternateContent>
  <bookViews>
    <workbookView xWindow="0" yWindow="0" windowWidth="22860" windowHeight="10140"/>
  </bookViews>
  <sheets>
    <sheet name="Sheet2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6" i="2" l="1"/>
  <c r="G14" i="2"/>
  <c r="G12" i="2"/>
  <c r="G10" i="2"/>
  <c r="G8" i="2"/>
  <c r="G6" i="2"/>
  <c r="G4" i="2"/>
  <c r="N17" i="2" l="1"/>
  <c r="O17" i="2"/>
  <c r="P17" i="2"/>
  <c r="Q17" i="2"/>
  <c r="N18" i="2"/>
  <c r="O18" i="2"/>
  <c r="P18" i="2"/>
  <c r="Q18" i="2"/>
  <c r="N13" i="2"/>
  <c r="O13" i="2"/>
  <c r="P13" i="2"/>
  <c r="Q13" i="2"/>
  <c r="N14" i="2"/>
  <c r="O14" i="2"/>
  <c r="P14" i="2"/>
  <c r="Q14" i="2"/>
  <c r="Q16" i="2"/>
  <c r="Q12" i="2"/>
  <c r="P16" i="2"/>
  <c r="P12" i="2"/>
  <c r="O16" i="2"/>
  <c r="O12" i="2"/>
  <c r="N16" i="2"/>
  <c r="N12" i="2"/>
  <c r="O9" i="2"/>
  <c r="P9" i="2"/>
  <c r="Q9" i="2"/>
  <c r="O10" i="2"/>
  <c r="P10" i="2"/>
  <c r="Q10" i="2"/>
  <c r="Q8" i="2"/>
  <c r="P8" i="2"/>
  <c r="O8" i="2"/>
  <c r="N9" i="2"/>
  <c r="N10" i="2"/>
  <c r="N8" i="2"/>
  <c r="P5" i="2"/>
  <c r="Q5" i="2"/>
  <c r="P6" i="2"/>
  <c r="Q6" i="2"/>
  <c r="Q4" i="2"/>
  <c r="P4" i="2"/>
  <c r="O5" i="2"/>
  <c r="O6" i="2"/>
  <c r="O4" i="2"/>
  <c r="N5" i="2"/>
  <c r="N6" i="2"/>
  <c r="N4" i="2"/>
  <c r="K19" i="2"/>
  <c r="R14" i="2" l="1"/>
  <c r="S14" i="2" s="1"/>
  <c r="R18" i="2"/>
  <c r="S18" i="2" s="1"/>
  <c r="R8" i="2"/>
  <c r="S8" i="2" s="1"/>
  <c r="R13" i="2"/>
  <c r="S13" i="2" s="1"/>
  <c r="R17" i="2"/>
  <c r="S17" i="2" s="1"/>
  <c r="R12" i="2"/>
  <c r="S12" i="2" s="1"/>
  <c r="R16" i="2"/>
  <c r="S16" i="2" s="1"/>
  <c r="R9" i="2"/>
  <c r="S9" i="2" s="1"/>
  <c r="R10" i="2"/>
  <c r="S10" i="2" s="1"/>
  <c r="R6" i="2"/>
  <c r="S6" i="2" s="1"/>
  <c r="R5" i="2"/>
  <c r="S5" i="2" s="1"/>
  <c r="R4" i="2"/>
  <c r="S4" i="2" s="1"/>
  <c r="S21" i="2" l="1"/>
</calcChain>
</file>

<file path=xl/sharedStrings.xml><?xml version="1.0" encoding="utf-8"?>
<sst xmlns="http://schemas.openxmlformats.org/spreadsheetml/2006/main" count="78" uniqueCount="24">
  <si>
    <t>Soft</t>
  </si>
  <si>
    <t>Dirt</t>
  </si>
  <si>
    <t>Mountain</t>
  </si>
  <si>
    <t>Ard</t>
  </si>
  <si>
    <t>Az</t>
  </si>
  <si>
    <t>Shu</t>
  </si>
  <si>
    <t>Sam</t>
  </si>
  <si>
    <t>Son</t>
  </si>
  <si>
    <t>Mah</t>
  </si>
  <si>
    <t>Sisi</t>
  </si>
  <si>
    <t>Straight</t>
  </si>
  <si>
    <t>Wave</t>
  </si>
  <si>
    <t>Down</t>
  </si>
  <si>
    <t>Up</t>
  </si>
  <si>
    <t>Sasy</t>
  </si>
  <si>
    <t>Speed</t>
  </si>
  <si>
    <t>Power</t>
  </si>
  <si>
    <t>Agility</t>
  </si>
  <si>
    <t>Endurance</t>
  </si>
  <si>
    <t>Player</t>
  </si>
  <si>
    <t>TOTAL</t>
  </si>
  <si>
    <t>Road</t>
  </si>
  <si>
    <t>%</t>
  </si>
  <si>
    <t>Road1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</si>
</sst>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rgb="FF3F3F76"/>
      <name val="Calibri"/>
      <family val="2"/>
      <scheme val="minor"/>
    </font>
    <font>
      <i/>
      <sz val="11"/>
      <color rgb="FF7F7F7F"/>
      <name val="Calibri"/>
      <family val="2"/>
      <scheme val="minor"/>
    </font>
    <font>
      <i/>
      <sz val="9"/>
      <color rgb="FF7F7F7F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">
    <xf numFmtId="0" fontId="0" fillId="0" borderId="0"/>
    <xf numFmtId="0" fontId="2" fillId="2" borderId="1" applyNumberFormat="0" applyAlignment="0" applyProtection="0"/>
    <xf numFmtId="0" fontId="3" fillId="3" borderId="2" applyNumberFormat="0" applyAlignment="0" applyProtection="0"/>
    <xf numFmtId="0" fontId="1" fillId="4" borderId="3" applyNumberFormat="0" applyFont="0" applyAlignment="0" applyProtection="0"/>
    <xf numFmtId="0" fontId="6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3" fillId="3" borderId="2" xfId="2"/>
    <xf numFmtId="0" fontId="3" fillId="3" borderId="2" xfId="2" applyAlignment="1">
      <alignment horizontal="left"/>
    </xf>
    <xf numFmtId="0" fontId="4" fillId="5" borderId="2" xfId="2" applyFont="1" applyFill="1"/>
    <xf numFmtId="0" fontId="4" fillId="5" borderId="2" xfId="2" applyFont="1" applyFill="1" applyAlignment="1">
      <alignment horizontal="left"/>
    </xf>
    <xf numFmtId="0" fontId="3" fillId="3" borderId="2" xfId="2" applyAlignment="1">
      <alignment horizontal="center"/>
    </xf>
    <xf numFmtId="0" fontId="5" fillId="2" borderId="1" xfId="1" applyFont="1" applyAlignment="1">
      <alignment horizontal="center"/>
    </xf>
    <xf numFmtId="0" fontId="3" fillId="5" borderId="4" xfId="2" applyFill="1" applyBorder="1" applyAlignment="1">
      <alignment horizontal="center"/>
    </xf>
    <xf numFmtId="0" fontId="3" fillId="5" borderId="5" xfId="2" applyFill="1" applyBorder="1" applyAlignment="1">
      <alignment horizontal="center"/>
    </xf>
    <xf numFmtId="0" fontId="3" fillId="5" borderId="6" xfId="2" applyFill="1" applyBorder="1" applyAlignment="1">
      <alignment horizontal="center"/>
    </xf>
    <xf numFmtId="0" fontId="3" fillId="5" borderId="2" xfId="2" applyFill="1" applyAlignment="1">
      <alignment horizontal="center"/>
    </xf>
    <xf numFmtId="0" fontId="3" fillId="3" borderId="4" xfId="2" applyBorder="1" applyAlignment="1">
      <alignment horizontal="center"/>
    </xf>
    <xf numFmtId="0" fontId="3" fillId="3" borderId="6" xfId="2" applyBorder="1" applyAlignment="1">
      <alignment horizontal="center"/>
    </xf>
    <xf numFmtId="0" fontId="4" fillId="5" borderId="4" xfId="2" applyFont="1" applyFill="1" applyBorder="1" applyAlignment="1">
      <alignment horizontal="center"/>
    </xf>
    <xf numFmtId="0" fontId="4" fillId="5" borderId="6" xfId="2" applyFont="1" applyFill="1" applyBorder="1" applyAlignment="1">
      <alignment horizontal="center"/>
    </xf>
    <xf numFmtId="0" fontId="3" fillId="4" borderId="3" xfId="3" applyFont="1" applyAlignment="1">
      <alignment horizontal="center"/>
    </xf>
    <xf numFmtId="0" fontId="7" fillId="0" borderId="0" xfId="4" applyFont="1" applyAlignment="1">
      <alignment horizontal="center" vertical="center"/>
    </xf>
  </cellXfs>
  <cellStyles count="5">
    <cellStyle name="Explanatory Text" xfId="4" builtinId="53"/>
    <cellStyle name="Input" xfId="1" builtinId="20"/>
    <cellStyle name="Normal" xfId="0" builtinId="0"/>
    <cellStyle name="Note" xfId="3" builtinId="10"/>
    <cellStyle name="Output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36"/>
  <sheetViews>
    <sheetView showGridLines="0" tabSelected="1" workbookViewId="0">
      <selection activeCell="N25" sqref="N25"/>
    </sheetView>
  </sheetViews>
  <sheetFormatPr defaultRowHeight="15" x14ac:dyDescent="0.25"/>
  <cols>
    <col min="1" max="1" width="11.5703125" customWidth="1"/>
    <col min="2" max="4" width="9.140625" style="2"/>
    <col min="5" max="5" width="10.28515625" style="2" bestFit="1" customWidth="1"/>
    <col min="6" max="6" width="9.140625" style="2"/>
    <col min="10" max="10" width="9.7109375" bestFit="1" customWidth="1"/>
    <col min="11" max="11" width="9.7109375" style="1" bestFit="1" customWidth="1"/>
    <col min="13" max="13" width="9.7109375" bestFit="1" customWidth="1"/>
    <col min="14" max="14" width="10.28515625" bestFit="1" customWidth="1"/>
    <col min="17" max="17" width="10.28515625" bestFit="1" customWidth="1"/>
  </cols>
  <sheetData>
    <row r="2" spans="1:19" x14ac:dyDescent="0.25">
      <c r="A2" s="5" t="s">
        <v>19</v>
      </c>
      <c r="B2" s="6" t="s">
        <v>15</v>
      </c>
      <c r="C2" s="6" t="s">
        <v>16</v>
      </c>
      <c r="D2" s="6" t="s">
        <v>17</v>
      </c>
      <c r="E2" s="6" t="s">
        <v>18</v>
      </c>
      <c r="G2" s="15" t="s">
        <v>23</v>
      </c>
      <c r="H2" s="16"/>
      <c r="J2" s="15" t="s">
        <v>21</v>
      </c>
      <c r="K2" s="16"/>
      <c r="L2" s="1"/>
      <c r="M2" s="17" t="s">
        <v>3</v>
      </c>
      <c r="N2" s="4" t="s">
        <v>15</v>
      </c>
      <c r="O2" s="4" t="s">
        <v>16</v>
      </c>
      <c r="P2" s="4" t="s">
        <v>17</v>
      </c>
      <c r="Q2" s="4" t="s">
        <v>18</v>
      </c>
      <c r="R2" s="4" t="s">
        <v>20</v>
      </c>
      <c r="S2" s="7" t="s">
        <v>22</v>
      </c>
    </row>
    <row r="3" spans="1:19" x14ac:dyDescent="0.25">
      <c r="A3" s="12" t="s">
        <v>10</v>
      </c>
      <c r="B3" s="12"/>
      <c r="C3" s="12"/>
      <c r="D3" s="12"/>
      <c r="E3" s="12"/>
      <c r="G3" s="9" t="s">
        <v>10</v>
      </c>
      <c r="H3" s="11"/>
      <c r="J3" s="9" t="s">
        <v>10</v>
      </c>
      <c r="K3" s="11"/>
      <c r="M3" s="9" t="s">
        <v>10</v>
      </c>
      <c r="N3" s="10"/>
      <c r="O3" s="10"/>
      <c r="P3" s="10"/>
      <c r="Q3" s="10"/>
      <c r="R3" s="10"/>
      <c r="S3" s="11"/>
    </row>
    <row r="4" spans="1:19" x14ac:dyDescent="0.25">
      <c r="A4" s="3" t="s">
        <v>0</v>
      </c>
      <c r="B4" s="4">
        <v>10</v>
      </c>
      <c r="C4" s="4">
        <v>3</v>
      </c>
      <c r="D4" s="4">
        <v>5</v>
      </c>
      <c r="E4" s="4">
        <v>2</v>
      </c>
      <c r="G4" s="13">
        <f>SUM(K4:K6)</f>
        <v>33</v>
      </c>
      <c r="H4" s="14"/>
      <c r="J4" s="3" t="s">
        <v>0</v>
      </c>
      <c r="K4" s="7">
        <v>15</v>
      </c>
      <c r="L4" s="2"/>
      <c r="M4" s="3" t="s">
        <v>0</v>
      </c>
      <c r="N4" s="4">
        <f>VLOOKUP($M$2,$A$21:$E$28,2,0)*B4</f>
        <v>60</v>
      </c>
      <c r="O4" s="4">
        <f>VLOOKUP($M$2,$A$21:$E$28,3,0)*C4</f>
        <v>21</v>
      </c>
      <c r="P4" s="4">
        <f>VLOOKUP($M$2,$A$21:$E$28,4,0)*D4</f>
        <v>20</v>
      </c>
      <c r="Q4" s="4">
        <f>VLOOKUP($M$2,$A$21:$E$28,5,0)*E4</f>
        <v>10</v>
      </c>
      <c r="R4" s="4">
        <f>SUM(N4:Q4)</f>
        <v>111</v>
      </c>
      <c r="S4" s="4">
        <f>R4*K4/100</f>
        <v>16.649999999999999</v>
      </c>
    </row>
    <row r="5" spans="1:19" x14ac:dyDescent="0.25">
      <c r="A5" s="3" t="s">
        <v>1</v>
      </c>
      <c r="B5" s="4">
        <v>7.6</v>
      </c>
      <c r="C5" s="4">
        <v>2.2999999999999998</v>
      </c>
      <c r="D5" s="4">
        <v>3.8</v>
      </c>
      <c r="E5" s="4">
        <v>1.5</v>
      </c>
      <c r="G5" s="9" t="s">
        <v>13</v>
      </c>
      <c r="H5" s="11"/>
      <c r="J5" s="3" t="s">
        <v>1</v>
      </c>
      <c r="K5" s="7">
        <v>11</v>
      </c>
      <c r="M5" s="3" t="s">
        <v>1</v>
      </c>
      <c r="N5" s="4">
        <f>VLOOKUP($M$2,$A$21:$E$28,2,0)*B5</f>
        <v>45.599999999999994</v>
      </c>
      <c r="O5" s="4">
        <f>VLOOKUP($M$2,$A$21:$E$28,3,0)*C5</f>
        <v>16.099999999999998</v>
      </c>
      <c r="P5" s="4">
        <f>VLOOKUP($M$2,$A$21:$E$28,4,0)*D5</f>
        <v>15.2</v>
      </c>
      <c r="Q5" s="4">
        <f>VLOOKUP($M$2,$A$21:$E$28,5,0)*E5</f>
        <v>7.5</v>
      </c>
      <c r="R5" s="4">
        <f t="shared" ref="R5:R6" si="0">SUM(N5:Q5)</f>
        <v>84.399999999999991</v>
      </c>
      <c r="S5" s="4">
        <f>R5*K5/100</f>
        <v>9.2839999999999989</v>
      </c>
    </row>
    <row r="6" spans="1:19" x14ac:dyDescent="0.25">
      <c r="A6" s="3" t="s">
        <v>2</v>
      </c>
      <c r="B6" s="4">
        <v>5.5</v>
      </c>
      <c r="C6" s="4">
        <v>1.6</v>
      </c>
      <c r="D6" s="4">
        <v>2.7</v>
      </c>
      <c r="E6" s="4">
        <v>1.1000000000000001</v>
      </c>
      <c r="G6" s="13">
        <f>SUM(K8:K10)</f>
        <v>35</v>
      </c>
      <c r="H6" s="14"/>
      <c r="J6" s="3" t="s">
        <v>2</v>
      </c>
      <c r="K6" s="7">
        <v>7</v>
      </c>
      <c r="M6" s="3" t="s">
        <v>2</v>
      </c>
      <c r="N6" s="4">
        <f>VLOOKUP($M$2,$A$21:$E$28,2,0)*B6</f>
        <v>33</v>
      </c>
      <c r="O6" s="4">
        <f>VLOOKUP($M$2,$A$21:$E$28,3,0)*C6</f>
        <v>11.200000000000001</v>
      </c>
      <c r="P6" s="4">
        <f>VLOOKUP($M$2,$A$21:$E$28,4,0)*D6</f>
        <v>10.8</v>
      </c>
      <c r="Q6" s="4">
        <f>VLOOKUP($M$2,$A$21:$E$28,5,0)*E6</f>
        <v>5.5</v>
      </c>
      <c r="R6" s="4">
        <f t="shared" si="0"/>
        <v>60.5</v>
      </c>
      <c r="S6" s="4">
        <f>R6*K6/100</f>
        <v>4.2350000000000003</v>
      </c>
    </row>
    <row r="7" spans="1:19" x14ac:dyDescent="0.25">
      <c r="A7" s="12" t="s">
        <v>13</v>
      </c>
      <c r="B7" s="12"/>
      <c r="C7" s="12"/>
      <c r="D7" s="12"/>
      <c r="E7" s="12"/>
      <c r="G7" s="9" t="s">
        <v>12</v>
      </c>
      <c r="H7" s="11"/>
      <c r="J7" s="9" t="s">
        <v>13</v>
      </c>
      <c r="K7" s="11"/>
      <c r="M7" s="9" t="s">
        <v>13</v>
      </c>
      <c r="N7" s="10"/>
      <c r="O7" s="10"/>
      <c r="P7" s="10"/>
      <c r="Q7" s="10"/>
      <c r="R7" s="10"/>
      <c r="S7" s="11"/>
    </row>
    <row r="8" spans="1:19" x14ac:dyDescent="0.25">
      <c r="A8" s="3" t="s">
        <v>0</v>
      </c>
      <c r="B8" s="4">
        <v>2</v>
      </c>
      <c r="C8" s="4">
        <v>10</v>
      </c>
      <c r="D8" s="4">
        <v>0</v>
      </c>
      <c r="E8" s="4">
        <v>10</v>
      </c>
      <c r="G8" s="13">
        <f>SUM(K12:K14)</f>
        <v>15</v>
      </c>
      <c r="H8" s="14"/>
      <c r="J8" s="3" t="s">
        <v>0</v>
      </c>
      <c r="K8" s="7">
        <v>18</v>
      </c>
      <c r="M8" s="3" t="s">
        <v>0</v>
      </c>
      <c r="N8" s="4">
        <f>VLOOKUP($M$2,$A$21:$E$28,2,0)*B8</f>
        <v>12</v>
      </c>
      <c r="O8" s="4">
        <f>VLOOKUP($M$2,$A$21:$E$28,3,0)*C8</f>
        <v>70</v>
      </c>
      <c r="P8" s="4">
        <f>VLOOKUP($M$2,$A$21:$E$28,4,0)*D8</f>
        <v>0</v>
      </c>
      <c r="Q8" s="4">
        <f>VLOOKUP($M$2,$A$21:$E$28,5,0)*E8</f>
        <v>50</v>
      </c>
      <c r="R8" s="4">
        <f>SUM(N8:Q8)</f>
        <v>132</v>
      </c>
      <c r="S8" s="4">
        <f>R8*K8/100</f>
        <v>23.76</v>
      </c>
    </row>
    <row r="9" spans="1:19" x14ac:dyDescent="0.25">
      <c r="A9" s="3" t="s">
        <v>1</v>
      </c>
      <c r="B9" s="4">
        <v>1.5</v>
      </c>
      <c r="C9" s="4">
        <v>7.6</v>
      </c>
      <c r="D9" s="4">
        <v>0</v>
      </c>
      <c r="E9" s="4">
        <v>7.6</v>
      </c>
      <c r="G9" s="12" t="s">
        <v>11</v>
      </c>
      <c r="H9" s="12"/>
      <c r="J9" s="3" t="s">
        <v>1</v>
      </c>
      <c r="K9" s="7">
        <v>11</v>
      </c>
      <c r="M9" s="3" t="s">
        <v>1</v>
      </c>
      <c r="N9" s="4">
        <f t="shared" ref="N9:N10" si="1">VLOOKUP($M$2,$A$21:$E$28,2,0)*B9</f>
        <v>9</v>
      </c>
      <c r="O9" s="4">
        <f t="shared" ref="O9:O10" si="2">VLOOKUP($M$2,$A$21:$E$28,3,0)*C9</f>
        <v>53.199999999999996</v>
      </c>
      <c r="P9" s="4">
        <f t="shared" ref="P9:P10" si="3">VLOOKUP($M$2,$A$21:$E$28,4,0)*D9</f>
        <v>0</v>
      </c>
      <c r="Q9" s="4">
        <f t="shared" ref="Q9:Q10" si="4">VLOOKUP($M$2,$A$21:$E$28,5,0)*E9</f>
        <v>38</v>
      </c>
      <c r="R9" s="4">
        <f t="shared" ref="R9:R10" si="5">SUM(N9:Q9)</f>
        <v>100.19999999999999</v>
      </c>
      <c r="S9" s="4">
        <f>R9*K9/100</f>
        <v>11.021999999999998</v>
      </c>
    </row>
    <row r="10" spans="1:19" x14ac:dyDescent="0.25">
      <c r="A10" s="3" t="s">
        <v>2</v>
      </c>
      <c r="B10" s="4">
        <v>1.1000000000000001</v>
      </c>
      <c r="C10" s="4">
        <v>5.5</v>
      </c>
      <c r="D10" s="4">
        <v>0</v>
      </c>
      <c r="E10" s="4">
        <v>5.5</v>
      </c>
      <c r="G10" s="13">
        <f>SUM(K16:K18)</f>
        <v>17</v>
      </c>
      <c r="H10" s="14"/>
      <c r="J10" s="3" t="s">
        <v>2</v>
      </c>
      <c r="K10" s="7">
        <v>6</v>
      </c>
      <c r="M10" s="3" t="s">
        <v>2</v>
      </c>
      <c r="N10" s="4">
        <f t="shared" si="1"/>
        <v>6.6000000000000005</v>
      </c>
      <c r="O10" s="4">
        <f t="shared" si="2"/>
        <v>38.5</v>
      </c>
      <c r="P10" s="4">
        <f t="shared" si="3"/>
        <v>0</v>
      </c>
      <c r="Q10" s="4">
        <f t="shared" si="4"/>
        <v>27.5</v>
      </c>
      <c r="R10" s="4">
        <f t="shared" si="5"/>
        <v>72.599999999999994</v>
      </c>
      <c r="S10" s="4">
        <f>R10*K10/100</f>
        <v>4.3559999999999999</v>
      </c>
    </row>
    <row r="11" spans="1:19" x14ac:dyDescent="0.25">
      <c r="A11" s="12" t="s">
        <v>12</v>
      </c>
      <c r="B11" s="12"/>
      <c r="C11" s="12"/>
      <c r="D11" s="12"/>
      <c r="E11" s="12"/>
      <c r="G11" s="12" t="s">
        <v>0</v>
      </c>
      <c r="H11" s="12"/>
      <c r="J11" s="9" t="s">
        <v>12</v>
      </c>
      <c r="K11" s="11"/>
      <c r="M11" s="9" t="s">
        <v>12</v>
      </c>
      <c r="N11" s="10"/>
      <c r="O11" s="10"/>
      <c r="P11" s="10"/>
      <c r="Q11" s="10"/>
      <c r="R11" s="10"/>
      <c r="S11" s="11"/>
    </row>
    <row r="12" spans="1:19" x14ac:dyDescent="0.25">
      <c r="A12" s="3" t="s">
        <v>0</v>
      </c>
      <c r="B12" s="4">
        <v>10</v>
      </c>
      <c r="C12" s="4">
        <v>7</v>
      </c>
      <c r="D12" s="4">
        <v>8</v>
      </c>
      <c r="E12" s="4">
        <v>9</v>
      </c>
      <c r="G12" s="13">
        <f>SUM(K4,K8,K12,K16)</f>
        <v>46</v>
      </c>
      <c r="H12" s="14"/>
      <c r="J12" s="3" t="s">
        <v>0</v>
      </c>
      <c r="K12" s="7">
        <v>5</v>
      </c>
      <c r="M12" s="3" t="s">
        <v>0</v>
      </c>
      <c r="N12" s="4">
        <f>VLOOKUP($M$2,$A$21:$E$28,2,0)*B12</f>
        <v>60</v>
      </c>
      <c r="O12" s="4">
        <f>VLOOKUP($M$2,$A$21:$E$28,3,0)*C12</f>
        <v>49</v>
      </c>
      <c r="P12" s="4">
        <f>VLOOKUP($M$2,$A$21:$E$28,4,0)*D12</f>
        <v>32</v>
      </c>
      <c r="Q12" s="4">
        <f>VLOOKUP($M$2,$A$21:$E$28,5,0)*E12</f>
        <v>45</v>
      </c>
      <c r="R12" s="4">
        <f>SUM(N12:Q12)</f>
        <v>186</v>
      </c>
      <c r="S12" s="4">
        <f>R12*K12/100</f>
        <v>9.3000000000000007</v>
      </c>
    </row>
    <row r="13" spans="1:19" x14ac:dyDescent="0.25">
      <c r="A13" s="3" t="s">
        <v>1</v>
      </c>
      <c r="B13" s="4">
        <v>7.6</v>
      </c>
      <c r="C13" s="4">
        <v>5.3</v>
      </c>
      <c r="D13" s="4">
        <v>6.1</v>
      </c>
      <c r="E13" s="4">
        <v>6.9</v>
      </c>
      <c r="G13" s="12" t="s">
        <v>1</v>
      </c>
      <c r="H13" s="12"/>
      <c r="J13" s="3" t="s">
        <v>1</v>
      </c>
      <c r="K13" s="7">
        <v>7</v>
      </c>
      <c r="M13" s="3" t="s">
        <v>1</v>
      </c>
      <c r="N13" s="4">
        <f t="shared" ref="N13:N14" si="6">VLOOKUP($M$2,$A$21:$E$28,2,0)*B13</f>
        <v>45.599999999999994</v>
      </c>
      <c r="O13" s="4">
        <f t="shared" ref="O13:O14" si="7">VLOOKUP($M$2,$A$21:$E$28,3,0)*C13</f>
        <v>37.1</v>
      </c>
      <c r="P13" s="4">
        <f t="shared" ref="P13:P14" si="8">VLOOKUP($M$2,$A$21:$E$28,4,0)*D13</f>
        <v>24.4</v>
      </c>
      <c r="Q13" s="4">
        <f t="shared" ref="Q13:Q14" si="9">VLOOKUP($M$2,$A$21:$E$28,5,0)*E13</f>
        <v>34.5</v>
      </c>
      <c r="R13" s="4">
        <f t="shared" ref="R13:R14" si="10">SUM(N13:Q13)</f>
        <v>141.6</v>
      </c>
      <c r="S13" s="4">
        <f>R13*K13/100</f>
        <v>9.911999999999999</v>
      </c>
    </row>
    <row r="14" spans="1:19" x14ac:dyDescent="0.25">
      <c r="A14" s="3" t="s">
        <v>2</v>
      </c>
      <c r="B14" s="4">
        <v>5.5</v>
      </c>
      <c r="C14" s="4">
        <v>3.8</v>
      </c>
      <c r="D14" s="4">
        <v>4.4000000000000004</v>
      </c>
      <c r="E14" s="4">
        <v>5</v>
      </c>
      <c r="G14" s="13">
        <f>SUM(K5,K9,K13,K17)</f>
        <v>33</v>
      </c>
      <c r="H14" s="14"/>
      <c r="J14" s="3" t="s">
        <v>2</v>
      </c>
      <c r="K14" s="7">
        <v>3</v>
      </c>
      <c r="M14" s="3" t="s">
        <v>2</v>
      </c>
      <c r="N14" s="4">
        <f t="shared" si="6"/>
        <v>33</v>
      </c>
      <c r="O14" s="4">
        <f t="shared" si="7"/>
        <v>26.599999999999998</v>
      </c>
      <c r="P14" s="4">
        <f t="shared" si="8"/>
        <v>17.600000000000001</v>
      </c>
      <c r="Q14" s="4">
        <f t="shared" si="9"/>
        <v>25</v>
      </c>
      <c r="R14" s="4">
        <f t="shared" si="10"/>
        <v>102.19999999999999</v>
      </c>
      <c r="S14" s="4">
        <f>R14*K14/100</f>
        <v>3.0659999999999998</v>
      </c>
    </row>
    <row r="15" spans="1:19" x14ac:dyDescent="0.25">
      <c r="A15" s="12" t="s">
        <v>11</v>
      </c>
      <c r="B15" s="12"/>
      <c r="C15" s="12"/>
      <c r="D15" s="12"/>
      <c r="E15" s="12"/>
      <c r="G15" s="12" t="s">
        <v>2</v>
      </c>
      <c r="H15" s="12"/>
      <c r="J15" s="12" t="s">
        <v>11</v>
      </c>
      <c r="K15" s="12"/>
      <c r="M15" s="9" t="s">
        <v>11</v>
      </c>
      <c r="N15" s="10"/>
      <c r="O15" s="10"/>
      <c r="P15" s="10"/>
      <c r="Q15" s="10"/>
      <c r="R15" s="10"/>
      <c r="S15" s="11"/>
    </row>
    <row r="16" spans="1:19" x14ac:dyDescent="0.25">
      <c r="A16" s="3" t="s">
        <v>0</v>
      </c>
      <c r="B16" s="4">
        <v>5</v>
      </c>
      <c r="C16" s="4">
        <v>4</v>
      </c>
      <c r="D16" s="4">
        <v>10</v>
      </c>
      <c r="E16" s="4">
        <v>8</v>
      </c>
      <c r="G16" s="13">
        <f>SUM(K6,K10,K14,K18)</f>
        <v>21</v>
      </c>
      <c r="H16" s="14"/>
      <c r="J16" s="3" t="s">
        <v>0</v>
      </c>
      <c r="K16" s="7">
        <v>8</v>
      </c>
      <c r="M16" s="3" t="s">
        <v>0</v>
      </c>
      <c r="N16" s="4">
        <f>VLOOKUP($M$2,$A$21:$E$28,2,0)*B16</f>
        <v>30</v>
      </c>
      <c r="O16" s="4">
        <f>VLOOKUP($M$2,$A$21:$E$28,3,0)*C16</f>
        <v>28</v>
      </c>
      <c r="P16" s="4">
        <f>VLOOKUP($M$2,$A$21:$E$28,4,0)*D16</f>
        <v>40</v>
      </c>
      <c r="Q16" s="4">
        <f>VLOOKUP($M$2,$A$21:$E$28,5,0)*E16</f>
        <v>40</v>
      </c>
      <c r="R16" s="4">
        <f>SUM(N16:Q16)</f>
        <v>138</v>
      </c>
      <c r="S16" s="4">
        <f>R16*K16/100</f>
        <v>11.04</v>
      </c>
    </row>
    <row r="17" spans="1:19" x14ac:dyDescent="0.25">
      <c r="A17" s="3" t="s">
        <v>1</v>
      </c>
      <c r="B17" s="4">
        <v>3.8</v>
      </c>
      <c r="C17" s="4">
        <v>3</v>
      </c>
      <c r="D17" s="4">
        <v>7.6</v>
      </c>
      <c r="E17" s="4">
        <v>6.1</v>
      </c>
      <c r="J17" s="3" t="s">
        <v>1</v>
      </c>
      <c r="K17" s="7">
        <v>4</v>
      </c>
      <c r="M17" s="3" t="s">
        <v>1</v>
      </c>
      <c r="N17" s="4">
        <f t="shared" ref="N17:N18" si="11">VLOOKUP($M$2,$A$21:$E$28,2,0)*B17</f>
        <v>22.799999999999997</v>
      </c>
      <c r="O17" s="4">
        <f t="shared" ref="O17:O18" si="12">VLOOKUP($M$2,$A$21:$E$28,3,0)*C17</f>
        <v>21</v>
      </c>
      <c r="P17" s="4">
        <f t="shared" ref="P17:P18" si="13">VLOOKUP($M$2,$A$21:$E$28,4,0)*D17</f>
        <v>30.4</v>
      </c>
      <c r="Q17" s="4">
        <f t="shared" ref="Q17:Q18" si="14">VLOOKUP($M$2,$A$21:$E$28,5,0)*E17</f>
        <v>30.5</v>
      </c>
      <c r="R17" s="4">
        <f t="shared" ref="R17:R18" si="15">SUM(N17:Q17)</f>
        <v>104.69999999999999</v>
      </c>
      <c r="S17" s="4">
        <f>R17*K17/100</f>
        <v>4.1879999999999997</v>
      </c>
    </row>
    <row r="18" spans="1:19" x14ac:dyDescent="0.25">
      <c r="A18" s="3" t="s">
        <v>2</v>
      </c>
      <c r="B18" s="4">
        <v>2.7</v>
      </c>
      <c r="C18" s="4">
        <v>2.2000000000000002</v>
      </c>
      <c r="D18" s="4">
        <v>5.5</v>
      </c>
      <c r="E18" s="4">
        <v>4.4000000000000004</v>
      </c>
      <c r="J18" s="3" t="s">
        <v>2</v>
      </c>
      <c r="K18" s="7">
        <v>5</v>
      </c>
      <c r="M18" s="3" t="s">
        <v>2</v>
      </c>
      <c r="N18" s="4">
        <f t="shared" si="11"/>
        <v>16.200000000000003</v>
      </c>
      <c r="O18" s="4">
        <f t="shared" si="12"/>
        <v>15.400000000000002</v>
      </c>
      <c r="P18" s="4">
        <f t="shared" si="13"/>
        <v>22</v>
      </c>
      <c r="Q18" s="4">
        <f t="shared" si="14"/>
        <v>22</v>
      </c>
      <c r="R18" s="4">
        <f t="shared" si="15"/>
        <v>75.600000000000009</v>
      </c>
      <c r="S18" s="4">
        <f>R18*K18/100</f>
        <v>3.7800000000000007</v>
      </c>
    </row>
    <row r="19" spans="1:19" x14ac:dyDescent="0.25">
      <c r="K19" s="18">
        <f>SUM(K4:K6,K8:K10,K12:K14,K16:K18)</f>
        <v>100</v>
      </c>
    </row>
    <row r="20" spans="1:19" x14ac:dyDescent="0.25">
      <c r="A20" s="9" t="s">
        <v>19</v>
      </c>
      <c r="B20" s="10"/>
      <c r="C20" s="10"/>
      <c r="D20" s="10"/>
      <c r="E20" s="11"/>
    </row>
    <row r="21" spans="1:19" x14ac:dyDescent="0.25">
      <c r="A21" s="3" t="s">
        <v>3</v>
      </c>
      <c r="B21" s="4">
        <v>6</v>
      </c>
      <c r="C21" s="4">
        <v>7</v>
      </c>
      <c r="D21" s="4">
        <v>4</v>
      </c>
      <c r="E21" s="4">
        <v>5</v>
      </c>
      <c r="S21" s="8">
        <f>ROUND(SUM(S4:S19)/20,1)*10</f>
        <v>55</v>
      </c>
    </row>
    <row r="22" spans="1:19" x14ac:dyDescent="0.25">
      <c r="A22" s="3" t="s">
        <v>4</v>
      </c>
      <c r="B22" s="4">
        <v>5</v>
      </c>
      <c r="C22" s="4">
        <v>9</v>
      </c>
      <c r="D22" s="4">
        <v>3</v>
      </c>
      <c r="E22" s="4">
        <v>6</v>
      </c>
    </row>
    <row r="23" spans="1:19" x14ac:dyDescent="0.25">
      <c r="A23" s="3" t="s">
        <v>5</v>
      </c>
      <c r="B23" s="4">
        <v>6</v>
      </c>
      <c r="C23" s="4">
        <v>6</v>
      </c>
      <c r="D23" s="4">
        <v>7</v>
      </c>
      <c r="E23" s="4">
        <v>4</v>
      </c>
    </row>
    <row r="24" spans="1:19" x14ac:dyDescent="0.25">
      <c r="A24" s="3" t="s">
        <v>6</v>
      </c>
      <c r="B24" s="4">
        <v>7</v>
      </c>
      <c r="C24" s="4">
        <v>5</v>
      </c>
      <c r="D24" s="4">
        <v>8</v>
      </c>
      <c r="E24" s="4">
        <v>3</v>
      </c>
    </row>
    <row r="25" spans="1:19" x14ac:dyDescent="0.25">
      <c r="A25" s="3" t="s">
        <v>7</v>
      </c>
      <c r="B25" s="4">
        <v>5</v>
      </c>
      <c r="C25" s="4">
        <v>7</v>
      </c>
      <c r="D25" s="4">
        <v>3</v>
      </c>
      <c r="E25" s="4">
        <v>7</v>
      </c>
    </row>
    <row r="26" spans="1:19" x14ac:dyDescent="0.25">
      <c r="A26" s="3" t="s">
        <v>14</v>
      </c>
      <c r="B26" s="4">
        <v>9</v>
      </c>
      <c r="C26" s="4">
        <v>9</v>
      </c>
      <c r="D26" s="4">
        <v>4</v>
      </c>
      <c r="E26" s="4">
        <v>1</v>
      </c>
    </row>
    <row r="27" spans="1:19" x14ac:dyDescent="0.25">
      <c r="A27" s="3" t="s">
        <v>8</v>
      </c>
      <c r="B27" s="4">
        <v>6</v>
      </c>
      <c r="C27" s="4">
        <v>6</v>
      </c>
      <c r="D27" s="4">
        <v>2</v>
      </c>
      <c r="E27" s="4">
        <v>7</v>
      </c>
    </row>
    <row r="28" spans="1:19" x14ac:dyDescent="0.25">
      <c r="A28" s="3" t="s">
        <v>9</v>
      </c>
      <c r="B28" s="4">
        <v>8</v>
      </c>
      <c r="C28" s="4">
        <v>6</v>
      </c>
      <c r="D28" s="4">
        <v>3</v>
      </c>
      <c r="E28" s="4">
        <v>5</v>
      </c>
    </row>
    <row r="35" spans="11:11" x14ac:dyDescent="0.25">
      <c r="K35"/>
    </row>
    <row r="36" spans="11:11" x14ac:dyDescent="0.25">
      <c r="K36"/>
    </row>
  </sheetData>
  <mergeCells count="29">
    <mergeCell ref="G15:H15"/>
    <mergeCell ref="G16:H16"/>
    <mergeCell ref="G2:H2"/>
    <mergeCell ref="G10:H10"/>
    <mergeCell ref="G11:H11"/>
    <mergeCell ref="G12:H12"/>
    <mergeCell ref="G13:H13"/>
    <mergeCell ref="G14:H14"/>
    <mergeCell ref="G3:H3"/>
    <mergeCell ref="G5:H5"/>
    <mergeCell ref="G7:H7"/>
    <mergeCell ref="G9:H9"/>
    <mergeCell ref="G4:H4"/>
    <mergeCell ref="G6:H6"/>
    <mergeCell ref="G8:H8"/>
    <mergeCell ref="A20:E20"/>
    <mergeCell ref="A3:E3"/>
    <mergeCell ref="A11:E11"/>
    <mergeCell ref="A15:E15"/>
    <mergeCell ref="A7:E7"/>
    <mergeCell ref="J2:K2"/>
    <mergeCell ref="M3:S3"/>
    <mergeCell ref="M7:S7"/>
    <mergeCell ref="M11:S11"/>
    <mergeCell ref="M15:S15"/>
    <mergeCell ref="J15:K15"/>
    <mergeCell ref="J3:K3"/>
    <mergeCell ref="J7:K7"/>
    <mergeCell ref="J11:K11"/>
  </mergeCells>
  <conditionalFormatting sqref="B21:E28">
    <cfRule type="dataBar" priority="6">
      <dataBar>
        <cfvo type="min"/>
        <cfvo type="num" val="10"/>
        <color rgb="FF63C384"/>
      </dataBar>
      <extLst>
        <ext xmlns:x14="http://schemas.microsoft.com/office/spreadsheetml/2009/9/main" uri="{B025F937-C7B1-47D3-B67F-A62EFF666E3E}">
          <x14:id>{B93AA5EE-D45B-492D-89C9-28D073091C7A}</x14:id>
        </ext>
      </extLst>
    </cfRule>
  </conditionalFormatting>
  <conditionalFormatting sqref="G10:H10 G8:H8 G6:H6 G4:H4">
    <cfRule type="dataBar" priority="5">
      <dataBar>
        <cfvo type="min"/>
        <cfvo type="num" val="100"/>
        <color rgb="FFFFB628"/>
      </dataBar>
      <extLst>
        <ext xmlns:x14="http://schemas.microsoft.com/office/spreadsheetml/2009/9/main" uri="{B025F937-C7B1-47D3-B67F-A62EFF666E3E}">
          <x14:id>{C764B2F0-2268-44B6-897F-23932E76B0F9}</x14:id>
        </ext>
      </extLst>
    </cfRule>
  </conditionalFormatting>
  <conditionalFormatting sqref="G12:H12 G14:H14 G16:H16">
    <cfRule type="dataBar" priority="3">
      <dataBar>
        <cfvo type="min"/>
        <cfvo type="num" val="100"/>
        <color rgb="FFFF555A"/>
      </dataBar>
      <extLst>
        <ext xmlns:x14="http://schemas.microsoft.com/office/spreadsheetml/2009/9/main" uri="{B025F937-C7B1-47D3-B67F-A62EFF666E3E}">
          <x14:id>{392278BE-F8E5-4C5A-96BF-0E92169C8025}</x14:id>
        </ext>
      </extLst>
    </cfRule>
  </conditionalFormatting>
  <conditionalFormatting sqref="S4 S8 S12 S16">
    <cfRule type="iconSet" priority="1">
      <iconSet iconSet="4Arrows">
        <cfvo type="percent" val="0"/>
        <cfvo type="percent" val="25"/>
        <cfvo type="percent" val="50"/>
        <cfvo type="percent" val="75"/>
      </iconSet>
    </cfRule>
  </conditionalFormatting>
  <dataValidations count="1">
    <dataValidation type="list" allowBlank="1" showInputMessage="1" showErrorMessage="1" sqref="M2">
      <formula1>$A$21:$A$28</formula1>
    </dataValidation>
  </dataValidations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93AA5EE-D45B-492D-89C9-28D073091C7A}">
            <x14:dataBar minLength="0" maxLength="100" border="1" negativeBarBorderColorSameAsPositive="0">
              <x14:cfvo type="autoMin"/>
              <x14:cfvo type="num">
                <xm:f>10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B21:E28</xm:sqref>
        </x14:conditionalFormatting>
        <x14:conditionalFormatting xmlns:xm="http://schemas.microsoft.com/office/excel/2006/main">
          <x14:cfRule type="dataBar" id="{C764B2F0-2268-44B6-897F-23932E76B0F9}">
            <x14:dataBar minLength="0" maxLength="100" border="1" negativeBarBorderColorSameAsPositive="0">
              <x14:cfvo type="autoMin"/>
              <x14:cfvo type="num">
                <xm:f>100</xm:f>
              </x14:cfvo>
              <x14:borderColor rgb="FFFFB628"/>
              <x14:negativeFillColor rgb="FFFF0000"/>
              <x14:negativeBorderColor rgb="FFFF0000"/>
              <x14:axisColor rgb="FF000000"/>
            </x14:dataBar>
          </x14:cfRule>
          <xm:sqref>G10:H10 G8:H8 G6:H6 G4:H4</xm:sqref>
        </x14:conditionalFormatting>
        <x14:conditionalFormatting xmlns:xm="http://schemas.microsoft.com/office/excel/2006/main">
          <x14:cfRule type="dataBar" id="{392278BE-F8E5-4C5A-96BF-0E92169C8025}">
            <x14:dataBar minLength="0" maxLength="100" border="1" negativeBarBorderColorSameAsPositive="0">
              <x14:cfvo type="autoMin"/>
              <x14:cfvo type="num">
                <xm:f>100</xm:f>
              </x14:cfvo>
              <x14:borderColor rgb="FFFF555A"/>
              <x14:negativeFillColor rgb="FFFF0000"/>
              <x14:negativeBorderColor rgb="FFFF0000"/>
              <x14:axisColor rgb="FF000000"/>
            </x14:dataBar>
          </x14:cfRule>
          <xm:sqref>G12:H12 G14:H14 G16:H16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</dc:creator>
  <cp:lastModifiedBy>it</cp:lastModifiedBy>
  <dcterms:created xsi:type="dcterms:W3CDTF">2020-10-21T15:46:11Z</dcterms:created>
  <dcterms:modified xsi:type="dcterms:W3CDTF">2020-10-21T23:03:49Z</dcterms:modified>
</cp:coreProperties>
</file>