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a\Documents\Ale\Investigación\Historia coral de los metros griegos\Cuestiones del Hexámetro\Puente de Hermann\"/>
    </mc:Choice>
  </mc:AlternateContent>
  <xr:revisionPtr revIDLastSave="0" documentId="12_ncr:500000_{66454926-1DE2-4D38-8094-5EF497E059E0}" xr6:coauthVersionLast="31" xr6:coauthVersionMax="31" xr10:uidLastSave="{00000000-0000-0000-0000-000000000000}"/>
  <bookViews>
    <workbookView xWindow="1476" yWindow="540" windowWidth="14988" windowHeight="9684" xr2:uid="{00000000-000D-0000-FFFF-FFFF00000000}"/>
  </bookViews>
  <sheets>
    <sheet name="Lista completa Iliada" sheetId="3" r:id="rId1"/>
    <sheet name="Lista completa Odisea" sheetId="4" r:id="rId2"/>
    <sheet name="Total" sheetId="5" r:id="rId3"/>
  </sheets>
  <calcPr calcId="162913"/>
</workbook>
</file>

<file path=xl/calcChain.xml><?xml version="1.0" encoding="utf-8"?>
<calcChain xmlns="http://schemas.openxmlformats.org/spreadsheetml/2006/main">
  <c r="D11" i="5" l="1"/>
  <c r="D10" i="5"/>
  <c r="D9" i="5"/>
  <c r="D8" i="5"/>
  <c r="C12" i="5"/>
  <c r="C15" i="5" s="1"/>
  <c r="B12" i="5"/>
  <c r="B16" i="5" s="1"/>
  <c r="BF2" i="3"/>
  <c r="BG2" i="3" s="1"/>
  <c r="BF3" i="3"/>
  <c r="BG3" i="3" s="1"/>
  <c r="BF4" i="3"/>
  <c r="BF5" i="3"/>
  <c r="BG5" i="3" s="1"/>
  <c r="BF6" i="3"/>
  <c r="BG6" i="3" s="1"/>
  <c r="BF7" i="3"/>
  <c r="BG7" i="3" s="1"/>
  <c r="BF8" i="3"/>
  <c r="BG8" i="3" s="1"/>
  <c r="BF9" i="3"/>
  <c r="BG9" i="3" s="1"/>
  <c r="BF10" i="3"/>
  <c r="BG10" i="3" s="1"/>
  <c r="BF11" i="3"/>
  <c r="BG11" i="3" s="1"/>
  <c r="BF12" i="3"/>
  <c r="BG12" i="3" s="1"/>
  <c r="BF13" i="3"/>
  <c r="BF14" i="3"/>
  <c r="BF15" i="3"/>
  <c r="BG15" i="3" s="1"/>
  <c r="BF16" i="3"/>
  <c r="BF17" i="3"/>
  <c r="BG17" i="3" s="1"/>
  <c r="BF18" i="3"/>
  <c r="BG18" i="3" s="1"/>
  <c r="BF19" i="3"/>
  <c r="BG19" i="3" s="1"/>
  <c r="BF20" i="3"/>
  <c r="BG20" i="3" s="1"/>
  <c r="BF21" i="3"/>
  <c r="BG21" i="3" s="1"/>
  <c r="BF22" i="3"/>
  <c r="BG22" i="3" s="1"/>
  <c r="BF23" i="3"/>
  <c r="BG23" i="3" s="1"/>
  <c r="BF24" i="3"/>
  <c r="BG24" i="3" s="1"/>
  <c r="AV2" i="4"/>
  <c r="AW2" i="4" s="1"/>
  <c r="AV3" i="4"/>
  <c r="AV4" i="4"/>
  <c r="AW4" i="4" s="1"/>
  <c r="AV5" i="4"/>
  <c r="AW5" i="4" s="1"/>
  <c r="AV6" i="4"/>
  <c r="AW6" i="4" s="1"/>
  <c r="AV7" i="4"/>
  <c r="AW7" i="4" s="1"/>
  <c r="AV8" i="4"/>
  <c r="AW8" i="4" s="1"/>
  <c r="AV9" i="4"/>
  <c r="AW9" i="4" s="1"/>
  <c r="AV10" i="4"/>
  <c r="AW10" i="4" s="1"/>
  <c r="AV11" i="4"/>
  <c r="AW11" i="4" s="1"/>
  <c r="AV12" i="4"/>
  <c r="AW12" i="4" s="1"/>
  <c r="AV13" i="4"/>
  <c r="AW13" i="4" s="1"/>
  <c r="AV14" i="4"/>
  <c r="AW14" i="4" s="1"/>
  <c r="AV15" i="4"/>
  <c r="AW15" i="4" s="1"/>
  <c r="AV16" i="4"/>
  <c r="AW16" i="4" s="1"/>
  <c r="AV17" i="4"/>
  <c r="AV18" i="4"/>
  <c r="AW18" i="4" s="1"/>
  <c r="AV19" i="4"/>
  <c r="AV20" i="4"/>
  <c r="AW20" i="4" s="1"/>
  <c r="AV21" i="4"/>
  <c r="AW21" i="4" s="1"/>
  <c r="AV22" i="4"/>
  <c r="AW22" i="4" s="1"/>
  <c r="AV23" i="4"/>
  <c r="AW23" i="4" s="1"/>
  <c r="AV24" i="4"/>
  <c r="AW24" i="4" s="1"/>
  <c r="AW3" i="4"/>
  <c r="AW17" i="4"/>
  <c r="AW19" i="4"/>
  <c r="AV1" i="4"/>
  <c r="AW1" i="4" s="1"/>
  <c r="AU25" i="4"/>
  <c r="B3" i="5" s="1"/>
  <c r="BE25" i="3"/>
  <c r="B2" i="5" s="1"/>
  <c r="B25" i="5" s="1"/>
  <c r="BG13" i="3"/>
  <c r="BG14" i="3"/>
  <c r="BG16" i="3"/>
  <c r="BF1" i="3"/>
  <c r="BG1" i="3" s="1"/>
  <c r="BG4" i="3"/>
  <c r="C25" i="5" l="1"/>
  <c r="C23" i="5"/>
  <c r="C24" i="5"/>
  <c r="C22" i="5"/>
  <c r="B24" i="5"/>
  <c r="B23" i="5"/>
  <c r="B22" i="5"/>
  <c r="C26" i="5"/>
  <c r="B26" i="5"/>
  <c r="C18" i="5"/>
  <c r="C16" i="5"/>
  <c r="D12" i="5"/>
  <c r="C17" i="5"/>
  <c r="B15" i="5"/>
  <c r="B17" i="5"/>
  <c r="B18" i="5"/>
  <c r="B4" i="5"/>
  <c r="D24" i="5" s="1"/>
  <c r="BB6" i="4"/>
  <c r="BB5" i="4"/>
  <c r="BB4" i="4"/>
  <c r="BB3" i="4"/>
  <c r="BB2" i="4"/>
  <c r="BA2" i="4"/>
  <c r="BA3" i="4"/>
  <c r="BA5" i="4"/>
  <c r="BA6" i="4"/>
  <c r="BA4" i="4"/>
  <c r="AV25" i="4"/>
  <c r="BF25" i="3"/>
  <c r="BK2" i="3"/>
  <c r="BL4" i="3"/>
  <c r="BK5" i="3"/>
  <c r="BL2" i="3"/>
  <c r="BL6" i="3"/>
  <c r="BL3" i="3"/>
  <c r="BK6" i="3"/>
  <c r="BL5" i="3"/>
  <c r="BK4" i="3"/>
  <c r="BK3" i="3"/>
  <c r="D22" i="5" l="1"/>
  <c r="D23" i="5"/>
  <c r="D25" i="5"/>
  <c r="C19" i="5"/>
  <c r="D16" i="5"/>
  <c r="D26" i="5"/>
  <c r="D17" i="5"/>
  <c r="D15" i="5"/>
  <c r="D18" i="5"/>
  <c r="B19" i="5"/>
  <c r="AW25" i="4"/>
  <c r="C3" i="5"/>
  <c r="BG25" i="3"/>
  <c r="C2" i="5"/>
  <c r="D3" i="5" l="1"/>
  <c r="D19" i="5"/>
  <c r="C4" i="5"/>
  <c r="D4" i="5" s="1"/>
  <c r="D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Casa</author>
  </authors>
  <commentList>
    <comment ref="H18" authorId="0" shapeId="0" xr:uid="{00000000-0006-0000-0300-000001000000}">
      <text>
        <r>
          <rPr>
            <sz val="9"/>
            <color indexed="81"/>
            <rFont val="Tahoma"/>
            <family val="2"/>
          </rPr>
          <t>van Leeuwen 139</t>
        </r>
      </text>
    </comment>
    <comment ref="I18" authorId="0" shapeId="0" xr:uid="{00000000-0006-0000-0300-000002000000}">
      <text>
        <r>
          <rPr>
            <sz val="9"/>
            <color indexed="81"/>
            <rFont val="Tahoma"/>
            <family val="2"/>
          </rPr>
          <t>van Leeuwen 149</t>
        </r>
      </text>
    </comment>
    <comment ref="S18" authorId="0" shapeId="0" xr:uid="{00000000-0006-0000-0300-000003000000}">
      <text>
        <r>
          <rPr>
            <sz val="9"/>
            <color indexed="81"/>
            <rFont val="Tahoma"/>
            <family val="2"/>
          </rPr>
          <t>van Leeuwen 322</t>
        </r>
      </text>
    </comment>
  </commentList>
</comments>
</file>

<file path=xl/sharedStrings.xml><?xml version="1.0" encoding="utf-8"?>
<sst xmlns="http://schemas.openxmlformats.org/spreadsheetml/2006/main" count="48" uniqueCount="20">
  <si>
    <t>Rango</t>
  </si>
  <si>
    <t>Promedio</t>
  </si>
  <si>
    <t>Mediana</t>
  </si>
  <si>
    <t>Cuartil sup.</t>
  </si>
  <si>
    <t>Cuartil inf.</t>
  </si>
  <si>
    <t>/verso</t>
  </si>
  <si>
    <t>Absoluto</t>
  </si>
  <si>
    <t>T.</t>
  </si>
  <si>
    <t>Iliada</t>
  </si>
  <si>
    <t>Odisea</t>
  </si>
  <si>
    <t>Total</t>
  </si>
  <si>
    <t>Cantidad de transgresiones</t>
  </si>
  <si>
    <t>Cantidad de versos</t>
  </si>
  <si>
    <t>Trans. por verso</t>
  </si>
  <si>
    <t>Pseudo-transgresiones</t>
  </si>
  <si>
    <t>Violaciones dudosas</t>
  </si>
  <si>
    <t>Violaciones parciales</t>
  </si>
  <si>
    <t>Violaciones reales</t>
  </si>
  <si>
    <t>% Columna</t>
  </si>
  <si>
    <t>Por 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</si>
</sst>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3" fillId="3" borderId="2" applyNumberFormat="0" applyAlignment="0" applyProtection="0"/>
    <xf numFmtId="0" fontId="4" fillId="3" borderId="1" applyNumberFormat="0" applyAlignment="0" applyProtection="0"/>
    <xf numFmtId="0" fontId="2" fillId="0" borderId="4" applyNumberFormat="0" applyFill="0" applyAlignment="0" applyProtection="0"/>
    <xf numFmtId="9" fontId="7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  <xf numFmtId="0" fontId="0" fillId="2" borderId="0" xfId="0" applyFont="1" applyFill="1"/>
    <xf numFmtId="0" fontId="2" fillId="0" borderId="0" xfId="0" applyFont="1"/>
    <xf numFmtId="0" fontId="4" fillId="3" borderId="1" xfId="2"/>
    <xf numFmtId="2" fontId="4" fillId="3" borderId="1" xfId="2" applyNumberFormat="1"/>
    <xf numFmtId="0" fontId="3" fillId="3" borderId="2" xfId="1"/>
    <xf numFmtId="0" fontId="5" fillId="3" borderId="2" xfId="1" applyFont="1"/>
    <xf numFmtId="0" fontId="3" fillId="3" borderId="2" xfId="1" applyFont="1"/>
    <xf numFmtId="0" fontId="0" fillId="4" borderId="0" xfId="0" applyFont="1" applyFill="1"/>
    <xf numFmtId="0" fontId="6" fillId="2" borderId="0" xfId="0" applyFont="1" applyFill="1"/>
    <xf numFmtId="0" fontId="0" fillId="4" borderId="3" xfId="0" applyFont="1" applyFill="1" applyBorder="1"/>
    <xf numFmtId="0" fontId="0" fillId="4" borderId="0" xfId="0" applyNumberFormat="1" applyFont="1" applyFill="1"/>
    <xf numFmtId="0" fontId="0" fillId="2" borderId="0" xfId="0" applyNumberFormat="1" applyFont="1" applyFill="1"/>
    <xf numFmtId="0" fontId="2" fillId="0" borderId="4" xfId="3"/>
    <xf numFmtId="2" fontId="2" fillId="0" borderId="4" xfId="3" applyNumberFormat="1"/>
    <xf numFmtId="0" fontId="8" fillId="2" borderId="0" xfId="0" applyNumberFormat="1" applyFont="1" applyFill="1"/>
    <xf numFmtId="0" fontId="9" fillId="2" borderId="0" xfId="0" applyNumberFormat="1" applyFont="1" applyFill="1"/>
    <xf numFmtId="0" fontId="10" fillId="0" borderId="4" xfId="3" applyFont="1"/>
    <xf numFmtId="1" fontId="2" fillId="0" borderId="4" xfId="3" applyNumberFormat="1"/>
    <xf numFmtId="9" fontId="2" fillId="0" borderId="4" xfId="4" applyFont="1" applyBorder="1"/>
    <xf numFmtId="10" fontId="2" fillId="0" borderId="4" xfId="4" applyNumberFormat="1" applyFont="1" applyBorder="1"/>
    <xf numFmtId="0" fontId="2" fillId="0" borderId="4" xfId="3" applyFont="1"/>
    <xf numFmtId="10" fontId="0" fillId="0" borderId="0" xfId="4" applyNumberFormat="1" applyFont="1"/>
    <xf numFmtId="10" fontId="0" fillId="0" borderId="0" xfId="0" applyNumberFormat="1"/>
    <xf numFmtId="9" fontId="2" fillId="0" borderId="4" xfId="4" applyNumberFormat="1" applyFont="1" applyBorder="1"/>
  </cellXfs>
  <cellStyles count="5">
    <cellStyle name="Cálculo" xfId="2" builtinId="22"/>
    <cellStyle name="Normal" xfId="0" builtinId="0"/>
    <cellStyle name="Porcentaje" xfId="4" builtinId="5"/>
    <cellStyle name="Salida" xfId="1" builtinId="21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81"/>
  <sheetViews>
    <sheetView tabSelected="1" zoomScale="70" zoomScaleNormal="70" workbookViewId="0"/>
  </sheetViews>
  <sheetFormatPr baseColWidth="10" defaultColWidth="4.77734375" defaultRowHeight="14.4" x14ac:dyDescent="0.3"/>
  <cols>
    <col min="1" max="18" width="4.77734375" style="1"/>
    <col min="19" max="19" width="5.109375" style="1" bestFit="1" customWidth="1"/>
    <col min="20" max="24" width="4.77734375" style="1"/>
    <col min="25" max="25" width="5" style="1" bestFit="1" customWidth="1"/>
    <col min="26" max="42" width="4.77734375" style="1"/>
    <col min="56" max="56" width="4.77734375" style="1"/>
    <col min="57" max="57" width="6.5546875" style="5" customWidth="1"/>
    <col min="59" max="61" width="4.77734375" style="1"/>
    <col min="62" max="62" width="11.77734375" style="1" customWidth="1"/>
    <col min="63" max="63" width="10" style="1" customWidth="1"/>
    <col min="64" max="64" width="9.44140625" style="1" customWidth="1"/>
    <col min="65" max="16384" width="4.77734375" style="1"/>
  </cols>
  <sheetData>
    <row r="1" spans="1:64" x14ac:dyDescent="0.3">
      <c r="A1" s="1">
        <v>20</v>
      </c>
      <c r="B1" s="1">
        <v>33</v>
      </c>
      <c r="C1" s="1">
        <v>37</v>
      </c>
      <c r="D1" s="1">
        <v>134</v>
      </c>
      <c r="E1" s="1">
        <v>137</v>
      </c>
      <c r="F1" s="1">
        <v>153</v>
      </c>
      <c r="G1" s="1">
        <v>157</v>
      </c>
      <c r="H1" s="1">
        <v>162</v>
      </c>
      <c r="I1" s="1">
        <v>168</v>
      </c>
      <c r="J1" s="11">
        <v>174</v>
      </c>
      <c r="K1" s="11">
        <v>175</v>
      </c>
      <c r="L1" s="1">
        <v>183</v>
      </c>
      <c r="M1" s="1">
        <v>197</v>
      </c>
      <c r="N1" s="1">
        <v>200</v>
      </c>
      <c r="O1" s="1">
        <v>209</v>
      </c>
      <c r="P1" s="11">
        <v>235</v>
      </c>
      <c r="Q1" s="11">
        <v>236</v>
      </c>
      <c r="R1" s="11">
        <v>237</v>
      </c>
      <c r="S1" s="1">
        <v>263</v>
      </c>
      <c r="T1" s="1">
        <v>280</v>
      </c>
      <c r="U1" s="1">
        <v>324</v>
      </c>
      <c r="V1" s="4">
        <v>350</v>
      </c>
      <c r="W1" s="1">
        <v>354</v>
      </c>
      <c r="X1" s="1">
        <v>390</v>
      </c>
      <c r="Y1" s="1">
        <v>416</v>
      </c>
      <c r="Z1" s="4">
        <v>446</v>
      </c>
      <c r="AA1" s="1">
        <v>452</v>
      </c>
      <c r="AB1" s="1">
        <v>475</v>
      </c>
      <c r="AC1" s="1">
        <v>576</v>
      </c>
      <c r="AG1"/>
      <c r="AH1"/>
      <c r="AI1"/>
      <c r="BD1"/>
      <c r="BE1" s="8">
        <v>611</v>
      </c>
      <c r="BF1" s="9">
        <f t="shared" ref="BF1:BF24" si="0">COUNT(A1:BD1)</f>
        <v>29</v>
      </c>
      <c r="BG1" s="9">
        <f t="shared" ref="BG1:BG11" si="1">BE1/BF1</f>
        <v>21.068965517241381</v>
      </c>
      <c r="BJ1" s="6"/>
      <c r="BK1" s="6" t="s">
        <v>6</v>
      </c>
      <c r="BL1" s="6" t="s">
        <v>5</v>
      </c>
    </row>
    <row r="2" spans="1:64" x14ac:dyDescent="0.3">
      <c r="A2" s="1">
        <v>15</v>
      </c>
      <c r="B2" s="1">
        <v>26</v>
      </c>
      <c r="C2" s="1">
        <v>32</v>
      </c>
      <c r="D2" s="1">
        <v>41</v>
      </c>
      <c r="E2" s="1">
        <v>57</v>
      </c>
      <c r="F2" s="1">
        <v>63</v>
      </c>
      <c r="G2" s="1">
        <v>69</v>
      </c>
      <c r="H2" s="1">
        <v>85</v>
      </c>
      <c r="I2" s="1">
        <v>120</v>
      </c>
      <c r="J2" s="1">
        <v>197</v>
      </c>
      <c r="K2" s="1">
        <v>213</v>
      </c>
      <c r="L2" s="1">
        <v>239</v>
      </c>
      <c r="M2" s="1">
        <v>246</v>
      </c>
      <c r="N2" s="1">
        <v>250</v>
      </c>
      <c r="O2" s="1">
        <v>266</v>
      </c>
      <c r="P2" s="1">
        <v>374</v>
      </c>
      <c r="Q2" s="1">
        <v>413</v>
      </c>
      <c r="R2" s="1">
        <v>456</v>
      </c>
      <c r="S2" s="1">
        <v>475</v>
      </c>
      <c r="T2" s="1">
        <v>479</v>
      </c>
      <c r="U2" s="1">
        <v>485</v>
      </c>
      <c r="V2" s="1">
        <v>490</v>
      </c>
      <c r="W2" s="1">
        <v>517</v>
      </c>
      <c r="X2" s="1">
        <v>519</v>
      </c>
      <c r="Y2" s="1">
        <v>529</v>
      </c>
      <c r="Z2" s="1">
        <v>531</v>
      </c>
      <c r="AA2" s="1">
        <v>559</v>
      </c>
      <c r="AB2" s="1">
        <v>562</v>
      </c>
      <c r="AC2" s="1">
        <v>587</v>
      </c>
      <c r="AD2" s="1">
        <v>589</v>
      </c>
      <c r="AE2" s="1">
        <v>592</v>
      </c>
      <c r="AF2" s="1">
        <v>640</v>
      </c>
      <c r="AG2" s="1">
        <v>646</v>
      </c>
      <c r="AH2" s="1">
        <v>664</v>
      </c>
      <c r="AI2" s="1">
        <v>675</v>
      </c>
      <c r="AJ2" s="1">
        <v>696</v>
      </c>
      <c r="AK2" s="1">
        <v>709</v>
      </c>
      <c r="AL2" s="1">
        <v>735</v>
      </c>
      <c r="AM2" s="1">
        <v>761</v>
      </c>
      <c r="AN2" s="1">
        <v>799</v>
      </c>
      <c r="AO2" s="4">
        <v>856</v>
      </c>
      <c r="BD2"/>
      <c r="BE2" s="8">
        <v>877</v>
      </c>
      <c r="BF2" s="9">
        <f t="shared" si="0"/>
        <v>41</v>
      </c>
      <c r="BG2" s="9">
        <f t="shared" si="1"/>
        <v>21.390243902439025</v>
      </c>
      <c r="BJ2" s="6" t="s">
        <v>0</v>
      </c>
      <c r="BK2" s="7">
        <f>MAX(BF1:BF24)-MIN(BF1:BF24)</f>
        <v>45</v>
      </c>
      <c r="BL2" s="7">
        <f>MAX(BG1:BG24)-MIN(BG1:BG16)</f>
        <v>23.636842105263156</v>
      </c>
    </row>
    <row r="3" spans="1:64" x14ac:dyDescent="0.3">
      <c r="A3" s="1">
        <v>4</v>
      </c>
      <c r="B3" s="1">
        <v>11</v>
      </c>
      <c r="C3" s="1">
        <v>35</v>
      </c>
      <c r="D3" s="1">
        <v>42</v>
      </c>
      <c r="E3" s="1">
        <v>50</v>
      </c>
      <c r="F3" s="1">
        <v>54</v>
      </c>
      <c r="G3" s="1">
        <v>72</v>
      </c>
      <c r="H3" s="1">
        <v>93</v>
      </c>
      <c r="I3" s="1">
        <v>97</v>
      </c>
      <c r="J3" s="1">
        <v>164</v>
      </c>
      <c r="K3" s="1">
        <v>170</v>
      </c>
      <c r="L3" s="1">
        <v>227</v>
      </c>
      <c r="M3" s="4">
        <v>318</v>
      </c>
      <c r="N3" s="1">
        <v>381</v>
      </c>
      <c r="O3" s="1">
        <v>388</v>
      </c>
      <c r="AG3"/>
      <c r="AH3"/>
      <c r="AI3"/>
      <c r="BD3"/>
      <c r="BE3" s="8">
        <v>461</v>
      </c>
      <c r="BF3" s="9">
        <f t="shared" si="0"/>
        <v>15</v>
      </c>
      <c r="BG3" s="9">
        <f t="shared" si="1"/>
        <v>30.733333333333334</v>
      </c>
      <c r="BJ3" s="6" t="s">
        <v>1</v>
      </c>
      <c r="BK3" s="7">
        <f>AVERAGE(BF1:BF24)</f>
        <v>29.333333333333332</v>
      </c>
      <c r="BL3" s="7">
        <f>AVERAGE(BG1:BG24)</f>
        <v>24.065924170135588</v>
      </c>
    </row>
    <row r="4" spans="1:64" x14ac:dyDescent="0.3">
      <c r="A4" s="1">
        <v>23</v>
      </c>
      <c r="B4" s="1">
        <v>37</v>
      </c>
      <c r="C4" s="1">
        <v>58</v>
      </c>
      <c r="D4" s="1">
        <v>138</v>
      </c>
      <c r="E4" s="11">
        <v>143</v>
      </c>
      <c r="F4" s="11">
        <v>144</v>
      </c>
      <c r="G4" s="1">
        <v>155</v>
      </c>
      <c r="H4" s="1">
        <v>162</v>
      </c>
      <c r="I4" s="1">
        <v>278</v>
      </c>
      <c r="J4" s="1">
        <v>291</v>
      </c>
      <c r="K4" s="1">
        <v>296</v>
      </c>
      <c r="L4" s="1">
        <v>314</v>
      </c>
      <c r="M4" s="1">
        <v>321</v>
      </c>
      <c r="N4" s="1">
        <v>357</v>
      </c>
      <c r="O4" s="1">
        <v>382</v>
      </c>
      <c r="P4" s="4">
        <v>416</v>
      </c>
      <c r="Q4" s="1">
        <v>428</v>
      </c>
      <c r="R4" s="1">
        <v>443</v>
      </c>
      <c r="S4" s="1">
        <v>452</v>
      </c>
      <c r="T4" s="1">
        <v>460</v>
      </c>
      <c r="U4" s="1">
        <v>466</v>
      </c>
      <c r="V4" s="1">
        <v>493</v>
      </c>
      <c r="W4" s="1">
        <v>504</v>
      </c>
      <c r="X4" s="1">
        <v>508</v>
      </c>
      <c r="Y4" s="1">
        <v>541</v>
      </c>
      <c r="AG4"/>
      <c r="AH4"/>
      <c r="AI4"/>
      <c r="BE4" s="8">
        <v>544</v>
      </c>
      <c r="BF4" s="9">
        <f t="shared" si="0"/>
        <v>25</v>
      </c>
      <c r="BG4" s="9">
        <f t="shared" si="1"/>
        <v>21.76</v>
      </c>
      <c r="BJ4" s="6" t="s">
        <v>2</v>
      </c>
      <c r="BK4" s="7">
        <f>MEDIAN(BF1:BF24)</f>
        <v>30</v>
      </c>
      <c r="BL4" s="7">
        <f>MEDIAN(BG1:BG24)</f>
        <v>22.671703296703296</v>
      </c>
    </row>
    <row r="5" spans="1:64" x14ac:dyDescent="0.3">
      <c r="A5" s="1">
        <v>10</v>
      </c>
      <c r="B5" s="1">
        <v>23</v>
      </c>
      <c r="C5" s="1">
        <v>42</v>
      </c>
      <c r="D5" s="1">
        <v>51</v>
      </c>
      <c r="E5" s="1">
        <v>58</v>
      </c>
      <c r="F5" s="1">
        <v>68</v>
      </c>
      <c r="G5" s="11">
        <v>139</v>
      </c>
      <c r="H5" s="11">
        <v>140</v>
      </c>
      <c r="I5" s="1">
        <v>152</v>
      </c>
      <c r="J5" s="1">
        <v>164</v>
      </c>
      <c r="K5" s="1">
        <v>170</v>
      </c>
      <c r="L5" s="1">
        <v>178</v>
      </c>
      <c r="M5" s="1">
        <v>191</v>
      </c>
      <c r="N5" s="1">
        <v>205</v>
      </c>
      <c r="O5" s="1">
        <v>248</v>
      </c>
      <c r="P5" s="4">
        <v>252</v>
      </c>
      <c r="Q5" s="1">
        <v>261</v>
      </c>
      <c r="R5" s="1">
        <v>265</v>
      </c>
      <c r="S5" s="1">
        <v>285</v>
      </c>
      <c r="T5" s="1">
        <v>294</v>
      </c>
      <c r="U5" s="1">
        <v>306</v>
      </c>
      <c r="V5" s="1">
        <v>334</v>
      </c>
      <c r="W5" s="1">
        <v>404</v>
      </c>
      <c r="X5" s="1">
        <v>414</v>
      </c>
      <c r="Y5" s="1">
        <v>483</v>
      </c>
      <c r="Z5" s="1">
        <v>496</v>
      </c>
      <c r="AA5" s="1">
        <v>538</v>
      </c>
      <c r="AB5" s="1">
        <v>540</v>
      </c>
      <c r="AC5" s="1">
        <v>542</v>
      </c>
      <c r="AD5" s="1">
        <v>571</v>
      </c>
      <c r="AE5" s="1">
        <v>664</v>
      </c>
      <c r="AF5" s="1">
        <v>669</v>
      </c>
      <c r="AG5" s="1">
        <v>670</v>
      </c>
      <c r="AH5" s="11">
        <v>685</v>
      </c>
      <c r="AI5" s="11">
        <v>686</v>
      </c>
      <c r="AJ5" s="1">
        <v>856</v>
      </c>
      <c r="AK5" s="1">
        <v>890</v>
      </c>
      <c r="AL5" s="1">
        <v>896</v>
      </c>
      <c r="AM5" s="1">
        <v>905</v>
      </c>
      <c r="BE5" s="8">
        <v>909</v>
      </c>
      <c r="BF5" s="9">
        <f t="shared" si="0"/>
        <v>39</v>
      </c>
      <c r="BG5" s="9">
        <f t="shared" si="1"/>
        <v>23.307692307692307</v>
      </c>
      <c r="BJ5" s="6" t="s">
        <v>3</v>
      </c>
      <c r="BK5" s="7">
        <f>QUARTILE(BF1:BF24,3)</f>
        <v>35.75</v>
      </c>
      <c r="BL5" s="7">
        <f>QUARTILE(BG1:BG24,3)</f>
        <v>26.691666666666666</v>
      </c>
    </row>
    <row r="6" spans="1:64" x14ac:dyDescent="0.3">
      <c r="A6" s="1">
        <v>2</v>
      </c>
      <c r="B6" s="1">
        <v>10</v>
      </c>
      <c r="C6" s="1">
        <v>24</v>
      </c>
      <c r="D6" s="1">
        <v>55</v>
      </c>
      <c r="E6" s="1">
        <v>70</v>
      </c>
      <c r="F6" s="1">
        <v>82</v>
      </c>
      <c r="G6" s="1">
        <v>105</v>
      </c>
      <c r="H6" s="1">
        <v>112</v>
      </c>
      <c r="I6" s="1">
        <v>151</v>
      </c>
      <c r="J6" s="1">
        <v>168</v>
      </c>
      <c r="K6" s="1">
        <v>171</v>
      </c>
      <c r="L6" s="1">
        <v>192</v>
      </c>
      <c r="M6" s="1">
        <v>241</v>
      </c>
      <c r="N6" s="1">
        <v>295</v>
      </c>
      <c r="O6" s="1">
        <v>311</v>
      </c>
      <c r="P6" s="1">
        <v>319</v>
      </c>
      <c r="Q6" s="1">
        <v>338</v>
      </c>
      <c r="R6" s="1">
        <v>360</v>
      </c>
      <c r="S6" s="1">
        <v>373</v>
      </c>
      <c r="T6" s="1">
        <v>410</v>
      </c>
      <c r="U6" s="1">
        <v>412</v>
      </c>
      <c r="V6" s="1">
        <v>521</v>
      </c>
      <c r="AG6"/>
      <c r="AH6"/>
      <c r="AI6"/>
      <c r="BE6" s="8">
        <v>529</v>
      </c>
      <c r="BF6" s="9">
        <f t="shared" si="0"/>
        <v>22</v>
      </c>
      <c r="BG6" s="9">
        <f t="shared" si="1"/>
        <v>24.045454545454547</v>
      </c>
      <c r="BJ6" s="6" t="s">
        <v>4</v>
      </c>
      <c r="BK6" s="7">
        <f>QUARTILE(BF1:BF24,1)</f>
        <v>21.5</v>
      </c>
      <c r="BL6" s="7">
        <f>QUARTILE(BG1:BG24,1)</f>
        <v>20.281578947368423</v>
      </c>
    </row>
    <row r="7" spans="1:64" x14ac:dyDescent="0.3">
      <c r="A7" s="1">
        <v>21</v>
      </c>
      <c r="B7" s="1">
        <v>25</v>
      </c>
      <c r="C7" s="1">
        <v>64</v>
      </c>
      <c r="D7" s="1">
        <v>81</v>
      </c>
      <c r="E7" s="1">
        <v>154</v>
      </c>
      <c r="F7" s="1">
        <v>157</v>
      </c>
      <c r="G7" s="1">
        <v>177</v>
      </c>
      <c r="H7" s="11">
        <v>182</v>
      </c>
      <c r="I7" s="11">
        <v>183</v>
      </c>
      <c r="J7" s="1">
        <v>186</v>
      </c>
      <c r="K7" s="1">
        <v>261</v>
      </c>
      <c r="L7" s="1">
        <v>269</v>
      </c>
      <c r="M7" s="1">
        <v>352</v>
      </c>
      <c r="N7" s="1">
        <v>362</v>
      </c>
      <c r="O7" s="1">
        <v>446</v>
      </c>
      <c r="P7" s="1">
        <v>465</v>
      </c>
      <c r="Q7" s="1">
        <v>475</v>
      </c>
      <c r="AA7"/>
      <c r="AB7"/>
      <c r="AG7"/>
      <c r="AH7"/>
      <c r="AI7"/>
      <c r="BE7" s="8">
        <v>482</v>
      </c>
      <c r="BF7" s="9">
        <f t="shared" si="0"/>
        <v>17</v>
      </c>
      <c r="BG7" s="9">
        <f t="shared" si="1"/>
        <v>28.352941176470587</v>
      </c>
    </row>
    <row r="8" spans="1:64" x14ac:dyDescent="0.3">
      <c r="A8" s="1">
        <v>7</v>
      </c>
      <c r="B8" s="1">
        <v>40</v>
      </c>
      <c r="C8" s="1">
        <v>103</v>
      </c>
      <c r="D8" s="1">
        <v>129</v>
      </c>
      <c r="E8" s="1">
        <v>153</v>
      </c>
      <c r="F8" s="1">
        <v>163</v>
      </c>
      <c r="G8" s="1">
        <v>174</v>
      </c>
      <c r="H8" s="11">
        <v>198</v>
      </c>
      <c r="I8" s="11">
        <v>199</v>
      </c>
      <c r="J8" s="1">
        <v>260</v>
      </c>
      <c r="K8" s="1">
        <v>301</v>
      </c>
      <c r="L8" s="1">
        <v>307</v>
      </c>
      <c r="M8" s="1">
        <v>310</v>
      </c>
      <c r="N8" s="1">
        <v>322</v>
      </c>
      <c r="O8" s="1">
        <v>326</v>
      </c>
      <c r="P8" s="11">
        <v>328</v>
      </c>
      <c r="Q8" s="11">
        <v>329</v>
      </c>
      <c r="R8" s="1">
        <v>453</v>
      </c>
      <c r="S8" s="1">
        <v>460</v>
      </c>
      <c r="T8" s="1">
        <v>481</v>
      </c>
      <c r="U8" s="1">
        <v>494</v>
      </c>
      <c r="V8" s="1">
        <v>521</v>
      </c>
      <c r="W8" s="4">
        <v>559</v>
      </c>
      <c r="AA8"/>
      <c r="AB8"/>
      <c r="AG8"/>
      <c r="AH8"/>
      <c r="AI8"/>
      <c r="AN8"/>
      <c r="BE8" s="8">
        <v>565</v>
      </c>
      <c r="BF8" s="9">
        <f t="shared" si="0"/>
        <v>23</v>
      </c>
      <c r="BG8" s="9">
        <f t="shared" si="1"/>
        <v>24.565217391304348</v>
      </c>
    </row>
    <row r="9" spans="1:64" x14ac:dyDescent="0.3">
      <c r="A9" s="1">
        <v>6</v>
      </c>
      <c r="B9" s="1">
        <v>33</v>
      </c>
      <c r="C9" s="1">
        <v>43</v>
      </c>
      <c r="D9" s="1">
        <v>57</v>
      </c>
      <c r="E9" s="1">
        <v>70</v>
      </c>
      <c r="F9" s="1">
        <v>83</v>
      </c>
      <c r="G9" s="1">
        <v>88</v>
      </c>
      <c r="H9" s="1">
        <v>113</v>
      </c>
      <c r="I9" s="1">
        <v>118</v>
      </c>
      <c r="J9" s="1">
        <v>142</v>
      </c>
      <c r="K9" s="1">
        <v>189</v>
      </c>
      <c r="L9" s="1">
        <v>192</v>
      </c>
      <c r="M9" s="1">
        <v>200</v>
      </c>
      <c r="N9" s="1">
        <v>219</v>
      </c>
      <c r="O9" s="1">
        <v>223</v>
      </c>
      <c r="P9" s="1">
        <v>231</v>
      </c>
      <c r="Q9" s="1">
        <v>239</v>
      </c>
      <c r="R9" s="1">
        <v>245</v>
      </c>
      <c r="S9" s="1">
        <v>247</v>
      </c>
      <c r="T9" s="1">
        <v>262</v>
      </c>
      <c r="U9" s="1">
        <v>284</v>
      </c>
      <c r="V9" s="1">
        <v>320</v>
      </c>
      <c r="W9" s="1">
        <v>355</v>
      </c>
      <c r="X9" s="1">
        <v>367</v>
      </c>
      <c r="Y9" s="1">
        <v>376</v>
      </c>
      <c r="Z9" s="1">
        <v>378</v>
      </c>
      <c r="AA9" s="4">
        <v>394</v>
      </c>
      <c r="AB9" s="11">
        <v>482</v>
      </c>
      <c r="AC9" s="11">
        <v>483</v>
      </c>
      <c r="AD9" s="1">
        <v>497</v>
      </c>
      <c r="AE9" s="1">
        <v>506</v>
      </c>
      <c r="AF9" s="1">
        <v>515</v>
      </c>
      <c r="AG9" s="1">
        <v>519</v>
      </c>
      <c r="AH9" s="1">
        <v>522</v>
      </c>
      <c r="AI9" s="1">
        <v>570</v>
      </c>
      <c r="AJ9" s="1">
        <v>593</v>
      </c>
      <c r="AK9" s="1">
        <v>641</v>
      </c>
      <c r="AL9" s="1">
        <v>661</v>
      </c>
      <c r="BE9" s="8">
        <v>713</v>
      </c>
      <c r="BF9" s="9">
        <f t="shared" si="0"/>
        <v>38</v>
      </c>
      <c r="BG9" s="9">
        <f t="shared" si="1"/>
        <v>18.763157894736842</v>
      </c>
    </row>
    <row r="10" spans="1:64" x14ac:dyDescent="0.3">
      <c r="A10" s="1">
        <v>10</v>
      </c>
      <c r="B10" s="1">
        <v>96</v>
      </c>
      <c r="C10" s="1">
        <v>108</v>
      </c>
      <c r="D10" s="1">
        <v>158</v>
      </c>
      <c r="E10" s="1">
        <v>222</v>
      </c>
      <c r="F10" s="1">
        <v>224</v>
      </c>
      <c r="G10" s="1">
        <v>245</v>
      </c>
      <c r="H10" s="1">
        <v>263</v>
      </c>
      <c r="I10" s="1">
        <v>280</v>
      </c>
      <c r="J10" s="1">
        <v>304</v>
      </c>
      <c r="K10" s="1">
        <v>317</v>
      </c>
      <c r="L10" s="1">
        <v>358</v>
      </c>
      <c r="M10" s="1">
        <v>368</v>
      </c>
      <c r="N10" s="1">
        <v>425</v>
      </c>
      <c r="O10" s="1">
        <v>478</v>
      </c>
      <c r="P10" s="1">
        <v>503</v>
      </c>
      <c r="Q10" s="1">
        <v>524</v>
      </c>
      <c r="R10" s="1">
        <v>540</v>
      </c>
      <c r="S10" s="1">
        <v>542</v>
      </c>
      <c r="T10" s="1">
        <v>549</v>
      </c>
      <c r="AA10"/>
      <c r="AB10"/>
      <c r="AG10"/>
      <c r="AH10"/>
      <c r="AI10"/>
      <c r="AN10"/>
      <c r="BE10" s="8">
        <v>579</v>
      </c>
      <c r="BF10" s="9">
        <f t="shared" si="0"/>
        <v>20</v>
      </c>
      <c r="BG10" s="9">
        <f t="shared" si="1"/>
        <v>28.95</v>
      </c>
    </row>
    <row r="11" spans="1:64" x14ac:dyDescent="0.3">
      <c r="A11" s="1">
        <v>59</v>
      </c>
      <c r="B11" s="1">
        <v>80</v>
      </c>
      <c r="C11" s="1">
        <v>88</v>
      </c>
      <c r="D11" s="1">
        <v>98</v>
      </c>
      <c r="E11" s="1">
        <v>106</v>
      </c>
      <c r="F11" s="1">
        <v>180</v>
      </c>
      <c r="G11" s="1">
        <v>213</v>
      </c>
      <c r="H11" s="1">
        <v>226</v>
      </c>
      <c r="I11" s="1">
        <v>233</v>
      </c>
      <c r="J11" s="1">
        <v>244</v>
      </c>
      <c r="K11" s="1">
        <v>265</v>
      </c>
      <c r="L11" s="1">
        <v>282</v>
      </c>
      <c r="M11" s="11">
        <v>287</v>
      </c>
      <c r="N11" s="11">
        <v>288</v>
      </c>
      <c r="O11" s="1">
        <v>417</v>
      </c>
      <c r="P11" s="1">
        <v>453</v>
      </c>
      <c r="Q11" s="1">
        <v>455</v>
      </c>
      <c r="R11" s="1">
        <v>490</v>
      </c>
      <c r="S11" s="1">
        <v>539</v>
      </c>
      <c r="T11" s="1">
        <v>561</v>
      </c>
      <c r="U11" s="1">
        <v>601</v>
      </c>
      <c r="V11" s="1">
        <v>606</v>
      </c>
      <c r="W11" s="1">
        <v>670</v>
      </c>
      <c r="X11" s="1">
        <v>681</v>
      </c>
      <c r="Y11" s="1">
        <v>686</v>
      </c>
      <c r="Z11" s="1">
        <v>698</v>
      </c>
      <c r="AA11" s="1">
        <v>728</v>
      </c>
      <c r="AB11" s="1">
        <v>738</v>
      </c>
      <c r="AC11" s="1">
        <v>787</v>
      </c>
      <c r="AD11" s="1">
        <v>813</v>
      </c>
      <c r="AG11"/>
      <c r="AH11"/>
      <c r="AI11"/>
      <c r="AN11"/>
      <c r="BE11" s="8">
        <v>848</v>
      </c>
      <c r="BF11" s="9">
        <f t="shared" si="0"/>
        <v>30</v>
      </c>
      <c r="BG11" s="9">
        <f t="shared" si="1"/>
        <v>28.266666666666666</v>
      </c>
    </row>
    <row r="12" spans="1:64" x14ac:dyDescent="0.3">
      <c r="A12" s="1">
        <v>36</v>
      </c>
      <c r="B12" s="1">
        <v>68</v>
      </c>
      <c r="C12" s="1">
        <v>125</v>
      </c>
      <c r="D12" s="1">
        <v>140</v>
      </c>
      <c r="E12" s="1">
        <v>149</v>
      </c>
      <c r="F12" s="1">
        <v>186</v>
      </c>
      <c r="G12" s="1">
        <v>212</v>
      </c>
      <c r="H12" s="1">
        <v>258</v>
      </c>
      <c r="I12" s="1">
        <v>261</v>
      </c>
      <c r="J12" s="1">
        <v>300</v>
      </c>
      <c r="K12" s="1">
        <v>319</v>
      </c>
      <c r="L12" s="1">
        <v>344</v>
      </c>
      <c r="M12" s="11">
        <v>356</v>
      </c>
      <c r="N12" s="11">
        <v>357</v>
      </c>
      <c r="O12" s="1">
        <v>380</v>
      </c>
      <c r="P12" s="1">
        <v>405</v>
      </c>
      <c r="Q12" s="1">
        <v>412</v>
      </c>
      <c r="R12" s="1">
        <v>452</v>
      </c>
      <c r="AB12"/>
      <c r="AG12"/>
      <c r="AH12"/>
      <c r="AI12"/>
      <c r="AN12"/>
      <c r="BE12" s="8">
        <v>471</v>
      </c>
      <c r="BF12" s="9">
        <f t="shared" si="0"/>
        <v>18</v>
      </c>
      <c r="BG12" s="9">
        <f t="shared" ref="BG12:BG25" si="2">BE12/BF12</f>
        <v>26.166666666666668</v>
      </c>
    </row>
    <row r="13" spans="1:64" x14ac:dyDescent="0.3">
      <c r="A13" s="1">
        <v>27</v>
      </c>
      <c r="B13" s="1">
        <v>41</v>
      </c>
      <c r="C13" s="1">
        <v>45</v>
      </c>
      <c r="D13" s="1">
        <v>56</v>
      </c>
      <c r="E13" s="1">
        <v>68</v>
      </c>
      <c r="F13" s="1">
        <v>92</v>
      </c>
      <c r="G13" s="1">
        <v>187</v>
      </c>
      <c r="H13" s="1">
        <v>193</v>
      </c>
      <c r="I13" s="1">
        <v>209</v>
      </c>
      <c r="J13" s="4">
        <v>230</v>
      </c>
      <c r="K13" s="1">
        <v>251</v>
      </c>
      <c r="L13" s="1">
        <v>283</v>
      </c>
      <c r="M13" s="1">
        <v>303</v>
      </c>
      <c r="N13" s="1">
        <v>313</v>
      </c>
      <c r="O13" s="1">
        <v>323</v>
      </c>
      <c r="P13" s="1">
        <v>368</v>
      </c>
      <c r="Q13" s="1">
        <v>386</v>
      </c>
      <c r="R13" s="1">
        <v>388</v>
      </c>
      <c r="S13" s="1">
        <v>416</v>
      </c>
      <c r="T13" s="1">
        <v>435</v>
      </c>
      <c r="U13" s="1">
        <v>439</v>
      </c>
      <c r="V13" s="1">
        <v>447</v>
      </c>
      <c r="W13" s="1">
        <v>464</v>
      </c>
      <c r="X13" s="1">
        <v>473</v>
      </c>
      <c r="Y13" s="1">
        <v>478</v>
      </c>
      <c r="Z13" s="1">
        <v>490</v>
      </c>
      <c r="AA13" s="1">
        <v>573</v>
      </c>
      <c r="AB13" s="1">
        <v>605</v>
      </c>
      <c r="AC13" s="1">
        <v>609</v>
      </c>
      <c r="AD13" s="1">
        <v>707</v>
      </c>
      <c r="AE13" s="1">
        <v>734</v>
      </c>
      <c r="AF13" s="1">
        <v>816</v>
      </c>
      <c r="AG13" s="1">
        <v>826</v>
      </c>
      <c r="AL13"/>
      <c r="AN13"/>
      <c r="BE13" s="8">
        <v>837</v>
      </c>
      <c r="BF13" s="9">
        <f t="shared" si="0"/>
        <v>33</v>
      </c>
      <c r="BG13" s="9">
        <f t="shared" si="2"/>
        <v>25.363636363636363</v>
      </c>
    </row>
    <row r="14" spans="1:64" x14ac:dyDescent="0.3">
      <c r="A14" s="1">
        <v>15</v>
      </c>
      <c r="B14" s="1">
        <v>108</v>
      </c>
      <c r="C14" s="1">
        <v>122</v>
      </c>
      <c r="D14" s="1">
        <v>124</v>
      </c>
      <c r="E14" s="1">
        <v>126</v>
      </c>
      <c r="F14" s="1">
        <v>142</v>
      </c>
      <c r="G14" s="1">
        <v>145</v>
      </c>
      <c r="H14" s="1">
        <v>158</v>
      </c>
      <c r="I14" s="1">
        <v>195</v>
      </c>
      <c r="J14" s="1">
        <v>334</v>
      </c>
      <c r="K14" s="1">
        <v>340</v>
      </c>
      <c r="L14" s="1">
        <v>358</v>
      </c>
      <c r="M14" s="1">
        <v>382</v>
      </c>
      <c r="N14" s="1">
        <v>477</v>
      </c>
      <c r="AB14"/>
      <c r="AG14"/>
      <c r="AH14"/>
      <c r="AI14"/>
      <c r="AL14"/>
      <c r="AN14"/>
      <c r="BE14" s="8">
        <v>522</v>
      </c>
      <c r="BF14" s="9">
        <f t="shared" si="0"/>
        <v>14</v>
      </c>
      <c r="BG14" s="9">
        <f t="shared" si="2"/>
        <v>37.285714285714285</v>
      </c>
    </row>
    <row r="15" spans="1:64" x14ac:dyDescent="0.3">
      <c r="A15" s="1">
        <v>19</v>
      </c>
      <c r="B15" s="1">
        <v>29</v>
      </c>
      <c r="C15" s="1">
        <v>30</v>
      </c>
      <c r="D15" s="4">
        <v>87</v>
      </c>
      <c r="E15" s="1">
        <v>110</v>
      </c>
      <c r="F15" s="11">
        <v>244</v>
      </c>
      <c r="G15" s="11">
        <v>245</v>
      </c>
      <c r="H15" s="1">
        <v>250</v>
      </c>
      <c r="I15" s="1">
        <v>283</v>
      </c>
      <c r="J15" s="1">
        <v>322</v>
      </c>
      <c r="K15" s="1">
        <v>342</v>
      </c>
      <c r="L15" s="1">
        <v>345</v>
      </c>
      <c r="M15" s="1">
        <v>355</v>
      </c>
      <c r="N15" s="1">
        <v>361</v>
      </c>
      <c r="O15" s="1">
        <v>366</v>
      </c>
      <c r="P15" s="1">
        <v>383</v>
      </c>
      <c r="Q15" s="1">
        <v>421</v>
      </c>
      <c r="R15" s="1">
        <v>428</v>
      </c>
      <c r="S15" s="1">
        <v>442</v>
      </c>
      <c r="T15" s="1">
        <v>463</v>
      </c>
      <c r="U15" s="1">
        <v>465</v>
      </c>
      <c r="V15" s="1">
        <v>487</v>
      </c>
      <c r="W15" s="1">
        <v>520</v>
      </c>
      <c r="X15" s="1">
        <v>529</v>
      </c>
      <c r="Y15" s="1">
        <v>547</v>
      </c>
      <c r="Z15" s="1">
        <v>585</v>
      </c>
      <c r="AA15" s="1">
        <v>602</v>
      </c>
      <c r="AB15" s="11">
        <v>626</v>
      </c>
      <c r="AC15" s="11">
        <v>627</v>
      </c>
      <c r="AD15" s="13">
        <v>649</v>
      </c>
      <c r="AE15" s="11">
        <v>650</v>
      </c>
      <c r="AF15" s="1">
        <v>682</v>
      </c>
      <c r="AG15" s="1">
        <v>686</v>
      </c>
      <c r="AH15" s="1">
        <v>695</v>
      </c>
      <c r="AI15" s="1">
        <v>734</v>
      </c>
      <c r="AL15"/>
      <c r="AN15"/>
      <c r="BE15" s="8">
        <v>746</v>
      </c>
      <c r="BF15" s="9">
        <f t="shared" si="0"/>
        <v>35</v>
      </c>
      <c r="BG15" s="9">
        <f t="shared" si="2"/>
        <v>21.314285714285713</v>
      </c>
    </row>
    <row r="16" spans="1:64" x14ac:dyDescent="0.3">
      <c r="A16" s="1">
        <v>34</v>
      </c>
      <c r="B16" s="1">
        <v>121</v>
      </c>
      <c r="C16" s="1">
        <v>129</v>
      </c>
      <c r="D16" s="1">
        <v>185</v>
      </c>
      <c r="E16" s="1">
        <v>270</v>
      </c>
      <c r="F16" s="1">
        <v>290</v>
      </c>
      <c r="G16" s="1">
        <v>309</v>
      </c>
      <c r="H16" s="1">
        <v>347</v>
      </c>
      <c r="I16" s="1">
        <v>357</v>
      </c>
      <c r="J16" s="1">
        <v>375</v>
      </c>
      <c r="K16" s="1">
        <v>392</v>
      </c>
      <c r="L16" s="1">
        <v>410</v>
      </c>
      <c r="M16" s="11">
        <v>500</v>
      </c>
      <c r="N16" s="11">
        <v>501</v>
      </c>
      <c r="O16" s="1">
        <v>515</v>
      </c>
      <c r="P16" s="1">
        <v>519</v>
      </c>
      <c r="Q16" s="1">
        <v>529</v>
      </c>
      <c r="R16" s="1">
        <v>535</v>
      </c>
      <c r="S16" s="1">
        <v>542</v>
      </c>
      <c r="T16" s="1">
        <v>585</v>
      </c>
      <c r="U16" s="1">
        <v>622</v>
      </c>
      <c r="V16" s="1">
        <v>627</v>
      </c>
      <c r="W16" s="1">
        <v>634</v>
      </c>
      <c r="X16" s="1">
        <v>689</v>
      </c>
      <c r="Y16" s="1">
        <v>699</v>
      </c>
      <c r="Z16" s="1">
        <v>725</v>
      </c>
      <c r="AA16" s="1">
        <v>734</v>
      </c>
      <c r="AB16" s="1">
        <v>753</v>
      </c>
      <c r="AC16" s="1">
        <v>769</v>
      </c>
      <c r="AD16" s="1">
        <v>796</v>
      </c>
      <c r="AE16" s="1">
        <v>800</v>
      </c>
      <c r="AF16" s="1">
        <v>809</v>
      </c>
      <c r="AG16" s="1">
        <v>821</v>
      </c>
      <c r="AH16" s="1">
        <v>825</v>
      </c>
      <c r="AI16"/>
      <c r="AL16"/>
      <c r="AN16"/>
      <c r="BE16" s="8">
        <v>867</v>
      </c>
      <c r="BF16" s="9">
        <f t="shared" si="0"/>
        <v>34</v>
      </c>
      <c r="BG16" s="9">
        <f t="shared" si="2"/>
        <v>25.5</v>
      </c>
    </row>
    <row r="17" spans="1:59" x14ac:dyDescent="0.3">
      <c r="A17" s="1">
        <v>27</v>
      </c>
      <c r="B17" s="1">
        <v>32</v>
      </c>
      <c r="C17" s="1">
        <v>50</v>
      </c>
      <c r="D17" s="11">
        <v>80</v>
      </c>
      <c r="E17" s="11">
        <v>81</v>
      </c>
      <c r="F17" s="1">
        <v>105</v>
      </c>
      <c r="G17" s="1">
        <v>116</v>
      </c>
      <c r="H17" s="1">
        <v>130</v>
      </c>
      <c r="I17" s="1">
        <v>177</v>
      </c>
      <c r="J17" s="1">
        <v>185</v>
      </c>
      <c r="K17" s="1">
        <v>216</v>
      </c>
      <c r="L17" s="1">
        <v>277</v>
      </c>
      <c r="M17" s="1">
        <v>311</v>
      </c>
      <c r="N17" s="1">
        <v>318</v>
      </c>
      <c r="O17" s="1">
        <v>321</v>
      </c>
      <c r="P17" s="1">
        <v>354</v>
      </c>
      <c r="Q17" s="1">
        <v>376</v>
      </c>
      <c r="R17" s="1">
        <v>393</v>
      </c>
      <c r="S17" s="1">
        <v>406</v>
      </c>
      <c r="T17" s="1">
        <v>450</v>
      </c>
      <c r="U17" s="1">
        <v>462</v>
      </c>
      <c r="V17" s="1">
        <v>483</v>
      </c>
      <c r="W17" s="1">
        <v>518</v>
      </c>
      <c r="X17" s="11">
        <v>544</v>
      </c>
      <c r="Y17" s="11">
        <v>545</v>
      </c>
      <c r="Z17" s="1">
        <v>552</v>
      </c>
      <c r="AA17" s="11">
        <v>554</v>
      </c>
      <c r="AB17" s="11">
        <v>555</v>
      </c>
      <c r="AC17" s="1">
        <v>559</v>
      </c>
      <c r="AD17" s="1">
        <v>576</v>
      </c>
      <c r="AE17" s="1">
        <v>579</v>
      </c>
      <c r="AF17" s="1">
        <v>599</v>
      </c>
      <c r="AG17" s="1">
        <v>615</v>
      </c>
      <c r="AH17" s="1">
        <v>647</v>
      </c>
      <c r="AI17" s="1">
        <v>649</v>
      </c>
      <c r="AJ17" s="1">
        <v>682</v>
      </c>
      <c r="AK17" s="1">
        <v>696</v>
      </c>
      <c r="AL17" s="1">
        <v>719</v>
      </c>
      <c r="BE17" s="8">
        <v>761</v>
      </c>
      <c r="BF17" s="9">
        <f t="shared" si="0"/>
        <v>38</v>
      </c>
      <c r="BG17" s="9">
        <f t="shared" si="2"/>
        <v>20.026315789473685</v>
      </c>
    </row>
    <row r="18" spans="1:59" x14ac:dyDescent="0.3">
      <c r="A18" s="1">
        <v>20</v>
      </c>
      <c r="B18" s="1">
        <v>35</v>
      </c>
      <c r="C18" s="1">
        <v>37</v>
      </c>
      <c r="D18" s="1">
        <v>39</v>
      </c>
      <c r="E18" s="1">
        <v>43</v>
      </c>
      <c r="F18" s="1">
        <v>47</v>
      </c>
      <c r="G18" s="1">
        <v>98</v>
      </c>
      <c r="H18" s="1">
        <v>126</v>
      </c>
      <c r="I18" s="1">
        <v>168</v>
      </c>
      <c r="J18" s="11">
        <v>175</v>
      </c>
      <c r="K18" s="11">
        <v>176</v>
      </c>
      <c r="L18" s="1">
        <v>178</v>
      </c>
      <c r="M18" s="1">
        <v>188</v>
      </c>
      <c r="N18" s="1">
        <v>224</v>
      </c>
      <c r="O18" s="1">
        <v>241</v>
      </c>
      <c r="P18" s="1">
        <v>266</v>
      </c>
      <c r="Q18" s="1">
        <v>327</v>
      </c>
      <c r="R18" s="1">
        <v>341</v>
      </c>
      <c r="S18" s="1">
        <v>353</v>
      </c>
      <c r="T18" s="1">
        <v>386</v>
      </c>
      <c r="U18" s="1">
        <v>392</v>
      </c>
      <c r="V18" s="11">
        <v>425</v>
      </c>
      <c r="W18" s="11">
        <v>426</v>
      </c>
      <c r="X18" s="1">
        <v>451</v>
      </c>
      <c r="Y18" s="1">
        <v>469</v>
      </c>
      <c r="Z18" s="1">
        <v>477</v>
      </c>
      <c r="AA18" s="1">
        <v>525</v>
      </c>
      <c r="AB18" s="1">
        <v>580</v>
      </c>
      <c r="AG18"/>
      <c r="AH18"/>
      <c r="AI18"/>
      <c r="AL18"/>
      <c r="AN18"/>
      <c r="BE18" s="8">
        <v>617</v>
      </c>
      <c r="BF18" s="9">
        <f t="shared" si="0"/>
        <v>28</v>
      </c>
      <c r="BG18" s="9">
        <f t="shared" si="2"/>
        <v>22.035714285714285</v>
      </c>
    </row>
    <row r="19" spans="1:59" x14ac:dyDescent="0.3">
      <c r="A19" s="1">
        <v>42</v>
      </c>
      <c r="B19" s="1">
        <v>57</v>
      </c>
      <c r="C19" s="1">
        <v>82</v>
      </c>
      <c r="D19" s="1">
        <v>113</v>
      </c>
      <c r="E19" s="1">
        <v>121</v>
      </c>
      <c r="F19" s="1">
        <v>166</v>
      </c>
      <c r="G19" s="1">
        <v>239</v>
      </c>
      <c r="H19" s="1">
        <v>362</v>
      </c>
      <c r="I19" s="1">
        <v>386</v>
      </c>
      <c r="J19" s="1">
        <v>411</v>
      </c>
      <c r="AB19"/>
      <c r="AG19"/>
      <c r="AH19"/>
      <c r="AI19"/>
      <c r="AL19"/>
      <c r="AN19"/>
      <c r="BE19" s="8">
        <v>424</v>
      </c>
      <c r="BF19" s="9">
        <f t="shared" si="0"/>
        <v>10</v>
      </c>
      <c r="BG19" s="9">
        <f t="shared" si="2"/>
        <v>42.4</v>
      </c>
    </row>
    <row r="20" spans="1:59" x14ac:dyDescent="0.3">
      <c r="A20" s="1">
        <v>21</v>
      </c>
      <c r="B20" s="4">
        <v>77</v>
      </c>
      <c r="C20" s="1">
        <v>80</v>
      </c>
      <c r="D20" s="1">
        <v>118</v>
      </c>
      <c r="E20" s="1">
        <v>142</v>
      </c>
      <c r="F20" s="1">
        <v>157</v>
      </c>
      <c r="G20" s="1">
        <v>163</v>
      </c>
      <c r="H20" s="1">
        <v>181</v>
      </c>
      <c r="I20" s="1">
        <v>186</v>
      </c>
      <c r="J20" s="1">
        <v>198</v>
      </c>
      <c r="K20" s="1">
        <v>200</v>
      </c>
      <c r="L20" s="1">
        <v>209</v>
      </c>
      <c r="M20" s="1">
        <v>211</v>
      </c>
      <c r="N20" s="1">
        <v>214</v>
      </c>
      <c r="O20" s="11">
        <v>254</v>
      </c>
      <c r="P20" s="11">
        <v>255</v>
      </c>
      <c r="Q20" s="13">
        <v>302</v>
      </c>
      <c r="R20" s="11">
        <v>303</v>
      </c>
      <c r="S20" s="1">
        <v>353</v>
      </c>
      <c r="T20" s="1">
        <v>364</v>
      </c>
      <c r="U20" s="1">
        <v>390</v>
      </c>
      <c r="V20" s="1">
        <v>400</v>
      </c>
      <c r="W20" s="1">
        <v>405</v>
      </c>
      <c r="X20" s="1">
        <v>410</v>
      </c>
      <c r="Y20" s="1">
        <v>417</v>
      </c>
      <c r="Z20" s="1">
        <v>431</v>
      </c>
      <c r="AA20" s="1">
        <v>434</v>
      </c>
      <c r="AB20" s="1">
        <v>444</v>
      </c>
      <c r="AC20" s="1">
        <v>456</v>
      </c>
      <c r="AD20" s="1">
        <v>491</v>
      </c>
      <c r="AG20"/>
      <c r="AH20"/>
      <c r="AI20"/>
      <c r="AL20"/>
      <c r="AN20"/>
      <c r="BE20" s="8">
        <v>503</v>
      </c>
      <c r="BF20" s="9">
        <f t="shared" si="0"/>
        <v>30</v>
      </c>
      <c r="BG20" s="9">
        <f t="shared" si="2"/>
        <v>16.766666666666666</v>
      </c>
    </row>
    <row r="21" spans="1:59" x14ac:dyDescent="0.3">
      <c r="A21" s="1">
        <v>109</v>
      </c>
      <c r="B21" s="1">
        <v>145</v>
      </c>
      <c r="C21" s="1">
        <v>185</v>
      </c>
      <c r="D21" s="1">
        <v>202</v>
      </c>
      <c r="E21" s="1">
        <v>209</v>
      </c>
      <c r="F21" s="1">
        <v>244</v>
      </c>
      <c r="G21" s="1">
        <v>250</v>
      </c>
      <c r="H21" s="1">
        <v>255</v>
      </c>
      <c r="I21" s="1">
        <v>262</v>
      </c>
      <c r="J21" s="1">
        <v>264</v>
      </c>
      <c r="K21" s="1">
        <v>274</v>
      </c>
      <c r="L21" s="1">
        <v>280</v>
      </c>
      <c r="M21" s="1">
        <v>292</v>
      </c>
      <c r="N21" s="1">
        <v>297</v>
      </c>
      <c r="O21" s="11">
        <v>306</v>
      </c>
      <c r="P21" s="11">
        <v>307</v>
      </c>
      <c r="Q21" s="1">
        <v>315</v>
      </c>
      <c r="R21" s="1">
        <v>389</v>
      </c>
      <c r="S21" s="1">
        <v>395</v>
      </c>
      <c r="T21" s="1">
        <v>408</v>
      </c>
      <c r="U21" s="1">
        <v>473</v>
      </c>
      <c r="V21" s="1">
        <v>483</v>
      </c>
      <c r="W21" s="1">
        <v>524</v>
      </c>
      <c r="X21" s="1">
        <v>537</v>
      </c>
      <c r="Y21" s="1">
        <v>543</v>
      </c>
      <c r="Z21" s="1">
        <v>549</v>
      </c>
      <c r="AA21" s="1">
        <v>569</v>
      </c>
      <c r="AB21" s="1">
        <v>575</v>
      </c>
      <c r="AC21" s="1">
        <v>597</v>
      </c>
      <c r="AD21" s="1">
        <v>604</v>
      </c>
      <c r="AG21"/>
      <c r="AH21"/>
      <c r="AI21"/>
      <c r="AL21"/>
      <c r="AN21"/>
      <c r="BE21" s="8">
        <v>611</v>
      </c>
      <c r="BF21" s="9">
        <f t="shared" si="0"/>
        <v>30</v>
      </c>
      <c r="BG21" s="9">
        <f t="shared" si="2"/>
        <v>20.366666666666667</v>
      </c>
    </row>
    <row r="22" spans="1:59" x14ac:dyDescent="0.3">
      <c r="A22" s="1">
        <v>12</v>
      </c>
      <c r="B22" s="1">
        <v>30</v>
      </c>
      <c r="C22" s="1">
        <v>33</v>
      </c>
      <c r="D22" s="1">
        <v>67</v>
      </c>
      <c r="E22" s="1">
        <v>71</v>
      </c>
      <c r="F22" s="1">
        <v>73</v>
      </c>
      <c r="G22" s="1">
        <v>80</v>
      </c>
      <c r="H22" s="1">
        <v>84</v>
      </c>
      <c r="I22" s="1">
        <v>88</v>
      </c>
      <c r="J22" s="1">
        <v>94</v>
      </c>
      <c r="K22" s="11">
        <v>123</v>
      </c>
      <c r="L22" s="11">
        <v>124</v>
      </c>
      <c r="M22" s="1">
        <v>142</v>
      </c>
      <c r="N22" s="1">
        <v>144</v>
      </c>
      <c r="O22" s="11">
        <v>157</v>
      </c>
      <c r="P22" s="11">
        <v>158</v>
      </c>
      <c r="Q22" s="1">
        <v>172</v>
      </c>
      <c r="R22" s="1">
        <v>184</v>
      </c>
      <c r="S22" s="1">
        <v>207</v>
      </c>
      <c r="T22" s="1">
        <v>213</v>
      </c>
      <c r="U22" s="1">
        <v>227</v>
      </c>
      <c r="V22" s="11">
        <v>252</v>
      </c>
      <c r="W22" s="11">
        <v>253</v>
      </c>
      <c r="X22" s="1">
        <v>270</v>
      </c>
      <c r="Y22" s="1">
        <v>295</v>
      </c>
      <c r="Z22" s="4">
        <v>301</v>
      </c>
      <c r="AA22" s="1">
        <v>303</v>
      </c>
      <c r="AB22" s="1">
        <v>352</v>
      </c>
      <c r="AC22" s="1">
        <v>427</v>
      </c>
      <c r="AD22" s="1">
        <v>448</v>
      </c>
      <c r="AE22" s="1">
        <v>502</v>
      </c>
      <c r="AF22" s="1">
        <v>509</v>
      </c>
      <c r="AG22"/>
      <c r="AH22"/>
      <c r="AI22"/>
      <c r="AL22"/>
      <c r="AN22"/>
      <c r="BE22" s="8">
        <v>515</v>
      </c>
      <c r="BF22" s="9">
        <f t="shared" si="0"/>
        <v>32</v>
      </c>
      <c r="BG22" s="9">
        <f t="shared" si="2"/>
        <v>16.09375</v>
      </c>
    </row>
    <row r="23" spans="1:59" x14ac:dyDescent="0.3">
      <c r="A23" s="1">
        <v>15</v>
      </c>
      <c r="B23" s="1">
        <v>20</v>
      </c>
      <c r="C23" s="1">
        <v>76</v>
      </c>
      <c r="D23" s="1">
        <v>97</v>
      </c>
      <c r="E23" s="11">
        <v>106</v>
      </c>
      <c r="F23" s="11">
        <v>107</v>
      </c>
      <c r="G23" s="1">
        <v>116</v>
      </c>
      <c r="H23" s="1">
        <v>130</v>
      </c>
      <c r="I23" s="11">
        <v>156</v>
      </c>
      <c r="J23" s="11">
        <v>157</v>
      </c>
      <c r="K23" s="1">
        <v>180</v>
      </c>
      <c r="L23" s="1">
        <v>186</v>
      </c>
      <c r="M23" s="1">
        <v>189</v>
      </c>
      <c r="N23" s="1">
        <v>201</v>
      </c>
      <c r="O23" s="1">
        <v>203</v>
      </c>
      <c r="P23" s="1">
        <v>246</v>
      </c>
      <c r="Q23" s="1">
        <v>251</v>
      </c>
      <c r="R23" s="1">
        <v>295</v>
      </c>
      <c r="S23" s="1">
        <v>304</v>
      </c>
      <c r="T23" s="1">
        <v>306</v>
      </c>
      <c r="U23" s="1">
        <v>337</v>
      </c>
      <c r="V23" s="1">
        <v>357</v>
      </c>
      <c r="W23" s="11">
        <v>370</v>
      </c>
      <c r="X23" s="11">
        <v>371</v>
      </c>
      <c r="Y23" s="1">
        <v>397</v>
      </c>
      <c r="Z23" s="1">
        <v>421</v>
      </c>
      <c r="AA23" s="1">
        <v>461</v>
      </c>
      <c r="AB23" s="1">
        <v>470</v>
      </c>
      <c r="AC23" s="1">
        <v>479</v>
      </c>
      <c r="AD23" s="1">
        <v>513</v>
      </c>
      <c r="AE23" s="1">
        <v>559</v>
      </c>
      <c r="AF23" s="1">
        <v>562</v>
      </c>
      <c r="AG23" s="1">
        <v>565</v>
      </c>
      <c r="AH23" s="1">
        <v>587</v>
      </c>
      <c r="AI23" s="11">
        <v>592</v>
      </c>
      <c r="AJ23" s="11">
        <v>593</v>
      </c>
      <c r="AK23" s="1">
        <v>617</v>
      </c>
      <c r="AL23" s="1">
        <v>620</v>
      </c>
      <c r="AM23" s="1">
        <v>624</v>
      </c>
      <c r="AN23" s="1">
        <v>629</v>
      </c>
      <c r="AO23" s="1">
        <v>637</v>
      </c>
      <c r="AP23" s="1">
        <v>651</v>
      </c>
      <c r="AQ23" s="1">
        <v>661</v>
      </c>
      <c r="AR23" s="1">
        <v>693</v>
      </c>
      <c r="AS23" s="1">
        <v>705</v>
      </c>
      <c r="AT23" s="1">
        <v>728</v>
      </c>
      <c r="AU23" s="1">
        <v>745</v>
      </c>
      <c r="AV23" s="1">
        <v>755</v>
      </c>
      <c r="AW23" s="1">
        <v>757</v>
      </c>
      <c r="AX23" s="1">
        <v>760</v>
      </c>
      <c r="AY23" s="1">
        <v>797</v>
      </c>
      <c r="AZ23">
        <v>819</v>
      </c>
      <c r="BA23">
        <v>865</v>
      </c>
      <c r="BB23">
        <v>876</v>
      </c>
      <c r="BC23">
        <v>881</v>
      </c>
      <c r="BE23" s="8">
        <v>897</v>
      </c>
      <c r="BF23" s="9">
        <f t="shared" si="0"/>
        <v>55</v>
      </c>
      <c r="BG23" s="9">
        <f t="shared" si="2"/>
        <v>16.309090909090909</v>
      </c>
    </row>
    <row r="24" spans="1:59" x14ac:dyDescent="0.3">
      <c r="A24" s="1">
        <v>6</v>
      </c>
      <c r="B24" s="1">
        <v>8</v>
      </c>
      <c r="C24" s="1">
        <v>35</v>
      </c>
      <c r="D24" s="1">
        <v>37</v>
      </c>
      <c r="E24" s="1">
        <v>42</v>
      </c>
      <c r="F24" s="1">
        <v>58</v>
      </c>
      <c r="G24" s="1">
        <v>60</v>
      </c>
      <c r="H24" s="1">
        <v>67</v>
      </c>
      <c r="I24" s="1">
        <v>130</v>
      </c>
      <c r="J24" s="1">
        <v>133</v>
      </c>
      <c r="K24" s="1">
        <v>137</v>
      </c>
      <c r="L24" s="1">
        <v>147</v>
      </c>
      <c r="M24" s="1">
        <v>173</v>
      </c>
      <c r="N24" s="1">
        <v>176</v>
      </c>
      <c r="O24" s="1">
        <v>190</v>
      </c>
      <c r="P24" s="1">
        <v>196</v>
      </c>
      <c r="Q24" s="1">
        <v>200</v>
      </c>
      <c r="R24" s="1">
        <v>207</v>
      </c>
      <c r="S24" s="1">
        <v>223</v>
      </c>
      <c r="T24" s="1">
        <v>267</v>
      </c>
      <c r="U24" s="1">
        <v>289</v>
      </c>
      <c r="V24" s="1">
        <v>334</v>
      </c>
      <c r="W24" s="1">
        <v>368</v>
      </c>
      <c r="X24" s="1">
        <v>371</v>
      </c>
      <c r="Y24" s="12">
        <v>397</v>
      </c>
      <c r="Z24" s="11">
        <v>398</v>
      </c>
      <c r="AA24" s="11">
        <v>399</v>
      </c>
      <c r="AB24" s="1">
        <v>418</v>
      </c>
      <c r="AC24" s="11">
        <v>423</v>
      </c>
      <c r="AD24" s="11">
        <v>424</v>
      </c>
      <c r="AE24" s="1">
        <v>427</v>
      </c>
      <c r="AF24" s="1">
        <v>430</v>
      </c>
      <c r="AG24" s="1">
        <v>446</v>
      </c>
      <c r="AH24" s="1">
        <v>470</v>
      </c>
      <c r="AI24" s="1">
        <v>499</v>
      </c>
      <c r="AJ24" s="1">
        <v>515</v>
      </c>
      <c r="AK24" s="1">
        <v>526</v>
      </c>
      <c r="AL24" s="1">
        <v>536</v>
      </c>
      <c r="AM24" s="1">
        <v>555</v>
      </c>
      <c r="AN24" s="1">
        <v>561</v>
      </c>
      <c r="AO24" s="1">
        <v>571</v>
      </c>
      <c r="AP24" s="1">
        <v>630</v>
      </c>
      <c r="AQ24" s="1">
        <v>642</v>
      </c>
      <c r="AR24" s="1">
        <v>688</v>
      </c>
      <c r="AS24" s="1">
        <v>701</v>
      </c>
      <c r="AT24" s="1">
        <v>703</v>
      </c>
      <c r="AU24" s="4">
        <v>753</v>
      </c>
      <c r="AV24" s="1">
        <v>775</v>
      </c>
      <c r="BE24" s="8">
        <v>804</v>
      </c>
      <c r="BF24" s="9">
        <f t="shared" si="0"/>
        <v>48</v>
      </c>
      <c r="BG24" s="9">
        <f t="shared" si="2"/>
        <v>16.75</v>
      </c>
    </row>
    <row r="25" spans="1:59" x14ac:dyDescent="0.3">
      <c r="AG25"/>
      <c r="AH25"/>
      <c r="AI25"/>
      <c r="AL25"/>
      <c r="AN25"/>
      <c r="BD25" s="8" t="s">
        <v>7</v>
      </c>
      <c r="BE25" s="8">
        <f>SUM(BE1:BE24)</f>
        <v>15693</v>
      </c>
      <c r="BF25" s="8">
        <f>SUM(BF1:BF24)</f>
        <v>704</v>
      </c>
      <c r="BG25" s="10">
        <f t="shared" si="2"/>
        <v>22.291193181818183</v>
      </c>
    </row>
    <row r="26" spans="1:59" x14ac:dyDescent="0.3">
      <c r="AG26"/>
      <c r="AH26"/>
      <c r="AI26"/>
      <c r="AL26"/>
      <c r="AN26"/>
      <c r="BD26"/>
    </row>
    <row r="27" spans="1:59" x14ac:dyDescent="0.3">
      <c r="AG27"/>
      <c r="AH27"/>
      <c r="AI27"/>
      <c r="AL27"/>
      <c r="AN27"/>
      <c r="BD27"/>
    </row>
    <row r="28" spans="1:59" x14ac:dyDescent="0.3">
      <c r="AG28"/>
      <c r="AH28"/>
      <c r="AI28"/>
      <c r="AL28"/>
      <c r="AN28"/>
      <c r="BD28"/>
    </row>
    <row r="29" spans="1:59" x14ac:dyDescent="0.3">
      <c r="AG29"/>
      <c r="AH29"/>
      <c r="AI29"/>
      <c r="AL29"/>
      <c r="AN29"/>
      <c r="BD29"/>
    </row>
    <row r="30" spans="1:59" x14ac:dyDescent="0.3">
      <c r="AB30"/>
      <c r="AG30"/>
      <c r="AH30"/>
      <c r="AI30"/>
      <c r="AL30"/>
      <c r="AN30"/>
      <c r="BD30"/>
    </row>
    <row r="31" spans="1:59" x14ac:dyDescent="0.3">
      <c r="AB31"/>
      <c r="AG31"/>
      <c r="AI31"/>
      <c r="AL31"/>
      <c r="AN31"/>
      <c r="BD31"/>
    </row>
    <row r="32" spans="1:59" x14ac:dyDescent="0.3">
      <c r="AB32"/>
      <c r="AG32"/>
      <c r="AI32"/>
      <c r="AL32"/>
      <c r="AN32"/>
      <c r="BD32"/>
    </row>
    <row r="33" spans="28:56" x14ac:dyDescent="0.3">
      <c r="AB33"/>
      <c r="AG33"/>
      <c r="AI33"/>
      <c r="AL33"/>
      <c r="AN33"/>
      <c r="BD33"/>
    </row>
    <row r="34" spans="28:56" x14ac:dyDescent="0.3">
      <c r="AB34"/>
      <c r="AG34"/>
      <c r="AI34"/>
      <c r="AL34"/>
      <c r="AN34"/>
      <c r="BD34"/>
    </row>
    <row r="35" spans="28:56" x14ac:dyDescent="0.3">
      <c r="AB35"/>
      <c r="AG35"/>
      <c r="AI35"/>
      <c r="AL35"/>
      <c r="AN35"/>
      <c r="BD35"/>
    </row>
    <row r="36" spans="28:56" x14ac:dyDescent="0.3">
      <c r="AB36"/>
      <c r="AG36"/>
      <c r="AI36"/>
      <c r="AL36"/>
      <c r="AN36"/>
      <c r="BD36"/>
    </row>
    <row r="37" spans="28:56" x14ac:dyDescent="0.3">
      <c r="AB37"/>
      <c r="AG37"/>
      <c r="AI37"/>
      <c r="AL37"/>
      <c r="AN37"/>
      <c r="BD37"/>
    </row>
    <row r="38" spans="28:56" x14ac:dyDescent="0.3">
      <c r="AB38"/>
      <c r="AG38"/>
      <c r="AI38"/>
      <c r="AL38"/>
      <c r="AN38"/>
      <c r="BD38"/>
    </row>
    <row r="39" spans="28:56" x14ac:dyDescent="0.3">
      <c r="AB39"/>
      <c r="AG39"/>
      <c r="AI39"/>
      <c r="AL39"/>
      <c r="AN39"/>
      <c r="BD39"/>
    </row>
    <row r="40" spans="28:56" x14ac:dyDescent="0.3">
      <c r="AB40"/>
      <c r="AG40"/>
      <c r="AI40"/>
      <c r="AL40"/>
      <c r="AN40"/>
      <c r="BD40"/>
    </row>
    <row r="41" spans="28:56" x14ac:dyDescent="0.3">
      <c r="AB41"/>
      <c r="AG41"/>
      <c r="AI41"/>
      <c r="AL41"/>
      <c r="AN41"/>
      <c r="BD41"/>
    </row>
    <row r="42" spans="28:56" x14ac:dyDescent="0.3">
      <c r="AB42"/>
      <c r="AG42"/>
      <c r="AI42"/>
      <c r="AL42"/>
      <c r="AN42"/>
    </row>
    <row r="43" spans="28:56" x14ac:dyDescent="0.3">
      <c r="AB43"/>
      <c r="AG43"/>
      <c r="AI43"/>
      <c r="AL43"/>
      <c r="AN43"/>
    </row>
    <row r="44" spans="28:56" x14ac:dyDescent="0.3">
      <c r="AB44"/>
      <c r="AG44"/>
      <c r="AI44"/>
      <c r="AL44"/>
      <c r="AN44"/>
    </row>
    <row r="45" spans="28:56" x14ac:dyDescent="0.3">
      <c r="AB45"/>
      <c r="AG45"/>
      <c r="AI45"/>
      <c r="AL45"/>
      <c r="AN45"/>
    </row>
    <row r="46" spans="28:56" x14ac:dyDescent="0.3">
      <c r="AB46"/>
      <c r="AG46"/>
      <c r="AI46"/>
      <c r="AL46"/>
    </row>
    <row r="47" spans="28:56" x14ac:dyDescent="0.3">
      <c r="AB47"/>
      <c r="AG47"/>
      <c r="AI47"/>
    </row>
    <row r="48" spans="28:56" x14ac:dyDescent="0.3">
      <c r="AB48"/>
      <c r="AG48"/>
      <c r="AI48"/>
    </row>
    <row r="49" spans="28:35" x14ac:dyDescent="0.3">
      <c r="AB49"/>
      <c r="AG49"/>
      <c r="AI49"/>
    </row>
    <row r="50" spans="28:35" x14ac:dyDescent="0.3">
      <c r="AB50"/>
      <c r="AG50"/>
      <c r="AI50"/>
    </row>
    <row r="51" spans="28:35" x14ac:dyDescent="0.3">
      <c r="AB51"/>
      <c r="AG51"/>
      <c r="AI51"/>
    </row>
    <row r="52" spans="28:35" x14ac:dyDescent="0.3">
      <c r="AG52"/>
      <c r="AI52"/>
    </row>
    <row r="53" spans="28:35" x14ac:dyDescent="0.3">
      <c r="AI53"/>
    </row>
    <row r="54" spans="28:35" x14ac:dyDescent="0.3">
      <c r="AI54"/>
    </row>
    <row r="55" spans="28:35" x14ac:dyDescent="0.3">
      <c r="AI55"/>
    </row>
    <row r="56" spans="28:35" x14ac:dyDescent="0.3">
      <c r="AI56"/>
    </row>
    <row r="57" spans="28:35" x14ac:dyDescent="0.3">
      <c r="AI57"/>
    </row>
    <row r="58" spans="28:35" x14ac:dyDescent="0.3">
      <c r="AI58"/>
    </row>
    <row r="59" spans="28:35" x14ac:dyDescent="0.3">
      <c r="AI59"/>
    </row>
    <row r="60" spans="28:35" x14ac:dyDescent="0.3">
      <c r="AI60"/>
    </row>
    <row r="61" spans="28:35" x14ac:dyDescent="0.3">
      <c r="AI61"/>
    </row>
    <row r="62" spans="28:35" x14ac:dyDescent="0.3">
      <c r="AI62"/>
    </row>
    <row r="63" spans="28:35" x14ac:dyDescent="0.3">
      <c r="AI63"/>
    </row>
    <row r="64" spans="28:35" x14ac:dyDescent="0.3">
      <c r="AI64"/>
    </row>
    <row r="65" spans="30:35" x14ac:dyDescent="0.3">
      <c r="AI65"/>
    </row>
    <row r="66" spans="30:35" x14ac:dyDescent="0.3">
      <c r="AI66"/>
    </row>
    <row r="67" spans="30:35" x14ac:dyDescent="0.3">
      <c r="AI67"/>
    </row>
    <row r="68" spans="30:35" x14ac:dyDescent="0.3">
      <c r="AI68"/>
    </row>
    <row r="69" spans="30:35" x14ac:dyDescent="0.3">
      <c r="AI69"/>
    </row>
    <row r="70" spans="30:35" x14ac:dyDescent="0.3">
      <c r="AI70"/>
    </row>
    <row r="71" spans="30:35" x14ac:dyDescent="0.3">
      <c r="AI71"/>
    </row>
    <row r="72" spans="30:35" x14ac:dyDescent="0.3">
      <c r="AI72"/>
    </row>
    <row r="73" spans="30:35" x14ac:dyDescent="0.3">
      <c r="AI73"/>
    </row>
    <row r="74" spans="30:35" x14ac:dyDescent="0.3">
      <c r="AI74"/>
    </row>
    <row r="75" spans="30:35" x14ac:dyDescent="0.3">
      <c r="AI75"/>
    </row>
    <row r="76" spans="30:35" x14ac:dyDescent="0.3">
      <c r="AI76"/>
    </row>
    <row r="77" spans="30:35" x14ac:dyDescent="0.3">
      <c r="AI77"/>
    </row>
    <row r="78" spans="30:35" x14ac:dyDescent="0.3">
      <c r="AD78"/>
      <c r="AI78"/>
    </row>
    <row r="79" spans="30:35" x14ac:dyDescent="0.3">
      <c r="AD79"/>
      <c r="AI79"/>
    </row>
    <row r="80" spans="30:35" x14ac:dyDescent="0.3">
      <c r="AD80"/>
    </row>
    <row r="81" spans="30:30" x14ac:dyDescent="0.3">
      <c r="AD81"/>
    </row>
  </sheetData>
  <sortState ref="AI28:AI79">
    <sortCondition ref="AI2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63"/>
  <sheetViews>
    <sheetView zoomScale="70" zoomScaleNormal="70" workbookViewId="0"/>
  </sheetViews>
  <sheetFormatPr baseColWidth="10" defaultColWidth="4.77734375" defaultRowHeight="14.4" x14ac:dyDescent="0.3"/>
  <cols>
    <col min="1" max="9" width="4.77734375" style="1"/>
    <col min="10" max="10" width="5" style="1" bestFit="1" customWidth="1"/>
    <col min="11" max="19" width="4.77734375" style="1"/>
    <col min="20" max="20" width="4.77734375" style="1" customWidth="1"/>
    <col min="21" max="21" width="4.77734375" customWidth="1"/>
    <col min="26" max="26" width="5" bestFit="1" customWidth="1"/>
    <col min="46" max="46" width="4.77734375" customWidth="1"/>
    <col min="47" max="47" width="6.5546875" customWidth="1"/>
    <col min="48" max="51" width="4.77734375" customWidth="1"/>
    <col min="52" max="54" width="11.77734375" customWidth="1"/>
  </cols>
  <sheetData>
    <row r="1" spans="1:54" x14ac:dyDescent="0.3">
      <c r="A1" s="2">
        <v>37</v>
      </c>
      <c r="B1" s="2">
        <v>53</v>
      </c>
      <c r="C1" s="2">
        <v>71</v>
      </c>
      <c r="D1" s="2">
        <v>165</v>
      </c>
      <c r="E1" s="2">
        <v>198</v>
      </c>
      <c r="F1" s="2">
        <v>217</v>
      </c>
      <c r="G1" s="2">
        <v>220</v>
      </c>
      <c r="H1" s="2">
        <v>236</v>
      </c>
      <c r="I1" s="2">
        <v>241</v>
      </c>
      <c r="J1" s="2">
        <v>258</v>
      </c>
      <c r="K1" s="2">
        <v>390</v>
      </c>
      <c r="L1" s="2"/>
      <c r="M1"/>
      <c r="N1"/>
      <c r="O1"/>
      <c r="P1"/>
      <c r="Q1"/>
      <c r="R1"/>
      <c r="S1"/>
      <c r="T1" s="2"/>
      <c r="U1" s="2"/>
      <c r="AU1" s="8">
        <v>444</v>
      </c>
      <c r="AV1" s="9">
        <f>COUNT(A1:AT1)</f>
        <v>11</v>
      </c>
      <c r="AW1" s="9">
        <f t="shared" ref="AW1:AW25" si="0">AU1/AV1</f>
        <v>40.363636363636367</v>
      </c>
      <c r="AX1" s="1"/>
      <c r="AY1" s="1"/>
      <c r="AZ1" s="6"/>
      <c r="BA1" s="6" t="s">
        <v>6</v>
      </c>
      <c r="BB1" s="6" t="s">
        <v>5</v>
      </c>
    </row>
    <row r="2" spans="1:54" x14ac:dyDescent="0.3">
      <c r="A2" s="2">
        <v>37</v>
      </c>
      <c r="B2" s="2">
        <v>41</v>
      </c>
      <c r="C2" s="2">
        <v>57</v>
      </c>
      <c r="D2" s="2">
        <v>74</v>
      </c>
      <c r="E2" s="2">
        <v>86</v>
      </c>
      <c r="F2" s="2">
        <v>92</v>
      </c>
      <c r="G2" s="14">
        <v>106</v>
      </c>
      <c r="H2" s="14">
        <v>107</v>
      </c>
      <c r="I2" s="2">
        <v>113</v>
      </c>
      <c r="J2" s="2">
        <v>132</v>
      </c>
      <c r="K2" s="2">
        <v>136</v>
      </c>
      <c r="L2" s="2">
        <v>188</v>
      </c>
      <c r="M2" s="2">
        <v>193</v>
      </c>
      <c r="N2" s="2">
        <v>267</v>
      </c>
      <c r="O2" s="2">
        <v>277</v>
      </c>
      <c r="P2" s="2">
        <v>287</v>
      </c>
      <c r="Q2" s="2">
        <v>327</v>
      </c>
      <c r="R2" s="2">
        <v>388</v>
      </c>
      <c r="S2"/>
      <c r="T2" s="2"/>
      <c r="U2" s="2"/>
      <c r="AU2" s="8">
        <v>434</v>
      </c>
      <c r="AV2" s="9">
        <f t="shared" ref="AV2:AV24" si="1">COUNT(A2:AT2)</f>
        <v>18</v>
      </c>
      <c r="AW2" s="9">
        <f t="shared" si="0"/>
        <v>24.111111111111111</v>
      </c>
      <c r="AX2" s="1"/>
      <c r="AY2" s="1"/>
      <c r="AZ2" s="6" t="s">
        <v>0</v>
      </c>
      <c r="BA2" s="7">
        <f>MAX(AV1:AV24)-MIN(AV1:AV24)</f>
        <v>35</v>
      </c>
      <c r="BB2" s="7">
        <f>MAX(AW1:AW24)-MIN(AW1:AW16)</f>
        <v>24.601731601731604</v>
      </c>
    </row>
    <row r="3" spans="1:54" x14ac:dyDescent="0.3">
      <c r="A3" s="2">
        <v>80</v>
      </c>
      <c r="B3" s="14">
        <v>128</v>
      </c>
      <c r="C3" s="14">
        <v>129</v>
      </c>
      <c r="D3" s="2">
        <v>171</v>
      </c>
      <c r="E3" s="2">
        <v>192</v>
      </c>
      <c r="F3" s="2">
        <v>247</v>
      </c>
      <c r="G3" s="2">
        <v>289</v>
      </c>
      <c r="H3" s="2">
        <v>293</v>
      </c>
      <c r="I3" s="2">
        <v>304</v>
      </c>
      <c r="J3" s="2">
        <v>321</v>
      </c>
      <c r="K3">
        <v>329</v>
      </c>
      <c r="L3">
        <v>375</v>
      </c>
      <c r="M3" s="2">
        <v>487</v>
      </c>
      <c r="N3" s="2">
        <v>497</v>
      </c>
      <c r="S3"/>
      <c r="T3" s="2"/>
      <c r="U3" s="2"/>
      <c r="AU3" s="8">
        <v>497</v>
      </c>
      <c r="AV3" s="9">
        <f t="shared" si="1"/>
        <v>14</v>
      </c>
      <c r="AW3" s="9">
        <f t="shared" si="0"/>
        <v>35.5</v>
      </c>
      <c r="AX3" s="1"/>
      <c r="AY3" s="1"/>
      <c r="AZ3" s="6" t="s">
        <v>1</v>
      </c>
      <c r="BA3" s="7">
        <f>AVERAGE(AV1:AV24)</f>
        <v>23</v>
      </c>
      <c r="BB3" s="7">
        <f>AVERAGE(AW1:AW24)</f>
        <v>23.728720801794925</v>
      </c>
    </row>
    <row r="4" spans="1:54" x14ac:dyDescent="0.3">
      <c r="A4" s="2">
        <v>95</v>
      </c>
      <c r="B4" s="2">
        <v>116</v>
      </c>
      <c r="C4" s="2">
        <v>119</v>
      </c>
      <c r="D4" s="2">
        <v>126</v>
      </c>
      <c r="E4" s="2">
        <v>193</v>
      </c>
      <c r="F4" s="2">
        <v>233</v>
      </c>
      <c r="G4" s="2">
        <v>288</v>
      </c>
      <c r="H4" s="2">
        <v>318</v>
      </c>
      <c r="I4" s="2">
        <v>344</v>
      </c>
      <c r="J4" s="2">
        <v>355</v>
      </c>
      <c r="K4" s="2">
        <v>366</v>
      </c>
      <c r="L4" s="2">
        <v>369</v>
      </c>
      <c r="M4" s="2">
        <v>374</v>
      </c>
      <c r="N4" s="2">
        <v>376</v>
      </c>
      <c r="O4" s="14">
        <v>379</v>
      </c>
      <c r="P4" s="14">
        <v>380</v>
      </c>
      <c r="Q4" s="2">
        <v>446</v>
      </c>
      <c r="R4" s="2">
        <v>453</v>
      </c>
      <c r="S4" s="14">
        <v>467</v>
      </c>
      <c r="T4" s="14">
        <v>468</v>
      </c>
      <c r="U4" s="14">
        <v>469</v>
      </c>
      <c r="V4" s="2">
        <v>497</v>
      </c>
      <c r="W4" s="2">
        <v>513</v>
      </c>
      <c r="X4" s="14">
        <v>526</v>
      </c>
      <c r="Y4" s="14">
        <v>527</v>
      </c>
      <c r="Z4" s="2">
        <v>589</v>
      </c>
      <c r="AA4" s="2">
        <v>597</v>
      </c>
      <c r="AB4" s="2">
        <v>608</v>
      </c>
      <c r="AC4" s="2">
        <v>617</v>
      </c>
      <c r="AD4" s="2">
        <v>644</v>
      </c>
      <c r="AE4" s="2">
        <v>664</v>
      </c>
      <c r="AF4" s="2">
        <v>671</v>
      </c>
      <c r="AG4" s="2">
        <v>677</v>
      </c>
      <c r="AH4" s="2">
        <v>684</v>
      </c>
      <c r="AI4" s="2">
        <v>694</v>
      </c>
      <c r="AJ4" s="2">
        <v>705</v>
      </c>
      <c r="AK4" s="2">
        <v>709</v>
      </c>
      <c r="AL4" s="14">
        <v>744</v>
      </c>
      <c r="AM4" s="14">
        <v>745</v>
      </c>
      <c r="AN4" s="2">
        <v>767</v>
      </c>
      <c r="AO4" s="2">
        <v>794</v>
      </c>
      <c r="AP4" s="2">
        <v>801</v>
      </c>
      <c r="AQ4" s="2">
        <v>831</v>
      </c>
      <c r="AR4" s="2">
        <v>840</v>
      </c>
      <c r="AS4" s="2">
        <v>845</v>
      </c>
      <c r="AT4" s="1"/>
      <c r="AU4" s="8">
        <v>847</v>
      </c>
      <c r="AV4" s="9">
        <f t="shared" si="1"/>
        <v>45</v>
      </c>
      <c r="AW4" s="9">
        <f t="shared" si="0"/>
        <v>18.822222222222223</v>
      </c>
      <c r="AX4" s="1"/>
      <c r="AY4" s="1"/>
      <c r="AZ4" s="6" t="s">
        <v>2</v>
      </c>
      <c r="BA4" s="7">
        <f>MEDIAN(AV1:AV24)</f>
        <v>22</v>
      </c>
      <c r="BB4" s="7">
        <f>MEDIAN(AW1:AW24)</f>
        <v>22.987373737373737</v>
      </c>
    </row>
    <row r="5" spans="1:54" x14ac:dyDescent="0.3">
      <c r="A5" s="2">
        <v>29</v>
      </c>
      <c r="B5" s="2">
        <v>88</v>
      </c>
      <c r="C5" s="2">
        <v>93</v>
      </c>
      <c r="D5" s="2">
        <v>140</v>
      </c>
      <c r="E5" s="2">
        <v>167</v>
      </c>
      <c r="F5" s="2">
        <v>205</v>
      </c>
      <c r="G5" s="2">
        <v>225</v>
      </c>
      <c r="H5" s="2">
        <v>229</v>
      </c>
      <c r="I5" s="2">
        <v>243</v>
      </c>
      <c r="J5" s="2">
        <v>272</v>
      </c>
      <c r="K5" s="2">
        <v>316</v>
      </c>
      <c r="L5" s="2">
        <v>342</v>
      </c>
      <c r="M5" s="2">
        <v>353</v>
      </c>
      <c r="N5" s="2">
        <v>360</v>
      </c>
      <c r="O5" s="2">
        <v>385</v>
      </c>
      <c r="P5" s="2">
        <v>396</v>
      </c>
      <c r="Q5" s="15">
        <v>400</v>
      </c>
      <c r="R5" s="2">
        <v>403</v>
      </c>
      <c r="S5" s="2">
        <v>416</v>
      </c>
      <c r="T5" s="2">
        <v>431</v>
      </c>
      <c r="U5" s="2">
        <v>450</v>
      </c>
      <c r="V5" s="2">
        <v>455</v>
      </c>
      <c r="W5" s="2">
        <v>457</v>
      </c>
      <c r="X5" s="2">
        <v>472</v>
      </c>
      <c r="Y5" s="2">
        <v>476</v>
      </c>
      <c r="AB5" s="2"/>
      <c r="AT5" s="1"/>
      <c r="AU5" s="8">
        <v>493</v>
      </c>
      <c r="AV5" s="9">
        <f t="shared" si="1"/>
        <v>25</v>
      </c>
      <c r="AW5" s="9">
        <f t="shared" si="0"/>
        <v>19.72</v>
      </c>
      <c r="AX5" s="1"/>
      <c r="AY5" s="1"/>
      <c r="AZ5" s="6" t="s">
        <v>3</v>
      </c>
      <c r="BA5" s="7">
        <f>QUARTILE(AV1:AV24,3)</f>
        <v>25.25</v>
      </c>
      <c r="BB5" s="7">
        <f>QUARTILE(AW1:AW24,3)</f>
        <v>27.177083333333332</v>
      </c>
    </row>
    <row r="6" spans="1:54" x14ac:dyDescent="0.3">
      <c r="A6" s="2">
        <v>6</v>
      </c>
      <c r="B6" s="14">
        <v>9</v>
      </c>
      <c r="C6" s="18">
        <v>10</v>
      </c>
      <c r="D6" s="2">
        <v>67</v>
      </c>
      <c r="E6" s="2">
        <v>106</v>
      </c>
      <c r="F6" s="2">
        <v>111</v>
      </c>
      <c r="G6" s="2">
        <v>149</v>
      </c>
      <c r="H6" s="2">
        <v>164</v>
      </c>
      <c r="I6" s="14">
        <v>168</v>
      </c>
      <c r="J6" s="14">
        <v>169</v>
      </c>
      <c r="K6" s="2">
        <v>185</v>
      </c>
      <c r="L6" s="15">
        <v>194</v>
      </c>
      <c r="M6" s="2">
        <v>214</v>
      </c>
      <c r="N6" s="2">
        <v>234</v>
      </c>
      <c r="O6" s="2">
        <v>240</v>
      </c>
      <c r="P6" s="2">
        <v>258</v>
      </c>
      <c r="Q6" s="2">
        <v>277</v>
      </c>
      <c r="R6" s="2">
        <v>281</v>
      </c>
      <c r="S6" s="19">
        <v>294</v>
      </c>
      <c r="T6" s="2">
        <v>307</v>
      </c>
      <c r="U6" s="2">
        <v>319</v>
      </c>
      <c r="AT6" s="1"/>
      <c r="AU6" s="8">
        <v>331</v>
      </c>
      <c r="AV6" s="9">
        <f t="shared" si="1"/>
        <v>21</v>
      </c>
      <c r="AW6" s="9">
        <f t="shared" si="0"/>
        <v>15.761904761904763</v>
      </c>
      <c r="AX6" s="1"/>
      <c r="AY6" s="1"/>
      <c r="AZ6" s="6" t="s">
        <v>4</v>
      </c>
      <c r="BA6" s="7">
        <f>QUARTILE(AV1:AV24,1)</f>
        <v>18</v>
      </c>
      <c r="BB6" s="7">
        <f>QUARTILE(AW1:AW24,1)</f>
        <v>18.593939393939394</v>
      </c>
    </row>
    <row r="7" spans="1:54" x14ac:dyDescent="0.3">
      <c r="A7" s="2">
        <v>6</v>
      </c>
      <c r="B7" s="15">
        <v>61</v>
      </c>
      <c r="C7" s="2">
        <v>125</v>
      </c>
      <c r="D7" s="2">
        <v>150</v>
      </c>
      <c r="E7" s="2">
        <v>157</v>
      </c>
      <c r="F7" s="2">
        <v>171</v>
      </c>
      <c r="G7" s="14">
        <v>191</v>
      </c>
      <c r="H7" s="14">
        <v>192</v>
      </c>
      <c r="I7" s="2">
        <v>224</v>
      </c>
      <c r="J7" s="2">
        <v>234</v>
      </c>
      <c r="K7" s="2">
        <v>253</v>
      </c>
      <c r="L7" s="2">
        <v>269</v>
      </c>
      <c r="M7" s="2">
        <v>279</v>
      </c>
      <c r="N7" s="2">
        <v>286</v>
      </c>
      <c r="O7" s="2">
        <v>315</v>
      </c>
      <c r="P7" s="2">
        <v>333</v>
      </c>
      <c r="R7"/>
      <c r="S7"/>
      <c r="T7" s="2"/>
      <c r="U7" s="2"/>
      <c r="AT7" s="1"/>
      <c r="AU7" s="8">
        <v>347</v>
      </c>
      <c r="AV7" s="9">
        <f t="shared" si="1"/>
        <v>16</v>
      </c>
      <c r="AW7" s="9">
        <f t="shared" si="0"/>
        <v>21.6875</v>
      </c>
      <c r="AX7" s="1"/>
      <c r="AY7" s="1"/>
      <c r="AZ7" s="1"/>
      <c r="BA7" s="1"/>
      <c r="BB7" s="1"/>
    </row>
    <row r="8" spans="1:54" x14ac:dyDescent="0.3">
      <c r="A8" s="2">
        <v>43</v>
      </c>
      <c r="B8" s="2">
        <v>61</v>
      </c>
      <c r="C8" s="2">
        <v>85</v>
      </c>
      <c r="D8" s="2">
        <v>134</v>
      </c>
      <c r="E8" s="2">
        <v>146</v>
      </c>
      <c r="F8" s="2">
        <v>157</v>
      </c>
      <c r="G8" s="2">
        <v>183</v>
      </c>
      <c r="H8" s="2">
        <v>193</v>
      </c>
      <c r="I8" s="2">
        <v>238</v>
      </c>
      <c r="J8" s="2">
        <v>249</v>
      </c>
      <c r="K8" s="2">
        <v>270</v>
      </c>
      <c r="L8" s="2">
        <v>280</v>
      </c>
      <c r="M8" s="14">
        <v>304</v>
      </c>
      <c r="N8" s="14">
        <v>305</v>
      </c>
      <c r="O8" s="2">
        <v>311</v>
      </c>
      <c r="P8" s="2">
        <v>315</v>
      </c>
      <c r="Q8" s="2">
        <v>331</v>
      </c>
      <c r="R8" s="2">
        <v>405</v>
      </c>
      <c r="S8" s="2">
        <v>413</v>
      </c>
      <c r="T8" s="2">
        <v>481</v>
      </c>
      <c r="U8" s="2">
        <v>549</v>
      </c>
      <c r="V8" s="2">
        <v>554</v>
      </c>
      <c r="W8" s="2">
        <v>583</v>
      </c>
      <c r="AT8" s="1"/>
      <c r="AU8" s="8">
        <v>586</v>
      </c>
      <c r="AV8" s="9">
        <f t="shared" si="1"/>
        <v>23</v>
      </c>
      <c r="AW8" s="9">
        <f t="shared" si="0"/>
        <v>25.478260869565219</v>
      </c>
      <c r="AX8" s="1"/>
      <c r="AY8" s="1"/>
      <c r="AZ8" s="1"/>
      <c r="BA8" s="1"/>
      <c r="BB8" s="1"/>
    </row>
    <row r="9" spans="1:54" x14ac:dyDescent="0.3">
      <c r="A9" s="2">
        <v>65</v>
      </c>
      <c r="B9" s="2">
        <v>124</v>
      </c>
      <c r="C9" s="2">
        <v>131</v>
      </c>
      <c r="D9" s="2">
        <v>160</v>
      </c>
      <c r="E9" s="2">
        <v>168</v>
      </c>
      <c r="F9" s="2">
        <v>173</v>
      </c>
      <c r="G9" s="2">
        <v>265</v>
      </c>
      <c r="H9" s="2">
        <v>302</v>
      </c>
      <c r="I9" s="2">
        <v>317</v>
      </c>
      <c r="J9" s="2">
        <v>366</v>
      </c>
      <c r="K9" s="2">
        <v>376</v>
      </c>
      <c r="L9" s="2">
        <v>390</v>
      </c>
      <c r="M9" s="2">
        <v>420</v>
      </c>
      <c r="N9" s="2">
        <v>432</v>
      </c>
      <c r="O9" s="2">
        <v>473</v>
      </c>
      <c r="P9" s="2">
        <v>486</v>
      </c>
      <c r="Q9" s="2">
        <v>538</v>
      </c>
      <c r="R9" s="2">
        <v>542</v>
      </c>
      <c r="S9" s="2">
        <v>558</v>
      </c>
      <c r="T9"/>
      <c r="U9" s="2"/>
      <c r="AA9" s="2"/>
      <c r="AT9" s="1"/>
      <c r="AU9" s="8">
        <v>566</v>
      </c>
      <c r="AV9" s="9">
        <f t="shared" si="1"/>
        <v>19</v>
      </c>
      <c r="AW9" s="9">
        <f t="shared" si="0"/>
        <v>29.789473684210527</v>
      </c>
      <c r="AX9" s="1"/>
      <c r="AY9" s="1"/>
      <c r="AZ9" s="1"/>
      <c r="BA9" s="1"/>
      <c r="BB9" s="1"/>
    </row>
    <row r="10" spans="1:54" x14ac:dyDescent="0.3">
      <c r="A10" s="15">
        <v>3</v>
      </c>
      <c r="B10" s="2">
        <v>56</v>
      </c>
      <c r="C10" s="2">
        <v>185</v>
      </c>
      <c r="D10" s="2">
        <v>245</v>
      </c>
      <c r="E10" s="2">
        <v>273</v>
      </c>
      <c r="F10" s="2">
        <v>285</v>
      </c>
      <c r="G10" s="2">
        <v>301</v>
      </c>
      <c r="H10" s="2">
        <v>304</v>
      </c>
      <c r="I10" s="2">
        <v>306</v>
      </c>
      <c r="J10" s="2">
        <v>311</v>
      </c>
      <c r="K10" s="2">
        <v>341</v>
      </c>
      <c r="L10" s="2">
        <v>353</v>
      </c>
      <c r="M10" s="2">
        <v>376</v>
      </c>
      <c r="N10">
        <v>383</v>
      </c>
      <c r="O10" s="2">
        <v>415</v>
      </c>
      <c r="P10" s="2">
        <v>478</v>
      </c>
      <c r="Q10" s="2">
        <v>481</v>
      </c>
      <c r="R10" s="2">
        <v>484</v>
      </c>
      <c r="S10" s="2">
        <v>486</v>
      </c>
      <c r="T10" s="2">
        <v>519</v>
      </c>
      <c r="U10" s="2">
        <v>542</v>
      </c>
      <c r="AA10" s="2"/>
      <c r="AT10" s="1"/>
      <c r="AU10" s="8">
        <v>574</v>
      </c>
      <c r="AV10" s="9">
        <f t="shared" si="1"/>
        <v>21</v>
      </c>
      <c r="AW10" s="9">
        <f t="shared" si="0"/>
        <v>27.333333333333332</v>
      </c>
      <c r="AX10" s="1"/>
      <c r="AY10" s="1"/>
      <c r="AZ10" s="1"/>
      <c r="BA10" s="1"/>
      <c r="BB10" s="1"/>
    </row>
    <row r="11" spans="1:54" x14ac:dyDescent="0.3">
      <c r="A11" s="2">
        <v>12</v>
      </c>
      <c r="B11" s="2">
        <v>27</v>
      </c>
      <c r="C11" s="2">
        <v>34</v>
      </c>
      <c r="D11" s="2">
        <v>61</v>
      </c>
      <c r="E11" s="2">
        <v>78</v>
      </c>
      <c r="F11" s="2">
        <v>94</v>
      </c>
      <c r="G11" s="2">
        <v>95</v>
      </c>
      <c r="H11" s="2">
        <v>134</v>
      </c>
      <c r="I11" s="2">
        <v>146</v>
      </c>
      <c r="J11" s="2">
        <v>187</v>
      </c>
      <c r="K11" s="2">
        <v>206</v>
      </c>
      <c r="L11" s="2">
        <v>285</v>
      </c>
      <c r="M11" s="2">
        <v>295</v>
      </c>
      <c r="N11" s="2">
        <v>324</v>
      </c>
      <c r="O11" s="2">
        <v>366</v>
      </c>
      <c r="P11" s="2">
        <v>425</v>
      </c>
      <c r="Q11" s="2">
        <v>441</v>
      </c>
      <c r="R11" s="2">
        <v>448</v>
      </c>
      <c r="S11" s="2">
        <v>453</v>
      </c>
      <c r="T11" s="2">
        <v>501</v>
      </c>
      <c r="U11" s="2">
        <v>537</v>
      </c>
      <c r="V11" s="2">
        <v>542</v>
      </c>
      <c r="W11" s="2">
        <v>546</v>
      </c>
      <c r="X11" s="2">
        <v>562</v>
      </c>
      <c r="Y11" s="2">
        <v>613</v>
      </c>
      <c r="Z11" s="2">
        <v>640</v>
      </c>
      <c r="AT11" s="1"/>
      <c r="AU11" s="8">
        <v>640</v>
      </c>
      <c r="AV11" s="9">
        <f t="shared" si="1"/>
        <v>26</v>
      </c>
      <c r="AW11" s="9">
        <f t="shared" si="0"/>
        <v>24.615384615384617</v>
      </c>
      <c r="AX11" s="1"/>
      <c r="AY11" s="1"/>
      <c r="AZ11" s="1"/>
      <c r="BA11" s="1"/>
      <c r="BB11" s="1"/>
    </row>
    <row r="12" spans="1:54" x14ac:dyDescent="0.3">
      <c r="A12" s="2">
        <v>31</v>
      </c>
      <c r="B12" s="2">
        <v>38</v>
      </c>
      <c r="C12" s="2">
        <v>47</v>
      </c>
      <c r="D12" s="2">
        <v>58</v>
      </c>
      <c r="E12" s="2">
        <v>74</v>
      </c>
      <c r="F12" s="2">
        <v>99</v>
      </c>
      <c r="G12" s="2">
        <v>132</v>
      </c>
      <c r="H12" s="2">
        <v>134</v>
      </c>
      <c r="I12" s="2">
        <v>167</v>
      </c>
      <c r="J12" s="2">
        <v>169</v>
      </c>
      <c r="K12" s="2">
        <v>181</v>
      </c>
      <c r="L12" s="2">
        <v>235</v>
      </c>
      <c r="M12" s="2">
        <v>242</v>
      </c>
      <c r="N12" s="2">
        <v>246</v>
      </c>
      <c r="O12" s="2">
        <v>261</v>
      </c>
      <c r="P12" s="2">
        <v>332</v>
      </c>
      <c r="Q12" s="2">
        <v>337</v>
      </c>
      <c r="R12" s="2">
        <v>406</v>
      </c>
      <c r="S12"/>
      <c r="T12"/>
      <c r="AA12" s="2"/>
      <c r="AT12" s="1"/>
      <c r="AU12" s="8">
        <v>453</v>
      </c>
      <c r="AV12" s="9">
        <f t="shared" si="1"/>
        <v>18</v>
      </c>
      <c r="AW12" s="9">
        <f t="shared" si="0"/>
        <v>25.166666666666668</v>
      </c>
      <c r="AX12" s="1"/>
      <c r="AY12" s="1"/>
      <c r="AZ12" s="1"/>
      <c r="BA12" s="1"/>
      <c r="BB12" s="1"/>
    </row>
    <row r="13" spans="1:54" x14ac:dyDescent="0.3">
      <c r="A13" s="2">
        <v>34</v>
      </c>
      <c r="B13" s="2">
        <v>66</v>
      </c>
      <c r="C13" s="2">
        <v>68</v>
      </c>
      <c r="D13" s="2">
        <v>91</v>
      </c>
      <c r="E13" s="2">
        <v>109</v>
      </c>
      <c r="F13" s="2">
        <v>132</v>
      </c>
      <c r="G13" s="2">
        <v>135</v>
      </c>
      <c r="H13" s="2">
        <v>164</v>
      </c>
      <c r="I13" s="2">
        <v>191</v>
      </c>
      <c r="J13" s="2">
        <v>206</v>
      </c>
      <c r="K13" s="2">
        <v>218</v>
      </c>
      <c r="L13" s="2">
        <v>221</v>
      </c>
      <c r="M13" s="2">
        <v>226</v>
      </c>
      <c r="N13" s="2">
        <v>239</v>
      </c>
      <c r="O13" s="2">
        <v>254</v>
      </c>
      <c r="P13" s="2">
        <v>264</v>
      </c>
      <c r="Q13" s="2">
        <v>270</v>
      </c>
      <c r="R13" s="2">
        <v>297</v>
      </c>
      <c r="S13" s="2">
        <v>319</v>
      </c>
      <c r="T13" s="15">
        <v>365</v>
      </c>
      <c r="U13" s="2">
        <v>368</v>
      </c>
      <c r="V13" s="2">
        <v>381</v>
      </c>
      <c r="W13" s="2">
        <v>405</v>
      </c>
      <c r="X13" s="2">
        <v>419</v>
      </c>
      <c r="Y13" s="2">
        <v>437</v>
      </c>
      <c r="AA13" s="2"/>
      <c r="AT13" s="1"/>
      <c r="AU13" s="8">
        <v>440</v>
      </c>
      <c r="AV13" s="9">
        <f t="shared" si="1"/>
        <v>25</v>
      </c>
      <c r="AW13" s="9">
        <f t="shared" si="0"/>
        <v>17.600000000000001</v>
      </c>
      <c r="AX13" s="1"/>
      <c r="AY13" s="1"/>
      <c r="AZ13" s="1"/>
      <c r="BA13" s="1"/>
      <c r="BB13" s="1"/>
    </row>
    <row r="14" spans="1:54" x14ac:dyDescent="0.3">
      <c r="A14" s="2">
        <v>19</v>
      </c>
      <c r="B14" s="2">
        <v>31</v>
      </c>
      <c r="C14" s="2">
        <v>34</v>
      </c>
      <c r="D14" s="2">
        <v>89</v>
      </c>
      <c r="E14" s="2">
        <v>99</v>
      </c>
      <c r="F14" s="2">
        <v>123</v>
      </c>
      <c r="G14" s="2">
        <v>128</v>
      </c>
      <c r="H14" s="2">
        <v>132</v>
      </c>
      <c r="I14" s="2">
        <v>137</v>
      </c>
      <c r="J14" s="2">
        <v>150</v>
      </c>
      <c r="K14" s="14">
        <v>153</v>
      </c>
      <c r="L14" s="14">
        <v>154</v>
      </c>
      <c r="M14" s="2">
        <v>222</v>
      </c>
      <c r="N14" s="2">
        <v>251</v>
      </c>
      <c r="O14" s="2">
        <v>275</v>
      </c>
      <c r="P14" s="2">
        <v>294</v>
      </c>
      <c r="Q14" s="2">
        <v>304</v>
      </c>
      <c r="R14" s="2">
        <v>310</v>
      </c>
      <c r="S14" s="2">
        <v>314</v>
      </c>
      <c r="T14" s="2">
        <v>320</v>
      </c>
      <c r="U14" s="2">
        <v>334</v>
      </c>
      <c r="V14" s="2">
        <v>341</v>
      </c>
      <c r="W14" s="2">
        <v>359</v>
      </c>
      <c r="X14" s="2">
        <v>371</v>
      </c>
      <c r="Y14" s="2">
        <v>381</v>
      </c>
      <c r="Z14" s="2">
        <v>386</v>
      </c>
      <c r="AA14" s="2">
        <v>394</v>
      </c>
      <c r="AB14" s="2">
        <v>407</v>
      </c>
      <c r="AC14" s="2">
        <v>438</v>
      </c>
      <c r="AD14" s="2">
        <v>468</v>
      </c>
      <c r="AE14" s="2">
        <v>516</v>
      </c>
      <c r="AT14" s="1"/>
      <c r="AU14" s="8">
        <v>533</v>
      </c>
      <c r="AV14" s="9">
        <f t="shared" si="1"/>
        <v>31</v>
      </c>
      <c r="AW14" s="9">
        <f t="shared" si="0"/>
        <v>17.193548387096776</v>
      </c>
      <c r="AX14" s="1"/>
      <c r="AY14" s="1"/>
      <c r="AZ14" s="1"/>
      <c r="BA14" s="1"/>
      <c r="BB14" s="1"/>
    </row>
    <row r="15" spans="1:54" x14ac:dyDescent="0.3">
      <c r="A15" s="2">
        <v>27</v>
      </c>
      <c r="B15" s="2">
        <v>29</v>
      </c>
      <c r="C15" s="2">
        <v>34</v>
      </c>
      <c r="D15" s="2">
        <v>39</v>
      </c>
      <c r="E15" s="2">
        <v>79</v>
      </c>
      <c r="F15" s="2">
        <v>83</v>
      </c>
      <c r="G15" s="2">
        <v>108</v>
      </c>
      <c r="H15" s="2">
        <v>117</v>
      </c>
      <c r="I15" s="2">
        <v>130</v>
      </c>
      <c r="J15" s="2">
        <v>185</v>
      </c>
      <c r="K15" s="2">
        <v>197</v>
      </c>
      <c r="L15" s="2">
        <v>209</v>
      </c>
      <c r="M15" s="2">
        <v>223</v>
      </c>
      <c r="N15" s="2">
        <v>239</v>
      </c>
      <c r="O15" s="2">
        <v>267</v>
      </c>
      <c r="P15" s="2">
        <v>277</v>
      </c>
      <c r="Q15" s="2">
        <v>296</v>
      </c>
      <c r="R15" s="2">
        <v>338</v>
      </c>
      <c r="S15" s="2">
        <v>342</v>
      </c>
      <c r="T15" s="2">
        <v>346</v>
      </c>
      <c r="U15" s="2">
        <v>365</v>
      </c>
      <c r="V15" s="2">
        <v>368</v>
      </c>
      <c r="W15" s="2">
        <v>370</v>
      </c>
      <c r="X15" s="14">
        <v>377</v>
      </c>
      <c r="Y15" s="14">
        <v>378</v>
      </c>
      <c r="Z15" s="2">
        <v>398</v>
      </c>
      <c r="AA15" s="2">
        <v>428</v>
      </c>
      <c r="AB15" s="2">
        <v>434</v>
      </c>
      <c r="AC15" s="2">
        <v>439</v>
      </c>
      <c r="AD15" s="2">
        <v>471</v>
      </c>
      <c r="AE15" s="2">
        <v>500</v>
      </c>
      <c r="AF15" s="2">
        <v>537</v>
      </c>
      <c r="AG15" s="2">
        <v>540</v>
      </c>
      <c r="AH15" s="2">
        <v>546</v>
      </c>
      <c r="AT15" s="1"/>
      <c r="AU15" s="8">
        <v>557</v>
      </c>
      <c r="AV15" s="9">
        <f t="shared" si="1"/>
        <v>34</v>
      </c>
      <c r="AW15" s="9">
        <f t="shared" si="0"/>
        <v>16.382352941176471</v>
      </c>
      <c r="AX15" s="1"/>
      <c r="AY15" s="1"/>
      <c r="AZ15" s="1"/>
      <c r="BA15" s="1"/>
      <c r="BB15" s="1"/>
    </row>
    <row r="16" spans="1:54" x14ac:dyDescent="0.3">
      <c r="A16" s="2">
        <v>5</v>
      </c>
      <c r="B16" s="15">
        <v>16</v>
      </c>
      <c r="C16" s="2">
        <v>28</v>
      </c>
      <c r="D16" s="14">
        <v>66</v>
      </c>
      <c r="E16" s="14">
        <v>67</v>
      </c>
      <c r="F16" s="2">
        <v>79</v>
      </c>
      <c r="G16" s="2">
        <v>132</v>
      </c>
      <c r="H16" s="2">
        <v>164</v>
      </c>
      <c r="I16" s="2">
        <v>178</v>
      </c>
      <c r="J16" s="2">
        <v>199</v>
      </c>
      <c r="K16" s="2">
        <v>230</v>
      </c>
      <c r="L16" s="2">
        <v>242</v>
      </c>
      <c r="M16" s="2">
        <v>283</v>
      </c>
      <c r="N16" s="2">
        <v>302</v>
      </c>
      <c r="O16" s="2">
        <v>309</v>
      </c>
      <c r="P16" s="2">
        <v>347</v>
      </c>
      <c r="Q16" s="2">
        <v>353</v>
      </c>
      <c r="R16" s="2">
        <v>397</v>
      </c>
      <c r="S16" s="2">
        <v>412</v>
      </c>
      <c r="T16" s="2">
        <v>433</v>
      </c>
      <c r="U16" s="2">
        <v>444</v>
      </c>
      <c r="V16" s="2">
        <v>466</v>
      </c>
      <c r="Y16" s="2"/>
      <c r="AA16" s="2"/>
      <c r="AB16" s="2"/>
      <c r="AT16" s="1"/>
      <c r="AU16" s="8">
        <v>481</v>
      </c>
      <c r="AV16" s="9">
        <f t="shared" si="1"/>
        <v>22</v>
      </c>
      <c r="AW16" s="9">
        <f t="shared" si="0"/>
        <v>21.863636363636363</v>
      </c>
      <c r="AX16" s="1"/>
      <c r="AY16" s="1"/>
      <c r="AZ16" s="1"/>
      <c r="BA16" s="1"/>
      <c r="BB16" s="1"/>
    </row>
    <row r="17" spans="1:54" x14ac:dyDescent="0.3">
      <c r="A17" s="2">
        <v>8</v>
      </c>
      <c r="B17" s="2">
        <v>11</v>
      </c>
      <c r="C17" s="2">
        <v>13</v>
      </c>
      <c r="D17" s="2">
        <v>19</v>
      </c>
      <c r="E17" s="2">
        <v>25</v>
      </c>
      <c r="F17" s="2">
        <v>47</v>
      </c>
      <c r="G17" s="2">
        <v>111</v>
      </c>
      <c r="H17" s="2">
        <v>135</v>
      </c>
      <c r="I17" s="2">
        <v>153</v>
      </c>
      <c r="J17" s="2">
        <v>164</v>
      </c>
      <c r="K17" s="2">
        <v>170</v>
      </c>
      <c r="L17" s="2">
        <v>214</v>
      </c>
      <c r="M17" s="2">
        <v>216</v>
      </c>
      <c r="N17" s="2">
        <v>273</v>
      </c>
      <c r="O17" s="2">
        <v>318</v>
      </c>
      <c r="P17" s="2">
        <v>367</v>
      </c>
      <c r="Q17" s="2">
        <v>375</v>
      </c>
      <c r="R17" s="2">
        <v>381</v>
      </c>
      <c r="S17" s="2">
        <v>386</v>
      </c>
      <c r="T17" s="2">
        <v>399</v>
      </c>
      <c r="U17" s="2">
        <v>401</v>
      </c>
      <c r="V17" s="2">
        <v>415</v>
      </c>
      <c r="W17" s="2">
        <v>418</v>
      </c>
      <c r="X17" s="2">
        <v>457</v>
      </c>
      <c r="Y17" s="2">
        <v>461</v>
      </c>
      <c r="Z17" s="2">
        <v>475</v>
      </c>
      <c r="AA17" s="2">
        <v>514</v>
      </c>
      <c r="AB17" s="2">
        <v>536</v>
      </c>
      <c r="AC17" s="2">
        <v>542</v>
      </c>
      <c r="AD17" s="2">
        <v>550</v>
      </c>
      <c r="AE17" s="2">
        <v>557</v>
      </c>
      <c r="AF17" s="2">
        <v>559</v>
      </c>
      <c r="AT17" s="1"/>
      <c r="AU17" s="8">
        <v>606</v>
      </c>
      <c r="AV17" s="9">
        <f t="shared" si="1"/>
        <v>32</v>
      </c>
      <c r="AW17" s="9">
        <f t="shared" si="0"/>
        <v>18.9375</v>
      </c>
      <c r="AX17" s="1"/>
      <c r="AY17" s="1"/>
      <c r="AZ17" s="1"/>
      <c r="BA17" s="1"/>
      <c r="BB17" s="1"/>
    </row>
    <row r="18" spans="1:54" x14ac:dyDescent="0.3">
      <c r="A18" s="2">
        <v>18</v>
      </c>
      <c r="B18" s="15">
        <v>28</v>
      </c>
      <c r="C18" s="2">
        <v>57</v>
      </c>
      <c r="D18" s="2">
        <v>68</v>
      </c>
      <c r="E18" s="2">
        <v>103</v>
      </c>
      <c r="F18" s="19">
        <v>105</v>
      </c>
      <c r="G18" s="2">
        <v>122</v>
      </c>
      <c r="H18" s="2">
        <v>140</v>
      </c>
      <c r="I18" s="2">
        <v>150</v>
      </c>
      <c r="J18" s="2">
        <v>155</v>
      </c>
      <c r="K18" s="2">
        <v>166</v>
      </c>
      <c r="L18" s="2">
        <v>180</v>
      </c>
      <c r="M18" s="2">
        <v>189</v>
      </c>
      <c r="N18" s="2">
        <v>234</v>
      </c>
      <c r="O18" s="2">
        <v>238</v>
      </c>
      <c r="P18" s="2">
        <v>275</v>
      </c>
      <c r="Q18" s="2">
        <v>283</v>
      </c>
      <c r="R18" s="2">
        <v>322</v>
      </c>
      <c r="S18" s="2">
        <v>323</v>
      </c>
      <c r="T18" s="2">
        <v>358</v>
      </c>
      <c r="U18" s="2">
        <v>404</v>
      </c>
      <c r="V18" s="2">
        <v>407</v>
      </c>
      <c r="Y18" s="2"/>
      <c r="AA18" s="2"/>
      <c r="AB18" s="2"/>
      <c r="AT18" s="1"/>
      <c r="AU18" s="8">
        <v>428</v>
      </c>
      <c r="AV18" s="9">
        <f t="shared" si="1"/>
        <v>22</v>
      </c>
      <c r="AW18" s="9">
        <f t="shared" si="0"/>
        <v>19.454545454545453</v>
      </c>
      <c r="AX18" s="1"/>
      <c r="AY18" s="1"/>
      <c r="AZ18" s="1"/>
      <c r="BA18" s="1"/>
      <c r="BB18" s="1"/>
    </row>
    <row r="19" spans="1:54" x14ac:dyDescent="0.3">
      <c r="A19" s="2">
        <v>33</v>
      </c>
      <c r="B19" s="2">
        <v>43</v>
      </c>
      <c r="C19" s="2">
        <v>99</v>
      </c>
      <c r="D19" s="2">
        <v>107</v>
      </c>
      <c r="E19" s="14">
        <v>111</v>
      </c>
      <c r="F19" s="14">
        <v>112</v>
      </c>
      <c r="G19" s="14">
        <v>113</v>
      </c>
      <c r="H19" s="14">
        <v>114</v>
      </c>
      <c r="I19" s="2">
        <v>119</v>
      </c>
      <c r="J19" s="2">
        <v>137</v>
      </c>
      <c r="K19" s="14">
        <v>151</v>
      </c>
      <c r="L19" s="14">
        <v>152</v>
      </c>
      <c r="M19" s="2">
        <v>196</v>
      </c>
      <c r="N19" s="2">
        <v>201</v>
      </c>
      <c r="O19" s="2">
        <v>212</v>
      </c>
      <c r="P19" s="2">
        <v>227</v>
      </c>
      <c r="Q19" s="2">
        <v>247</v>
      </c>
      <c r="R19" s="2">
        <v>253</v>
      </c>
      <c r="S19" s="2">
        <v>268</v>
      </c>
      <c r="T19" s="2">
        <v>281</v>
      </c>
      <c r="U19" s="2">
        <v>291</v>
      </c>
      <c r="V19" s="2">
        <v>300</v>
      </c>
      <c r="W19" s="2">
        <v>302</v>
      </c>
      <c r="X19" s="2">
        <v>310</v>
      </c>
      <c r="Y19" s="2">
        <v>326</v>
      </c>
      <c r="Z19" s="2">
        <v>329</v>
      </c>
      <c r="AA19" s="2">
        <v>332</v>
      </c>
      <c r="AB19" s="2">
        <v>334</v>
      </c>
      <c r="AC19" s="2">
        <v>368</v>
      </c>
      <c r="AD19" s="2">
        <v>396</v>
      </c>
      <c r="AE19" s="2">
        <v>415</v>
      </c>
      <c r="AF19" s="2">
        <v>426</v>
      </c>
      <c r="AG19" s="2">
        <v>430</v>
      </c>
      <c r="AH19" s="2">
        <v>437</v>
      </c>
      <c r="AI19" s="2">
        <v>472</v>
      </c>
      <c r="AJ19" s="2">
        <v>482</v>
      </c>
      <c r="AK19" s="14">
        <v>515</v>
      </c>
      <c r="AL19" s="14">
        <v>516</v>
      </c>
      <c r="AM19" s="2">
        <v>548</v>
      </c>
      <c r="AN19" s="14">
        <v>556</v>
      </c>
      <c r="AO19" s="14">
        <v>557</v>
      </c>
      <c r="AT19" s="1"/>
      <c r="AU19" s="8">
        <v>604</v>
      </c>
      <c r="AV19" s="9">
        <f t="shared" si="1"/>
        <v>41</v>
      </c>
      <c r="AW19" s="9">
        <f t="shared" si="0"/>
        <v>14.731707317073171</v>
      </c>
      <c r="AX19" s="1"/>
      <c r="AY19" s="1"/>
      <c r="AZ19" s="1"/>
      <c r="BA19" s="1"/>
      <c r="BB19" s="1"/>
    </row>
    <row r="20" spans="1:54" x14ac:dyDescent="0.3">
      <c r="A20" s="2">
        <v>13</v>
      </c>
      <c r="B20" s="2">
        <v>30</v>
      </c>
      <c r="C20" s="2">
        <v>34</v>
      </c>
      <c r="D20" s="2">
        <v>42</v>
      </c>
      <c r="E20" s="15">
        <v>48</v>
      </c>
      <c r="F20" s="15">
        <v>68</v>
      </c>
      <c r="G20" s="2">
        <v>77</v>
      </c>
      <c r="H20" s="2">
        <v>93</v>
      </c>
      <c r="I20" s="2">
        <v>104</v>
      </c>
      <c r="J20" s="2">
        <v>114</v>
      </c>
      <c r="K20" s="2">
        <v>175</v>
      </c>
      <c r="L20" s="2">
        <v>181</v>
      </c>
      <c r="M20" s="2">
        <v>199</v>
      </c>
      <c r="N20" s="2">
        <v>223</v>
      </c>
      <c r="O20" s="2">
        <v>253</v>
      </c>
      <c r="P20" s="2">
        <v>274</v>
      </c>
      <c r="Q20" s="2">
        <v>300</v>
      </c>
      <c r="R20" s="2">
        <v>312</v>
      </c>
      <c r="S20" s="14">
        <v>344</v>
      </c>
      <c r="T20" s="14">
        <v>345</v>
      </c>
      <c r="U20" s="2">
        <v>352</v>
      </c>
      <c r="V20" s="2">
        <v>383</v>
      </c>
      <c r="W20" s="2"/>
      <c r="X20" s="2"/>
      <c r="AA20" s="2"/>
      <c r="AB20" s="2"/>
      <c r="AT20" s="1"/>
      <c r="AU20" s="8">
        <v>394</v>
      </c>
      <c r="AV20" s="9">
        <f t="shared" si="1"/>
        <v>22</v>
      </c>
      <c r="AW20" s="9">
        <f t="shared" si="0"/>
        <v>17.90909090909091</v>
      </c>
      <c r="AX20" s="1"/>
      <c r="AY20" s="1"/>
      <c r="AZ20" s="1"/>
      <c r="BA20" s="1"/>
      <c r="BB20" s="1"/>
    </row>
    <row r="21" spans="1:54" x14ac:dyDescent="0.3">
      <c r="A21" s="2">
        <v>29</v>
      </c>
      <c r="B21" s="2">
        <v>41</v>
      </c>
      <c r="C21" s="2">
        <v>94</v>
      </c>
      <c r="D21" s="2">
        <v>107</v>
      </c>
      <c r="E21" s="2">
        <v>142</v>
      </c>
      <c r="F21" s="14">
        <v>193</v>
      </c>
      <c r="G21" s="14">
        <v>194</v>
      </c>
      <c r="H21" s="2">
        <v>228</v>
      </c>
      <c r="I21" s="2">
        <v>307</v>
      </c>
      <c r="J21" s="2">
        <v>315</v>
      </c>
      <c r="K21" s="2">
        <v>319</v>
      </c>
      <c r="L21" s="14">
        <v>338</v>
      </c>
      <c r="M21" s="14">
        <v>339</v>
      </c>
      <c r="N21" s="2">
        <v>345</v>
      </c>
      <c r="O21" s="2">
        <v>371</v>
      </c>
      <c r="P21" s="2">
        <v>373</v>
      </c>
      <c r="Q21"/>
      <c r="R21"/>
      <c r="S21"/>
      <c r="T21" s="2"/>
      <c r="V21" s="2"/>
      <c r="AA21" s="2"/>
      <c r="AB21" s="2"/>
      <c r="AT21" s="1"/>
      <c r="AU21" s="8">
        <v>434</v>
      </c>
      <c r="AV21" s="9">
        <f t="shared" si="1"/>
        <v>16</v>
      </c>
      <c r="AW21" s="9">
        <f t="shared" si="0"/>
        <v>27.125</v>
      </c>
      <c r="AX21" s="1"/>
      <c r="AY21" s="1"/>
      <c r="AZ21" s="1"/>
      <c r="BA21" s="1"/>
      <c r="BB21" s="1"/>
    </row>
    <row r="22" spans="1:54" x14ac:dyDescent="0.3">
      <c r="A22" s="2">
        <v>7</v>
      </c>
      <c r="B22" s="2">
        <v>11</v>
      </c>
      <c r="C22" s="2">
        <v>17</v>
      </c>
      <c r="D22" s="2">
        <v>54</v>
      </c>
      <c r="E22" s="2">
        <v>162</v>
      </c>
      <c r="F22" s="2">
        <v>165</v>
      </c>
      <c r="G22" s="2">
        <v>179</v>
      </c>
      <c r="H22" s="2">
        <v>291</v>
      </c>
      <c r="I22" s="2">
        <v>295</v>
      </c>
      <c r="J22" s="2">
        <v>306</v>
      </c>
      <c r="K22" s="14">
        <v>347</v>
      </c>
      <c r="L22" s="14">
        <v>348</v>
      </c>
      <c r="M22" s="2">
        <v>437</v>
      </c>
      <c r="N22" s="15">
        <v>463</v>
      </c>
      <c r="O22" s="2">
        <v>473</v>
      </c>
      <c r="P22" s="2">
        <v>482</v>
      </c>
      <c r="Q22" s="2">
        <v>487</v>
      </c>
      <c r="R22" s="2">
        <v>501</v>
      </c>
      <c r="S22"/>
      <c r="T22" s="2"/>
      <c r="V22" s="2"/>
      <c r="X22" s="2"/>
      <c r="AA22" s="2"/>
      <c r="AB22" s="2"/>
      <c r="AT22" s="1"/>
      <c r="AU22" s="8">
        <v>501</v>
      </c>
      <c r="AV22" s="9">
        <f t="shared" si="1"/>
        <v>18</v>
      </c>
      <c r="AW22" s="9">
        <f t="shared" si="0"/>
        <v>27.833333333333332</v>
      </c>
      <c r="AX22" s="1"/>
      <c r="AY22" s="1"/>
      <c r="AZ22" s="1"/>
      <c r="BA22" s="1"/>
      <c r="BB22" s="1"/>
    </row>
    <row r="23" spans="1:54" x14ac:dyDescent="0.3">
      <c r="A23" s="2">
        <v>24</v>
      </c>
      <c r="B23" s="2">
        <v>47</v>
      </c>
      <c r="C23">
        <v>72</v>
      </c>
      <c r="D23" s="2">
        <v>93</v>
      </c>
      <c r="E23" s="2">
        <v>117</v>
      </c>
      <c r="F23" s="2">
        <v>161</v>
      </c>
      <c r="G23" s="2">
        <v>198</v>
      </c>
      <c r="H23" s="2">
        <v>209</v>
      </c>
      <c r="I23" s="2">
        <v>261</v>
      </c>
      <c r="J23" s="2">
        <v>281</v>
      </c>
      <c r="K23" s="3"/>
      <c r="L23"/>
      <c r="M23"/>
      <c r="N23"/>
      <c r="O23" s="2"/>
      <c r="P23"/>
      <c r="Q23"/>
      <c r="R23"/>
      <c r="S23"/>
      <c r="T23" s="2"/>
      <c r="U23" s="2"/>
      <c r="V23" s="2"/>
      <c r="X23" s="2"/>
      <c r="AA23" s="2"/>
      <c r="AB23" s="2"/>
      <c r="AT23" s="1"/>
      <c r="AU23" s="8">
        <v>372</v>
      </c>
      <c r="AV23" s="9">
        <f t="shared" si="1"/>
        <v>10</v>
      </c>
      <c r="AW23" s="9">
        <f t="shared" si="0"/>
        <v>37.200000000000003</v>
      </c>
      <c r="AX23" s="1"/>
      <c r="AY23" s="1"/>
      <c r="AZ23" s="1"/>
      <c r="BA23" s="1"/>
      <c r="BB23" s="1"/>
    </row>
    <row r="24" spans="1:54" x14ac:dyDescent="0.3">
      <c r="A24" s="2">
        <v>7</v>
      </c>
      <c r="B24" s="2">
        <v>51</v>
      </c>
      <c r="C24" s="2">
        <v>67</v>
      </c>
      <c r="D24" s="2">
        <v>80</v>
      </c>
      <c r="E24" s="2">
        <v>114</v>
      </c>
      <c r="F24" s="14">
        <v>141</v>
      </c>
      <c r="G24" s="14">
        <v>142</v>
      </c>
      <c r="H24" s="2">
        <v>201</v>
      </c>
      <c r="I24" s="2">
        <v>227</v>
      </c>
      <c r="J24" s="2">
        <v>238</v>
      </c>
      <c r="K24" s="2">
        <v>250</v>
      </c>
      <c r="L24">
        <v>253</v>
      </c>
      <c r="M24" s="2">
        <v>323</v>
      </c>
      <c r="N24" s="2">
        <v>339</v>
      </c>
      <c r="O24" s="2">
        <v>341</v>
      </c>
      <c r="P24" s="2">
        <v>370</v>
      </c>
      <c r="Q24" s="14">
        <v>401</v>
      </c>
      <c r="R24" s="14">
        <v>402</v>
      </c>
      <c r="S24" s="2">
        <v>461</v>
      </c>
      <c r="T24" s="2">
        <v>481</v>
      </c>
      <c r="U24" s="14">
        <v>524</v>
      </c>
      <c r="V24" s="14">
        <v>525</v>
      </c>
      <c r="X24" s="2"/>
      <c r="AA24" s="2"/>
      <c r="AB24" s="2"/>
      <c r="AT24" s="1"/>
      <c r="AU24" s="8">
        <v>548</v>
      </c>
      <c r="AV24" s="9">
        <f t="shared" si="1"/>
        <v>22</v>
      </c>
      <c r="AW24" s="9">
        <f t="shared" si="0"/>
        <v>24.90909090909091</v>
      </c>
      <c r="AX24" s="1"/>
      <c r="AY24" s="1"/>
      <c r="AZ24" s="1"/>
      <c r="BA24" s="1"/>
      <c r="BB24" s="1"/>
    </row>
    <row r="25" spans="1:54" x14ac:dyDescent="0.3">
      <c r="T25" s="2"/>
      <c r="V25" s="2"/>
      <c r="X25" s="2"/>
      <c r="AA25" s="2"/>
      <c r="AB25" s="2"/>
      <c r="AT25" s="8" t="s">
        <v>7</v>
      </c>
      <c r="AU25" s="8">
        <f>SUM(AU1:AU24)</f>
        <v>12110</v>
      </c>
      <c r="AV25" s="8">
        <f>SUM(AV1:AV24)</f>
        <v>552</v>
      </c>
      <c r="AW25" s="10">
        <f t="shared" si="0"/>
        <v>21.938405797101449</v>
      </c>
      <c r="AX25" s="1"/>
      <c r="AY25" s="1"/>
      <c r="AZ25" s="1"/>
      <c r="BA25" s="1"/>
      <c r="BB25" s="1"/>
    </row>
    <row r="26" spans="1:54" x14ac:dyDescent="0.3">
      <c r="T26" s="2"/>
      <c r="U26" s="2"/>
      <c r="V26" s="2"/>
      <c r="X26" s="2"/>
      <c r="AA26" s="2"/>
      <c r="AB26" s="2"/>
    </row>
    <row r="27" spans="1:54" x14ac:dyDescent="0.3">
      <c r="Q27" s="2"/>
      <c r="T27" s="2"/>
      <c r="U27" s="2"/>
      <c r="V27" s="2"/>
      <c r="X27" s="2"/>
      <c r="AA27" s="2"/>
      <c r="AB27" s="2"/>
    </row>
    <row r="28" spans="1:54" x14ac:dyDescent="0.3">
      <c r="Q28" s="2"/>
      <c r="T28" s="2"/>
      <c r="U28" s="2"/>
      <c r="V28" s="2"/>
      <c r="X28" s="2"/>
      <c r="AB28" s="2"/>
    </row>
    <row r="29" spans="1:54" x14ac:dyDescent="0.3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X29" s="2"/>
      <c r="AB29" s="2"/>
      <c r="AT29" s="2"/>
      <c r="AU29" s="2"/>
      <c r="AV29" s="2"/>
      <c r="AW29" s="2"/>
      <c r="AX29" s="2"/>
    </row>
    <row r="30" spans="1:54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X30" s="2"/>
      <c r="AB30" s="2"/>
      <c r="AT30" s="2"/>
      <c r="AU30" s="2"/>
      <c r="AV30" s="2"/>
      <c r="AW30" s="2"/>
      <c r="AX30" s="2"/>
    </row>
    <row r="31" spans="1:54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X31" s="2"/>
      <c r="AB31" s="2"/>
      <c r="AT31" s="2"/>
      <c r="AU31" s="2"/>
      <c r="AV31" s="2"/>
      <c r="AW31" s="2"/>
      <c r="AX31" s="2"/>
    </row>
    <row r="32" spans="1:54" x14ac:dyDescent="0.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AB32" s="2"/>
      <c r="AT32" s="2"/>
      <c r="AU32" s="2"/>
      <c r="AV32" s="2"/>
      <c r="AW32" s="2"/>
      <c r="AX32" s="2"/>
    </row>
    <row r="33" spans="3:50" x14ac:dyDescent="0.3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X33" s="2"/>
      <c r="AB33" s="2"/>
      <c r="AT33" s="2"/>
      <c r="AU33" s="2"/>
      <c r="AV33" s="2"/>
      <c r="AW33" s="3"/>
      <c r="AX33" s="2"/>
    </row>
    <row r="34" spans="3:50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X34" s="2"/>
      <c r="AB34" s="2"/>
      <c r="AT34" s="2"/>
      <c r="AU34" s="2"/>
      <c r="AV34" s="2"/>
      <c r="AW34" s="3"/>
      <c r="AX34" s="2"/>
    </row>
    <row r="35" spans="3:50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X35" s="2"/>
      <c r="AB35" s="2"/>
      <c r="AT35" s="2"/>
      <c r="AU35" s="2"/>
      <c r="AV35" s="2"/>
      <c r="AW35" s="3"/>
      <c r="AX35" s="3"/>
    </row>
    <row r="36" spans="3:50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X36" s="2"/>
      <c r="AB36" s="2"/>
      <c r="AT36" s="2"/>
      <c r="AU36" s="2"/>
      <c r="AV36" s="2"/>
      <c r="AW36" s="3"/>
      <c r="AX36" s="3"/>
    </row>
    <row r="37" spans="3:50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AB37" s="2"/>
      <c r="AT37" s="2"/>
      <c r="AU37" s="2"/>
      <c r="AV37" s="2"/>
      <c r="AW37" s="3"/>
      <c r="AX37" s="3"/>
    </row>
    <row r="38" spans="3:50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X38" s="2"/>
      <c r="AB38" s="2"/>
      <c r="AT38" s="2"/>
      <c r="AU38" s="2"/>
      <c r="AV38" s="2"/>
      <c r="AW38" s="3"/>
      <c r="AX38" s="3"/>
    </row>
    <row r="39" spans="3:50" x14ac:dyDescent="0.3"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  <c r="V39" s="2"/>
      <c r="X39" s="2"/>
      <c r="AB39" s="2"/>
      <c r="AT39" s="2"/>
      <c r="AU39" s="2"/>
      <c r="AV39" s="2"/>
      <c r="AW39" s="3"/>
      <c r="AX39" s="3"/>
    </row>
    <row r="40" spans="3:50" x14ac:dyDescent="0.3">
      <c r="C40"/>
      <c r="D40"/>
      <c r="G40"/>
      <c r="M40"/>
      <c r="O40"/>
      <c r="Q40" s="2"/>
      <c r="S40" s="2"/>
      <c r="T40" s="2"/>
      <c r="V40" s="2"/>
      <c r="X40" s="2"/>
      <c r="AB40" s="2"/>
      <c r="AT40" s="1"/>
      <c r="AU40" s="1"/>
      <c r="AV40" s="1"/>
    </row>
    <row r="41" spans="3:50" x14ac:dyDescent="0.3">
      <c r="Q41" s="2"/>
      <c r="T41" s="2"/>
      <c r="U41" s="2"/>
      <c r="V41" s="2"/>
      <c r="X41" s="2"/>
      <c r="AB41" s="2"/>
    </row>
    <row r="42" spans="3:50" x14ac:dyDescent="0.3">
      <c r="Q42" s="2"/>
      <c r="T42" s="2"/>
      <c r="U42" s="2"/>
      <c r="V42" s="2"/>
      <c r="X42" s="2"/>
      <c r="AB42" s="2"/>
    </row>
    <row r="43" spans="3:50" x14ac:dyDescent="0.3">
      <c r="T43" s="2"/>
      <c r="U43" s="2"/>
      <c r="V43" s="2"/>
      <c r="X43" s="2"/>
      <c r="AB43" s="2"/>
    </row>
    <row r="44" spans="3:50" x14ac:dyDescent="0.3">
      <c r="T44" s="2"/>
      <c r="U44" s="2"/>
      <c r="X44" s="2"/>
      <c r="AB44" s="2"/>
    </row>
    <row r="45" spans="3:50" x14ac:dyDescent="0.3">
      <c r="T45" s="2"/>
      <c r="U45" s="2"/>
      <c r="X45" s="2"/>
      <c r="AB45" s="2"/>
    </row>
    <row r="46" spans="3:50" x14ac:dyDescent="0.3">
      <c r="T46" s="2"/>
      <c r="U46" s="2"/>
      <c r="X46" s="2"/>
      <c r="AB46" s="2"/>
    </row>
    <row r="47" spans="3:50" x14ac:dyDescent="0.3">
      <c r="T47" s="2"/>
      <c r="U47" s="2"/>
      <c r="X47" s="2"/>
    </row>
    <row r="48" spans="3:50" x14ac:dyDescent="0.3">
      <c r="T48" s="2"/>
      <c r="U48" s="2"/>
      <c r="X48" s="2"/>
    </row>
    <row r="49" spans="20:24" x14ac:dyDescent="0.3">
      <c r="T49" s="2"/>
      <c r="U49" s="2"/>
      <c r="X49" s="2"/>
    </row>
    <row r="50" spans="20:24" x14ac:dyDescent="0.3">
      <c r="T50" s="2"/>
      <c r="U50" s="2"/>
      <c r="X50" s="2"/>
    </row>
    <row r="51" spans="20:24" x14ac:dyDescent="0.3">
      <c r="T51" s="2"/>
      <c r="X51" s="2"/>
    </row>
    <row r="52" spans="20:24" x14ac:dyDescent="0.3">
      <c r="T52" s="2"/>
      <c r="X52" s="2"/>
    </row>
    <row r="53" spans="20:24" x14ac:dyDescent="0.3">
      <c r="T53" s="2"/>
      <c r="X53" s="2"/>
    </row>
    <row r="54" spans="20:24" x14ac:dyDescent="0.3">
      <c r="X54" s="2"/>
    </row>
    <row r="55" spans="20:24" x14ac:dyDescent="0.3">
      <c r="X55" s="2"/>
    </row>
    <row r="56" spans="20:24" x14ac:dyDescent="0.3">
      <c r="X56" s="2"/>
    </row>
    <row r="57" spans="20:24" x14ac:dyDescent="0.3">
      <c r="X57" s="2"/>
    </row>
    <row r="58" spans="20:24" x14ac:dyDescent="0.3">
      <c r="X58" s="2"/>
    </row>
    <row r="59" spans="20:24" x14ac:dyDescent="0.3">
      <c r="X59" s="2"/>
    </row>
    <row r="60" spans="20:24" x14ac:dyDescent="0.3">
      <c r="X60" s="2"/>
    </row>
    <row r="61" spans="20:24" x14ac:dyDescent="0.3">
      <c r="X61" s="2"/>
    </row>
    <row r="62" spans="20:24" x14ac:dyDescent="0.3">
      <c r="X62" s="2"/>
    </row>
    <row r="63" spans="20:24" x14ac:dyDescent="0.3">
      <c r="X63" s="2"/>
    </row>
  </sheetData>
  <sortState ref="U29:U50">
    <sortCondition ref="U29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workbookViewId="0"/>
  </sheetViews>
  <sheetFormatPr baseColWidth="10" defaultRowHeight="14.4" x14ac:dyDescent="0.3"/>
  <cols>
    <col min="1" max="1" width="24.21875" customWidth="1"/>
    <col min="2" max="2" width="23.109375" customWidth="1"/>
    <col min="3" max="3" width="23.21875" customWidth="1"/>
    <col min="4" max="4" width="14.5546875" customWidth="1"/>
  </cols>
  <sheetData>
    <row r="1" spans="1:6" ht="15" thickBot="1" x14ac:dyDescent="0.35">
      <c r="A1" s="16"/>
      <c r="B1" s="16" t="s">
        <v>12</v>
      </c>
      <c r="C1" s="16" t="s">
        <v>11</v>
      </c>
      <c r="D1" s="16" t="s">
        <v>13</v>
      </c>
    </row>
    <row r="2" spans="1:6" ht="15.6" thickTop="1" thickBot="1" x14ac:dyDescent="0.35">
      <c r="A2" s="20" t="s">
        <v>8</v>
      </c>
      <c r="B2" s="16">
        <f>TRANSPOSE('Lista completa Iliada'!BE25)</f>
        <v>15693</v>
      </c>
      <c r="C2" s="16">
        <f>TRANSPOSE('Lista completa Iliada'!BF25)</f>
        <v>704</v>
      </c>
      <c r="D2" s="17">
        <f t="shared" ref="D2:D4" si="0">B2/C2</f>
        <v>22.291193181818183</v>
      </c>
      <c r="E2" s="25"/>
      <c r="F2" s="26"/>
    </row>
    <row r="3" spans="1:6" ht="15.6" thickTop="1" thickBot="1" x14ac:dyDescent="0.35">
      <c r="A3" s="20" t="s">
        <v>9</v>
      </c>
      <c r="B3" s="16">
        <f>TRANSPOSE('Lista completa Odisea'!AU25)</f>
        <v>12110</v>
      </c>
      <c r="C3" s="16">
        <f>TRANSPOSE('Lista completa Odisea'!AV25)</f>
        <v>552</v>
      </c>
      <c r="D3" s="17">
        <f t="shared" si="0"/>
        <v>21.938405797101449</v>
      </c>
      <c r="E3" s="25"/>
    </row>
    <row r="4" spans="1:6" ht="15.6" thickTop="1" thickBot="1" x14ac:dyDescent="0.35">
      <c r="A4" s="16" t="s">
        <v>10</v>
      </c>
      <c r="B4" s="16">
        <f>B2+B3</f>
        <v>27803</v>
      </c>
      <c r="C4" s="16">
        <f>C2+C3</f>
        <v>1256</v>
      </c>
      <c r="D4" s="17">
        <f t="shared" si="0"/>
        <v>22.136146496815286</v>
      </c>
    </row>
    <row r="5" spans="1:6" ht="15" thickTop="1" x14ac:dyDescent="0.3">
      <c r="D5" s="25"/>
      <c r="E5" s="26"/>
    </row>
    <row r="6" spans="1:6" x14ac:dyDescent="0.3">
      <c r="D6" s="25"/>
      <c r="E6" s="26"/>
    </row>
    <row r="7" spans="1:6" ht="15" thickBot="1" x14ac:dyDescent="0.35">
      <c r="A7" s="16"/>
      <c r="B7" s="20" t="s">
        <v>8</v>
      </c>
      <c r="C7" s="20" t="s">
        <v>9</v>
      </c>
      <c r="D7" s="16" t="s">
        <v>10</v>
      </c>
    </row>
    <row r="8" spans="1:6" ht="15.6" thickTop="1" thickBot="1" x14ac:dyDescent="0.35">
      <c r="A8" s="16" t="s">
        <v>14</v>
      </c>
      <c r="B8" s="16">
        <v>658</v>
      </c>
      <c r="C8" s="16">
        <v>518</v>
      </c>
      <c r="D8" s="21">
        <f>SUM(B8:C8)</f>
        <v>1176</v>
      </c>
    </row>
    <row r="9" spans="1:6" ht="15.6" thickTop="1" thickBot="1" x14ac:dyDescent="0.35">
      <c r="A9" s="16" t="s">
        <v>15</v>
      </c>
      <c r="B9" s="16">
        <v>21</v>
      </c>
      <c r="C9" s="16">
        <v>14</v>
      </c>
      <c r="D9" s="21">
        <f>SUM(B9:C9)</f>
        <v>35</v>
      </c>
    </row>
    <row r="10" spans="1:6" ht="15.6" thickTop="1" thickBot="1" x14ac:dyDescent="0.35">
      <c r="A10" s="16" t="s">
        <v>16</v>
      </c>
      <c r="B10" s="16">
        <v>15</v>
      </c>
      <c r="C10" s="16">
        <v>17</v>
      </c>
      <c r="D10" s="21">
        <f>SUM(B10:C10)</f>
        <v>32</v>
      </c>
    </row>
    <row r="11" spans="1:6" ht="15.6" thickTop="1" thickBot="1" x14ac:dyDescent="0.35">
      <c r="A11" s="16" t="s">
        <v>17</v>
      </c>
      <c r="B11" s="16">
        <v>5</v>
      </c>
      <c r="C11" s="16">
        <v>3</v>
      </c>
      <c r="D11" s="21">
        <f>SUM(B11:C11)</f>
        <v>8</v>
      </c>
    </row>
    <row r="12" spans="1:6" ht="15.6" thickTop="1" thickBot="1" x14ac:dyDescent="0.35">
      <c r="A12" s="16" t="s">
        <v>10</v>
      </c>
      <c r="B12" s="16">
        <f>SUM(B8:B11)</f>
        <v>699</v>
      </c>
      <c r="C12" s="16">
        <f>SUM(C8:C11)</f>
        <v>552</v>
      </c>
      <c r="D12" s="21">
        <f>SUM(B12:C12)</f>
        <v>1251</v>
      </c>
    </row>
    <row r="13" spans="1:6" ht="15" thickTop="1" x14ac:dyDescent="0.3"/>
    <row r="14" spans="1:6" ht="15" thickBot="1" x14ac:dyDescent="0.35">
      <c r="A14" s="24" t="s">
        <v>18</v>
      </c>
      <c r="B14" s="20" t="s">
        <v>8</v>
      </c>
      <c r="C14" s="20" t="s">
        <v>9</v>
      </c>
      <c r="D14" s="16" t="s">
        <v>10</v>
      </c>
    </row>
    <row r="15" spans="1:6" ht="15.6" thickTop="1" thickBot="1" x14ac:dyDescent="0.35">
      <c r="A15" s="16" t="s">
        <v>14</v>
      </c>
      <c r="B15" s="23">
        <f>B8/B$12</f>
        <v>0.94134477825464946</v>
      </c>
      <c r="C15" s="23">
        <f>C8/C$12</f>
        <v>0.93840579710144922</v>
      </c>
      <c r="D15" s="27">
        <f>D8/D$12</f>
        <v>0.94004796163069548</v>
      </c>
    </row>
    <row r="16" spans="1:6" ht="15.6" thickTop="1" thickBot="1" x14ac:dyDescent="0.35">
      <c r="A16" s="16" t="s">
        <v>15</v>
      </c>
      <c r="B16" s="23">
        <f t="shared" ref="B16:D16" si="1">B9/B$12</f>
        <v>3.0042918454935622E-2</v>
      </c>
      <c r="C16" s="23">
        <f t="shared" si="1"/>
        <v>2.5362318840579712E-2</v>
      </c>
      <c r="D16" s="23">
        <f t="shared" si="1"/>
        <v>2.7977617905675458E-2</v>
      </c>
    </row>
    <row r="17" spans="1:4" ht="15.6" thickTop="1" thickBot="1" x14ac:dyDescent="0.35">
      <c r="A17" s="16" t="s">
        <v>16</v>
      </c>
      <c r="B17" s="23">
        <f t="shared" ref="B17:D17" si="2">B10/B$12</f>
        <v>2.1459227467811159E-2</v>
      </c>
      <c r="C17" s="23">
        <f t="shared" si="2"/>
        <v>3.0797101449275364E-2</v>
      </c>
      <c r="D17" s="23">
        <f t="shared" si="2"/>
        <v>2.5579536370903277E-2</v>
      </c>
    </row>
    <row r="18" spans="1:4" ht="15.6" thickTop="1" thickBot="1" x14ac:dyDescent="0.35">
      <c r="A18" s="16" t="s">
        <v>17</v>
      </c>
      <c r="B18" s="23">
        <f t="shared" ref="B18:D18" si="3">B11/B$12</f>
        <v>7.1530758226037196E-3</v>
      </c>
      <c r="C18" s="23">
        <f t="shared" si="3"/>
        <v>5.434782608695652E-3</v>
      </c>
      <c r="D18" s="23">
        <f t="shared" si="3"/>
        <v>6.3948840927258192E-3</v>
      </c>
    </row>
    <row r="19" spans="1:4" ht="15.6" thickTop="1" thickBot="1" x14ac:dyDescent="0.35">
      <c r="A19" s="16" t="s">
        <v>10</v>
      </c>
      <c r="B19" s="22">
        <f>SUM(B15:B18)</f>
        <v>1</v>
      </c>
      <c r="C19" s="22">
        <f>SUM(C15:C18)</f>
        <v>1</v>
      </c>
      <c r="D19" s="22">
        <f>SUM(D15:D18)</f>
        <v>1</v>
      </c>
    </row>
    <row r="20" spans="1:4" ht="15" thickTop="1" x14ac:dyDescent="0.3"/>
    <row r="21" spans="1:4" ht="15" thickBot="1" x14ac:dyDescent="0.35">
      <c r="A21" s="16" t="s">
        <v>19</v>
      </c>
      <c r="B21" s="20" t="s">
        <v>8</v>
      </c>
      <c r="C21" s="20" t="s">
        <v>9</v>
      </c>
      <c r="D21" s="16" t="s">
        <v>10</v>
      </c>
    </row>
    <row r="22" spans="1:4" ht="15.6" thickTop="1" thickBot="1" x14ac:dyDescent="0.35">
      <c r="A22" s="16" t="s">
        <v>14</v>
      </c>
      <c r="B22" s="17">
        <f>$B$2/B8</f>
        <v>23.84954407294833</v>
      </c>
      <c r="C22" s="17">
        <f>$B$3/C8</f>
        <v>23.378378378378379</v>
      </c>
      <c r="D22" s="17">
        <f>$B$4/D8</f>
        <v>23.642006802721088</v>
      </c>
    </row>
    <row r="23" spans="1:4" ht="15.6" thickTop="1" thickBot="1" x14ac:dyDescent="0.35">
      <c r="A23" s="16" t="s">
        <v>15</v>
      </c>
      <c r="B23" s="17">
        <f>$B$2/B9</f>
        <v>747.28571428571433</v>
      </c>
      <c r="C23" s="17">
        <f>$B$3/C9</f>
        <v>865</v>
      </c>
      <c r="D23" s="17">
        <f>$B$4/D9</f>
        <v>794.37142857142862</v>
      </c>
    </row>
    <row r="24" spans="1:4" ht="15.6" thickTop="1" thickBot="1" x14ac:dyDescent="0.35">
      <c r="A24" s="16" t="s">
        <v>16</v>
      </c>
      <c r="B24" s="17">
        <f>$B$2/B10</f>
        <v>1046.2</v>
      </c>
      <c r="C24" s="17">
        <f>$B$3/C10</f>
        <v>712.35294117647061</v>
      </c>
      <c r="D24" s="17">
        <f>$B$4/D10</f>
        <v>868.84375</v>
      </c>
    </row>
    <row r="25" spans="1:4" ht="15.6" thickTop="1" thickBot="1" x14ac:dyDescent="0.35">
      <c r="A25" s="16" t="s">
        <v>17</v>
      </c>
      <c r="B25" s="17">
        <f>$B$2/B11</f>
        <v>3138.6</v>
      </c>
      <c r="C25" s="17">
        <f>$B$3/C11</f>
        <v>4036.6666666666665</v>
      </c>
      <c r="D25" s="17">
        <f>$B$4/D11</f>
        <v>3475.375</v>
      </c>
    </row>
    <row r="26" spans="1:4" ht="15.6" thickTop="1" thickBot="1" x14ac:dyDescent="0.35">
      <c r="A26" s="16" t="s">
        <v>10</v>
      </c>
      <c r="B26" s="17">
        <f>$B$2/B12</f>
        <v>22.450643776824034</v>
      </c>
      <c r="C26" s="17">
        <f>$B$3/C12</f>
        <v>21.938405797101449</v>
      </c>
      <c r="D26" s="17">
        <f>$B$4/D12</f>
        <v>22.224620303756993</v>
      </c>
    </row>
    <row r="27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completa Iliada</vt:lpstr>
      <vt:lpstr>Lista completa Odisea</vt:lpstr>
      <vt:lpstr>Total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2017-03-13T18:41:34Z</dcterms:created>
  <dcterms:modified xsi:type="dcterms:W3CDTF">2018-04-13T12:58:15Z</dcterms:modified>
</cp:coreProperties>
</file>