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7FE72D83-9079-4EBE-92F4-310BB28FCCA9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4" r:id="rId2"/>
    <sheet name="Dashboard Mitgliederzahlungen" sheetId="5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Bankkonto!$A$29:$Z$92</definedName>
    <definedName name="_xlnm._FilterDatabase" localSheetId="2" hidden="1">'Dashboard Mitgliederzahlungen'!$A$10:$K$33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Mitgliederhistorie!$A$3:$J$14</definedName>
    <definedName name="_xlnm._FilterDatabase" localSheetId="7" hidden="1">Mitgliederliste!$A$5:$Q$30</definedName>
    <definedName name="_xlnm._FilterDatabase" localSheetId="5" hidden="1">Strom!$A$9:$Q$38</definedName>
    <definedName name="_xlnm._FilterDatabase" localSheetId="4" hidden="1">Vereinskasse!$A$26:$T$27</definedName>
    <definedName name="_xlnm._FilterDatabase" localSheetId="6" hidden="1">Wasser!$A$11:$M$104</definedName>
    <definedName name="_xlnm._FilterDatabase" localSheetId="1" hidden="1">Zahlungsübersicht!$A$3:$I$66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4" i="56" l="1"/>
  <c r="G34" i="56"/>
  <c r="E34" i="56"/>
  <c r="E25" i="5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G70" i="51"/>
  <c r="G69" i="51"/>
  <c r="G68" i="51"/>
  <c r="G67" i="51"/>
  <c r="G66" i="51"/>
  <c r="G65" i="51"/>
  <c r="G64" i="51"/>
  <c r="G63" i="51"/>
  <c r="G62" i="51"/>
  <c r="G61" i="51"/>
  <c r="G60" i="51"/>
  <c r="G77" i="51"/>
  <c r="G76" i="51"/>
  <c r="G75" i="51"/>
  <c r="G74" i="51"/>
  <c r="G73" i="51"/>
  <c r="G72" i="51"/>
  <c r="G71" i="51"/>
  <c r="G81" i="51"/>
  <c r="G80" i="51"/>
  <c r="G79" i="51"/>
  <c r="G78" i="51"/>
  <c r="G82" i="51"/>
  <c r="G83" i="51"/>
  <c r="G84" i="51"/>
  <c r="G87" i="51"/>
  <c r="G86" i="51"/>
  <c r="G85" i="51"/>
  <c r="G89" i="51"/>
  <c r="G88" i="51"/>
  <c r="G90" i="51"/>
  <c r="G91" i="51"/>
  <c r="G92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C13" i="11"/>
  <c r="C15" i="11" s="1"/>
  <c r="C5" i="51"/>
  <c r="C4" i="51" l="1"/>
  <c r="M27" i="51" l="1"/>
  <c r="R8" i="51"/>
  <c r="K23" i="8" l="1"/>
  <c r="K15" i="8"/>
  <c r="K8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D4" i="7"/>
  <c r="C4" i="7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<sst xmlns="http://schemas.openxmlformats.org/spreadsheetml/2006/main" count="2292" uniqueCount="837">
  <si>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</si>
  <si>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</si>
  <si>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</si>
  <si>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</si>
  <si>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</si>
  <si>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</si>
  <si>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</si>
  <si>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</si>
  <si>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</si>
  <si>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</si>
  <si>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</si>
  <si>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</si>
  <si>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</si>
  <si>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</si>
  <si>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</si>
  <si>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</si>
  <si>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</si>
  <si>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</si>
  <si>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</si>
  <si>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</si>
  <si>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</si>
  <si>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</si>
  <si>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</si>
  <si>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</si>
  <si>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</si>
  <si>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</si>
  <si>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</si>
  <si>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</si>
  <si>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</si>
  <si>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</si>
  <si>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</si>
  <si>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</si>
  <si>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</si>
  <si>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</si>
  <si>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</si>
  <si>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</si>
  <si>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</si>
  <si>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</si>
  <si>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</si>
  <si>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</si>
  <si>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</si>
  <si>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</si>
  <si>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</si>
  <si>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</si>
  <si>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</si>
  <si>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</si>
  <si>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</si>
  <si>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</si>
  <si>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</si>
  <si>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</si>
  <si>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</si>
  <si>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</si>
  <si>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</si>
  <si>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</si>
  <si>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</si>
  <si>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</si>
  <si>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</si>
  <si>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</si>
  <si>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</si>
  <si>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</si>
  <si>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</si>
  <si>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</si>
  <si>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</si>
  <si>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</si>
  <si>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</si>
  <si>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</si>
  <si>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</si>
  <si>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</si>
  <si>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</si>
  <si>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</si>
  <si>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</si>
  <si>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</si>
  <si>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</si>
  <si>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</si>
  <si>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</si>
  <si>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</si>
  <si>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</si>
  <si>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</si>
  <si>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</si>
  <si>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</si>
  <si>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</si>
  <si>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</si>
  <si>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</si>
  <si>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</si>
  <si>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</si>
  <si>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</si>
  <si>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</si>
  <si>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</si>
  <si>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</si>
  <si>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</si>
  <si>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</si>
  <si>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</si>
  <si>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</si>
  <si>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</si>
  <si>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</si>
  <si>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</si>
  <si>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</si>
  <si>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</si>
  <si>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</si>
  <si>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</si>
  <si>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</si>
  <si>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</si>
  <si>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</si>
  <si>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</si>
  <si>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</si>
  <si>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</si>
  <si>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</si>
  <si>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</si>
  <si>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</si>
  <si>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</si>
  <si>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</si>
  <si>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</si>
  <si>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</si>
  <si>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</si>
  <si>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</si>
  <si>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</si>
  <si>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</si>
  <si>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</si>
  <si>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</si>
  <si>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</si>
  <si>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</si>
  <si>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</si>
  <si>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</si>
  <si>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</si>
  <si>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</si>
  <si>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</si>
  <si>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</si>
  <si>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</si>
  <si>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</si>
  <si>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</si>
  <si>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</si>
  <si>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</si>
  <si>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</si>
  <si>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</si>
  <si>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</si>
  <si>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</si>
  <si>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</si>
  <si>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</si>
  <si>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</si>
  <si>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</si>
  <si>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</si>
  <si>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</si>
  <si>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</si>
  <si>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</si>
  <si>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</si>
  <si>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</si>
  <si>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</si>
  <si>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</si>
  <si>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</si>
  <si>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</si>
  <si>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</si>
  <si>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</si>
  <si>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</si>
  <si>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</si>
  <si>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</si>
  <si>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</si>
  <si>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</si>
  <si>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</si>
  <si>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</si>
  <si>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</si>
  <si>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</si>
  <si>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</si>
  <si>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</si>
  <si>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</si>
  <si>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</si>
  <si>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</si>
  <si>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</si>
  <si>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</si>
  <si>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</si>
  <si>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</si>
  <si>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</si>
  <si>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</si>
  <si>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</si>
  <si>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</si>
  <si>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</si>
  <si>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</si>
  <si>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</si>
  <si>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</si>
  <si>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</si>
  <si>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</si>
  <si>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</si>
  <si>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</si>
  <si>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</si>
  <si>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</si>
  <si>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</si>
  <si>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</si>
  <si>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</si>
  <si>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</si>
  <si>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</si>
  <si>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</si>
  <si>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</si>
  <si>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</si>
  <si>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</si>
  <si>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</si>
  <si>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</si>
  <si>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</si>
  <si>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</si>
  <si>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</si>
  <si>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</si>
  <si>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</si>
  <si>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</si>
  <si>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</si>
  <si>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</si>
  <si>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</si>
  <si>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</si>
  <si>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</si>
  <si>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</si>
  <si>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</si>
  <si>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</si>
  <si>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</si>
  <si>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</si>
  <si>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</si>
  <si>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</si>
  <si>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</si>
  <si>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</si>
  <si>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</si>
  <si>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</si>
  <si>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</si>
  <si>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</si>
  <si>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</si>
  <si>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</si>
  <si>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</si>
  <si>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</si>
  <si>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</si>
  <si>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</si>
  <si>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</si>
  <si>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</si>
  <si>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</si>
  <si>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</si>
  <si>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</si>
  <si>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</si>
  <si>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</si>
  <si>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</si>
  <si>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</si>
  <si>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</si>
  <si>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</si>
  <si>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</si>
  <si>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</si>
  <si>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</si>
  <si>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</si>
  <si>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</si>
  <si>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</si>
  <si>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</si>
  <si>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</si>
  <si>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</si>
  <si>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</si>
  <si>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</si>
  <si>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</si>
  <si>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</si>
  <si>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</si>
  <si>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</si>
  <si>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</si>
  <si>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</si>
  <si>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</si>
  <si>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</si>
  <si>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</si>
  <si>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</si>
  <si>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</si>
  <si>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</si>
  <si>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</si>
  <si>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</si>
  <si>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</si>
  <si>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</si>
  <si>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</si>
  <si>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</si>
  <si>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</si>
  <si>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</si>
  <si>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</si>
  <si>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</si>
  <si>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</si>
  <si>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</si>
  <si>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</si>
  <si>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</si>
  <si>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</si>
  <si>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</si>
  <si>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</si>
  <si>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</si>
  <si>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</si>
  <si>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</si>
  <si>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</si>
  <si>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</si>
  <si>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</si>
  <si>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</si>
  <si>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</si>
  <si>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</si>
  <si>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</si>
  <si>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</si>
  <si>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</si>
  <si>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</si>
  <si>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</si>
  <si>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</si>
  <si>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</si>
  <si>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</si>
  <si>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</si>
  <si>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</si>
  <si>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</si>
  <si>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</si>
  <si>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</si>
  <si>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</si>
  <si>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</si>
  <si>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</si>
  <si>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</si>
  <si>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</si>
  <si>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</si>
  <si>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</si>
  <si>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</si>
  <si>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</si>
  <si>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</si>
  <si>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</si>
  <si>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</si>
  <si>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</si>
  <si>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</si>
  <si>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</si>
  <si>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</si>
  <si>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</si>
  <si>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</si>
  <si>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</si>
  <si>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</si>
  <si>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</si>
  <si>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</si>
  <si>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</si>
  <si>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</si>
  <si>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</si>
  <si>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</si>
  <si>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</si>
  <si>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</si>
  <si>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</si>
  <si>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</si>
  <si>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</si>
  <si>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</si>
  <si>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</si>
  <si>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</si>
  <si>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</si>
  <si>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</si>
  <si>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</si>
  <si>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</si>
  <si>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</si>
  <si>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</si>
  <si>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</si>
  <si>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</si>
  <si>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</si>
  <si>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</si>
  <si>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</si>
  <si>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</si>
  <si>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</si>
  <si>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</si>
  <si>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</si>
  <si>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</si>
  <si>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</si>
  <si>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</si>
  <si>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</si>
  <si>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</si>
  <si>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</si>
  <si>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</si>
  <si>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</si>
  <si>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</si>
  <si>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</si>
  <si>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</si>
  <si>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</si>
  <si>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</si>
  <si>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</si>
  <si>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</si>
  <si>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</si>
  <si>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</si>
  <si>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</si>
  <si>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</si>
  <si>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</si>
  <si>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</si>
  <si>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</si>
  <si>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</si>
  <si>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</si>
  <si>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</si>
  <si>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</si>
  <si>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</si>
  <si>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</si>
  <si>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</si>
  <si>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</si>
  <si>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</si>
  <si>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</si>
  <si>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</si>
  <si>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</si>
  <si>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</si>
  <si>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</si>
  <si>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</si>
  <si>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</si>
  <si>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</si>
  <si>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</si>
  <si>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</si>
  <si>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</si>
  <si>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</si>
  <si>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</si>
  <si>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</si>
  <si>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</si>
  <si>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</si>
  <si>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</si>
  <si>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</si>
  <si>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</si>
  <si>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</si>
  <si>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</si>
  <si>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</si>
  <si>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</si>
  <si>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</si>
  <si>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</si>
  <si>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</si>
  <si>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</si>
  <si>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</si>
  <si>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</si>
  <si>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</si>
  <si>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</si>
  <si>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</si>
  <si>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</si>
  <si>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</si>
  <si>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</si>
  <si>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</si>
  <si>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</si>
  <si>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</si>
  <si>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</si>
  <si>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</si>
  <si>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</si>
  <si>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</si>
  <si>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</si>
  <si>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</si>
  <si>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</si>
  <si>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</si>
  <si>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</si>
  <si>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</si>
  <si>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</si>
  <si>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</si>
  <si>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</si>
  <si>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</si>
  <si>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</si>
  <si>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</si>
  <si>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</si>
  <si>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</si>
  <si>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</si>
  <si>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</si>
  <si>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</si>
  <si>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</si>
  <si>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</si>
  <si>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</si>
  <si>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</si>
  <si>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</si>
  <si>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</si>
  <si>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</si>
  <si>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</si>
  <si>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</si>
  <si>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</si>
  <si>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</si>
  <si>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</si>
  <si>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</si>
  <si>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</si>
  <si>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</si>
  <si>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</si>
  <si>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</si>
  <si>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</si>
  <si>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</si>
  <si>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</si>
  <si>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</si>
  <si>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</si>
  <si>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</si>
  <si>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</si>
  <si>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</si>
  <si>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</si>
  <si>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</si>
  <si>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</si>
  <si>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</si>
  <si>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</si>
  <si>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</si>
  <si>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</si>
  <si>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</si>
  <si>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</si>
  <si>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</si>
  <si>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</si>
  <si>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</si>
  <si>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</si>
  <si>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</si>
  <si>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</si>
  <si>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</si>
  <si>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</si>
  <si>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</si>
  <si>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</si>
  <si>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</si>
  <si>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</si>
  <si>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</si>
  <si>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</si>
  <si>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</si>
  <si>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</si>
  <si>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</si>
  <si>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</si>
  <si>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</si>
  <si>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</si>
  <si>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</si>
  <si>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</si>
  <si>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</si>
  <si>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</si>
  <si>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</si>
  <si>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</si>
  <si>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</si>
  <si>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</si>
  <si>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</si>
  <si>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</si>
  <si>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</si>
  <si>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</si>
  <si>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</si>
  <si>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</si>
  <si>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</si>
  <si>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</si>
  <si>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</si>
  <si>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</si>
  <si>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</si>
  <si>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</si>
  <si>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</si>
  <si>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</si>
  <si>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</si>
  <si>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</si>
  <si>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</si>
  <si>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</si>
  <si>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</si>
  <si>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</si>
  <si>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</si>
  <si>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</si>
  <si>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</si>
  <si>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</si>
  <si>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</si>
  <si>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</si>
  <si>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</si>
  <si>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</si>
  <si>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</si>
  <si>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</si>
  <si>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</si>
  <si>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</si>
  <si>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</si>
  <si>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</si>
  <si>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</si>
  <si>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</si>
  <si>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</si>
  <si>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</si>
  <si>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</si>
  <si>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</si>
  <si>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</si>
  <si>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</si>
  <si>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</si>
  <si>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</si>
  <si>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</si>
  <si>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</si>
  <si>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</si>
  <si>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</si>
  <si>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</si>
  <si>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</si>
  <si>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</si>
  <si>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</si>
  <si>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</si>
  <si>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</si>
  <si>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</si>
  <si>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</si>
  <si>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</si>
  <si>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</si>
  <si>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</si>
  <si>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</si>
  <si>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</si>
  <si>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</si>
  <si>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</si>
  <si>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</si>
  <si>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</si>
  <si>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</si>
  <si>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</si>
  <si>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</si>
  <si>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</si>
  <si>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</si>
  <si>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</si>
  <si>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</si>
  <si>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</si>
  <si>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</si>
  <si>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</si>
  <si>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</si>
  <si>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</si>
  <si>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</si>
  <si>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</si>
  <si>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</si>
  <si>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</si>
  <si>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</si>
  <si>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</si>
  <si>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</si>
  <si>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</si>
  <si>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</si>
  <si>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</si>
  <si>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</si>
  <si>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</si>
  <si>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</si>
  <si>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</si>
  <si>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</si>
  <si>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</si>
  <si>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</si>
  <si>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</si>
  <si>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</si>
  <si>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</si>
  <si>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</si>
  <si>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</si>
  <si>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</si>
  <si>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</si>
  <si>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</si>
  <si>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</si>
  <si>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</si>
  <si>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</si>
  <si>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</si>
  <si>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</si>
  <si>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</si>
  <si>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</si>
  <si>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</si>
  <si>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</si>
  <si>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</si>
  <si>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</si>
  <si>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</si>
  <si>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</si>
  <si>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</si>
  <si>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</si>
  <si>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</si>
  <si>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</si>
  <si>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</si>
  <si>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</si>
  <si>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</si>
  <si>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</si>
  <si>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</si>
  <si>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</si>
  <si>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</si>
  <si>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</si>
  <si>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</si>
  <si>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</si>
  <si>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</si>
  <si>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</si>
  <si>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</si>
  <si>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</si>
  <si>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</si>
  <si>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</si>
  <si>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</si>
  <si>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</si>
  <si>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</si>
  <si>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</si>
  <si>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</si>
  <si>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</si>
  <si>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</si>
  <si>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</si>
  <si>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</si>
  <si>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</si>
  <si>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</si>
  <si>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</si>
  <si>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</si>
  <si>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</si>
  <si>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</si>
  <si>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</si>
  <si>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</si>
  <si>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</si>
  <si>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</si>
  <si>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</si>
  <si>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</si>
  <si>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</si>
  <si>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</si>
  <si>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</si>
  <si>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</si>
  <si>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</si>
  <si>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</si>
  <si>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</si>
  <si>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</si>
  <si>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</si>
  <si>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</si>
  <si>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</si>
  <si>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</si>
  <si>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</si>
  <si>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</si>
  <si>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</si>
  <si>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</si>
  <si>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</si>
  <si>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</si>
  <si>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</si>
  <si>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</si>
  <si>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</si>
  <si>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</si>
  <si>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</si>
  <si>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</si>
  <si>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</si>
  <si>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</si>
  <si>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</si>
  <si>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</si>
  <si>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</si>
  <si>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</si>
  <si>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</si>
  <si>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</si>
  <si>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</si>
  <si>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</si>
  <si>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</si>
  <si>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</si>
  <si>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</si>
  <si>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</si>
  <si>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</si>
  <si>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</si>
  <si>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</si>
  <si>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</si>
  <si>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</si>
  <si>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</si>
  <si>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</si>
  <si>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</si>
  <si>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</si>
  <si>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</si>
  <si>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</si>
  <si>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</si>
  <si>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</si>
  <si>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</si>
  <si>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</si>
  <si>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</si>
  <si>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</si>
  <si>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</si>
  <si>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</si>
  <si>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</si>
  <si>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</si>
  <si>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Wasser- u. Abwasserzweckverband Werder-Havelland</t>
  </si>
  <si>
    <t>VATTENFALL EUROPE SALES UEBERSEERING 12</t>
  </si>
  <si>
    <t>Kontostand Vorjahr</t>
  </si>
  <si>
    <t>Mitgliedsbeitrag (monatlich):</t>
  </si>
  <si>
    <t>Miete / Pacht (jährlich):</t>
  </si>
  <si>
    <t>Grundsteuer (jährlich):</t>
  </si>
  <si>
    <t>GUTSCHRIFT UEBERWEISUNG</t>
  </si>
  <si>
    <t>GUTSCHRIFT UEBERWEISUNG DAUERAUFTRAG</t>
  </si>
  <si>
    <t>FOLGELASTSCHRIFT</t>
  </si>
  <si>
    <t>Telekom Deutschland GmbH                                              Landgrabenweg 151 53227 Bonn DE</t>
  </si>
  <si>
    <t>VATTENFALL EUROPE SALES                                               UEBERSEERING 12</t>
  </si>
  <si>
    <t>ECHTZEIT-GUTSCHRIFT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</si>
  <si>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</si>
  <si>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</si>
  <si>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</si>
  <si>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</si>
  <si>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</si>
  <si>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</si>
  <si>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</si>
  <si>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</si>
  <si>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</si>
  <si>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</si>
  <si>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</si>
  <si>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</si>
  <si>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</si>
  <si>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</si>
  <si>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</si>
  <si>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</si>
  <si>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</si>
  <si>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</si>
  <si>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</si>
  <si>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</si>
  <si>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</si>
  <si>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</si>
  <si>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</si>
  <si>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</si>
  <si>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</si>
  <si>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</si>
  <si>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</si>
  <si>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Keine passende Kategorie gefunden (EntityRole: EHEMALIGES MITGLIED)</t>
  </si>
  <si>
    <t>Bitte Auswahl treffen!</t>
  </si>
  <si>
    <t>Januar 2024</t>
  </si>
  <si>
    <t>GRÜN</t>
  </si>
  <si>
    <t>Zahlung am 02.01.2024</t>
  </si>
  <si>
    <t>Zahlung am 05.01.2024</t>
  </si>
  <si>
    <t>Säumnis: 2,50 € | Mitbezahlt durch Kelm, Juliane
Peter, Julian</t>
  </si>
  <si>
    <t>Zahlung am 03.01.2024</t>
  </si>
  <si>
    <t>GELB</t>
  </si>
  <si>
    <t>Säumnis: 2,50 € | Keine Vorjahr-Daten: Zahlung evtl. im Vorjahr (Okt-Dez) erfolgt</t>
  </si>
  <si>
    <t>Februar 2024</t>
  </si>
  <si>
    <t>Zahlung am 26.01.2024</t>
  </si>
  <si>
    <t>Zahlung am 25.01.2024</t>
  </si>
  <si>
    <t>Zahlung am 29.01.2024</t>
  </si>
  <si>
    <t>Keine Vorjahr-Daten: Zahlung evtl. im Vorjahr (Okt-Dez) erfolgt</t>
  </si>
  <si>
    <t>Zahlung am 18.01.2024</t>
  </si>
  <si>
    <t>Säumnis: 2,50 € | Mitbezahlt durch Meyer, Christian</t>
  </si>
  <si>
    <t>ZAHLUNGS-DASHBOARD 2024</t>
  </si>
  <si>
    <t>Mitglied(er)</t>
  </si>
  <si>
    <t>Gesamt</t>
  </si>
  <si>
    <t>Quote</t>
  </si>
  <si>
    <t>—</t>
  </si>
  <si>
    <t>✔ Befreit</t>
  </si>
  <si>
    <t>Preußler, Sascha
Preußler, Gabriela</t>
  </si>
  <si>
    <t>Draht, Sabine
Max Mustermann</t>
  </si>
  <si>
    <t>Jungnickel, Susan
Meyer, Christian</t>
  </si>
  <si>
    <t>PARZELLEN &amp; MITGLIEDER</t>
  </si>
  <si>
    <t>14 Parzellen</t>
  </si>
  <si>
    <t>6 Mitglieder aktiv</t>
  </si>
  <si>
    <t>EINGEGANGEN</t>
  </si>
  <si>
    <t>OFFEN</t>
  </si>
  <si>
    <t>SÄUMNIS</t>
  </si>
  <si>
    <t>■ ZAHLUNGSMATRIX</t>
  </si>
  <si>
    <t>Säumnis</t>
  </si>
  <si>
    <t>Tage Verzug</t>
  </si>
  <si>
    <t>Säumnis: 2,50 €</t>
  </si>
  <si>
    <t>SUMME:</t>
  </si>
  <si>
    <t>✔ 15,00 €</t>
  </si>
  <si>
    <t>ERSTLASTSCHRIFT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</si>
  <si>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</si>
  <si>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</si>
  <si>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</si>
  <si>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</si>
  <si>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</si>
  <si>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</si>
  <si>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</si>
  <si>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Entgeltabrechnung siehe Anlage</t>
  </si>
  <si>
    <t>Import: 19.04.2026  18:33:47||33 / 33 Datens?tze importiert||0 Duplikate erkannt||0 Fehler||--------------------------------------||Import: 19.04.2026  18:32:20||30 / 30 Datens?tze importiert||0 Duplikate erkannt||0 Fehler||--------------------------------------</t>
  </si>
  <si>
    <t>Bitte prüfen ob Zahlung für Februar oder Folgemonat gilt</t>
  </si>
  <si>
    <t>Zahlung am 02.02.2024</t>
  </si>
  <si>
    <t>Zahlung am 05.02.2024</t>
  </si>
  <si>
    <t>Zahlung am 01.02.2024</t>
  </si>
  <si>
    <t>März 2024</t>
  </si>
  <si>
    <t>Zahlung am 26.02.2024</t>
  </si>
  <si>
    <t>Zahlung am 27.02.2024</t>
  </si>
  <si>
    <t>Zahlung am 29.02.2024</t>
  </si>
  <si>
    <t>Zahlung am 19.02.2024</t>
  </si>
  <si>
    <t>✔ 30,00 €</t>
  </si>
  <si>
    <t>1/2 • 15,00 €</t>
  </si>
  <si>
    <t>0/2 • 0,00 €</t>
  </si>
  <si>
    <t>✘ 15,00 €</t>
  </si>
  <si>
    <t>630,00 €</t>
  </si>
  <si>
    <t>46 Posten bezahlt</t>
  </si>
  <si>
    <t>97,50 €</t>
  </si>
  <si>
    <t>8 Posten offen</t>
  </si>
  <si>
    <t>10,00 €</t>
  </si>
  <si>
    <t>4 Vorkommen</t>
  </si>
  <si>
    <t>■ VERZUGSDETAIL — OFFENE ZAHLUNGEN (4)</t>
  </si>
  <si>
    <t>12.772,93 €</t>
  </si>
  <si>
    <t>Kontostand Aktuell | Stand: 29.02.2024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</si>
  <si>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</si>
  <si>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</si>
  <si>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</si>
  <si>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</si>
  <si>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</si>
  <si>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</si>
  <si>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</si>
  <si>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</si>
  <si>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</si>
  <si>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manuell geändert, Zahlungsdatum 27.12.2023</t>
  </si>
  <si>
    <t>Jahresposten</t>
  </si>
  <si>
    <t>862 ██████████</t>
  </si>
  <si>
    <t>831 ██████████</t>
  </si>
  <si>
    <t>Erstellt am 16.05.2026 um 10:30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</si>
</sst>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9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B4B4B4"/>
      <name val="Calibri"/>
      <family val="2"/>
    </font>
    <font>
      <b/>
      <sz val="9"/>
      <color rgb="FF008050"/>
      <name val="Calibri"/>
      <family val="2"/>
    </font>
    <font>
      <b/>
      <sz val="11"/>
      <color theme="1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rgb="FFC00000"/>
      <name val="Calibri"/>
      <family val="2"/>
    </font>
    <font>
      <b/>
      <sz val="10"/>
      <color rgb="FF786400"/>
      <name val="Calibri"/>
      <family val="2"/>
    </font>
    <font>
      <sz val="9"/>
      <color rgb="FF786400"/>
      <name val="Calibri"/>
      <family val="2"/>
    </font>
    <font>
      <b/>
      <sz val="10"/>
      <color rgb="FFC000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sz val="9"/>
      <color rgb="FFC00000"/>
      <name val="Calibri"/>
      <family val="2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1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 style="medium">
        <color rgb="FFF39C12"/>
      </right>
      <top/>
      <bottom/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 style="medium">
        <color rgb="FFF39C12"/>
      </right>
      <top/>
      <bottom style="medium">
        <color rgb="FFF39C12"/>
      </bottom>
      <diagonal/>
    </border>
    <border>
      <left/>
      <right/>
      <top style="medium">
        <color rgb="FFE74C3C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71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1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1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1" fontId="0" fillId="0" borderId="73" xfId="0" applyNumberFormat="1" applyFill="1" applyBorder="1" applyAlignment="1">
      <alignment horizontal="left" vertical="center"/>
    </xf>
    <xf numFmtId="171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172" fontId="0" fillId="0" borderId="73" xfId="0" applyNumberFormat="1" applyFill="1" applyBorder="1" applyAlignment="1">
      <alignment horizontal="center" vertical="center"/>
    </xf>
    <xf numFmtId="172" fontId="0" fillId="21" borderId="73" xfId="0" applyNumberFormat="1" applyFill="1" applyBorder="1" applyAlignment="1">
      <alignment horizontal="center" vertical="center"/>
    </xf>
    <xf numFmtId="172" fontId="0" fillId="0" borderId="73" xfId="0" applyNumberFormat="1" applyFill="1" applyBorder="1" applyAlignment="1">
      <alignment horizontal="right" vertical="center"/>
    </xf>
    <xf numFmtId="172" fontId="0" fillId="21" borderId="73" xfId="0" applyNumberFormat="1" applyFill="1" applyBorder="1" applyAlignment="1">
      <alignment horizontal="right" vertical="center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0" fillId="24" borderId="73" xfId="0" applyFill="1" applyBorder="1" applyAlignment="1">
      <alignment horizontal="center" vertical="center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49" fontId="51" fillId="24" borderId="69" xfId="0" applyNumberFormat="1" applyFont="1" applyFill="1" applyBorder="1" applyAlignment="1" applyProtection="1">
      <alignment horizontal="left" vertical="center"/>
      <protection locked="0"/>
    </xf>
    <xf numFmtId="49" fontId="51" fillId="21" borderId="69" xfId="0" applyNumberFormat="1" applyFont="1" applyFill="1" applyBorder="1" applyAlignment="1" applyProtection="1">
      <alignment horizontal="left" vertical="center"/>
      <protection locked="0"/>
    </xf>
    <xf numFmtId="0" fontId="51" fillId="24" borderId="69" xfId="0" applyFont="1" applyFill="1" applyBorder="1" applyAlignment="1" applyProtection="1">
      <alignment horizontal="lef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51" fillId="21" borderId="69" xfId="0" applyFont="1" applyFill="1" applyBorder="1" applyAlignment="1" applyProtection="1">
      <alignment horizontal="left" vertical="center"/>
      <protection locked="0"/>
    </xf>
    <xf numFmtId="0" fontId="3" fillId="31" borderId="0" xfId="0" applyFont="1" applyFill="1" applyAlignment="1" applyProtection="1">
      <alignment horizontal="right" vertical="center"/>
    </xf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173" fontId="3" fillId="32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vertical="center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 applyProtection="1">
      <alignment horizontal="center" vertical="center"/>
      <protection locked="0"/>
    </xf>
    <xf numFmtId="0" fontId="25" fillId="4" borderId="73" xfId="0" applyFont="1" applyFill="1" applyBorder="1" applyAlignment="1" applyProtection="1">
      <alignment horizontal="left" vertical="center"/>
      <protection locked="0"/>
    </xf>
    <xf numFmtId="0" fontId="25" fillId="4" borderId="73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8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0" borderId="69" xfId="0" applyFill="1" applyBorder="1" applyAlignment="1">
      <alignment vertical="center"/>
    </xf>
    <xf numFmtId="0" fontId="0" fillId="21" borderId="69" xfId="0" applyFill="1" applyBorder="1" applyAlignment="1">
      <alignment vertical="center"/>
    </xf>
    <xf numFmtId="173" fontId="0" fillId="0" borderId="69" xfId="0" applyNumberFormat="1" applyFill="1" applyBorder="1" applyAlignment="1">
      <alignment vertical="center"/>
    </xf>
    <xf numFmtId="173" fontId="0" fillId="21" borderId="69" xfId="0" applyNumberFormat="1" applyFill="1" applyBorder="1" applyAlignment="1">
      <alignment vertical="center"/>
    </xf>
    <xf numFmtId="0" fontId="0" fillId="0" borderId="69" xfId="0" applyFill="1" applyBorder="1" applyAlignment="1">
      <alignment vertical="center" wrapText="1"/>
    </xf>
    <xf numFmtId="0" fontId="0" fillId="21" borderId="69" xfId="0" applyFill="1" applyBorder="1" applyAlignment="1">
      <alignment vertical="center" wrapText="1"/>
    </xf>
    <xf numFmtId="0" fontId="0" fillId="0" borderId="65" xfId="0" applyFill="1" applyBorder="1" applyAlignment="1">
      <alignment vertical="center"/>
    </xf>
    <xf numFmtId="0" fontId="0" fillId="21" borderId="65" xfId="0" applyFill="1" applyBorder="1" applyAlignment="1">
      <alignment vertical="center"/>
    </xf>
    <xf numFmtId="0" fontId="0" fillId="0" borderId="65" xfId="0" applyFill="1" applyBorder="1" applyAlignment="1">
      <alignment vertical="center" wrapText="1"/>
    </xf>
    <xf numFmtId="173" fontId="0" fillId="39" borderId="29" xfId="0" applyNumberFormat="1" applyFill="1" applyBorder="1" applyAlignment="1">
      <alignment vertical="center"/>
    </xf>
    <xf numFmtId="173" fontId="0" fillId="40" borderId="29" xfId="0" applyNumberFormat="1" applyFill="1" applyBorder="1" applyAlignment="1">
      <alignment vertical="center"/>
    </xf>
    <xf numFmtId="0" fontId="0" fillId="0" borderId="69" xfId="0" applyFill="1" applyBorder="1" applyAlignment="1">
      <alignment horizontal="center" vertical="center"/>
    </xf>
    <xf numFmtId="0" fontId="0" fillId="21" borderId="69" xfId="0" applyFill="1" applyBorder="1" applyAlignment="1">
      <alignment horizontal="center" vertical="center"/>
    </xf>
    <xf numFmtId="49" fontId="0" fillId="0" borderId="69" xfId="0" applyNumberFormat="1" applyFill="1" applyBorder="1" applyAlignment="1">
      <alignment horizontal="left" vertical="center"/>
    </xf>
    <xf numFmtId="49" fontId="0" fillId="21" borderId="69" xfId="0" applyNumberFormat="1" applyFill="1" applyBorder="1" applyAlignment="1">
      <alignment horizontal="left" vertical="center"/>
    </xf>
    <xf numFmtId="0" fontId="0" fillId="38" borderId="69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27" fillId="24" borderId="94" xfId="0" applyFont="1" applyFill="1" applyBorder="1" applyAlignment="1">
      <alignment horizontal="center" vertical="center"/>
    </xf>
    <xf numFmtId="0" fontId="65" fillId="24" borderId="94" xfId="0" applyFont="1" applyFill="1" applyBorder="1" applyAlignment="1">
      <alignment vertical="center" wrapText="1"/>
    </xf>
    <xf numFmtId="0" fontId="67" fillId="35" borderId="94" xfId="0" applyFont="1" applyFill="1" applyBorder="1" applyAlignment="1">
      <alignment horizontal="center" vertical="center"/>
    </xf>
    <xf numFmtId="0" fontId="68" fillId="36" borderId="94" xfId="0" applyFont="1" applyFill="1" applyBorder="1" applyAlignment="1">
      <alignment horizontal="center" vertical="center"/>
    </xf>
    <xf numFmtId="9" fontId="70" fillId="36" borderId="94" xfId="0" applyNumberFormat="1" applyFont="1" applyFill="1" applyBorder="1" applyAlignment="1">
      <alignment horizontal="center" vertical="center"/>
    </xf>
    <xf numFmtId="0" fontId="27" fillId="43" borderId="94" xfId="0" applyFont="1" applyFill="1" applyBorder="1" applyAlignment="1">
      <alignment horizontal="center" vertical="center"/>
    </xf>
    <xf numFmtId="0" fontId="65" fillId="43" borderId="94" xfId="0" applyFont="1" applyFill="1" applyBorder="1" applyAlignment="1">
      <alignment vertical="center" wrapText="1"/>
    </xf>
    <xf numFmtId="0" fontId="71" fillId="36" borderId="94" xfId="0" applyFont="1" applyFill="1" applyBorder="1" applyAlignment="1">
      <alignment horizontal="center" vertical="center"/>
    </xf>
    <xf numFmtId="0" fontId="72" fillId="37" borderId="94" xfId="0" applyFont="1" applyFill="1" applyBorder="1" applyAlignment="1">
      <alignment horizontal="center" vertical="center"/>
    </xf>
    <xf numFmtId="9" fontId="73" fillId="26" borderId="94" xfId="0" applyNumberFormat="1" applyFont="1" applyFill="1" applyBorder="1" applyAlignment="1">
      <alignment horizontal="center" vertical="center"/>
    </xf>
    <xf numFmtId="0" fontId="74" fillId="26" borderId="94" xfId="0" applyFont="1" applyFill="1" applyBorder="1" applyAlignment="1">
      <alignment horizontal="center" vertical="center"/>
    </xf>
    <xf numFmtId="9" fontId="75" fillId="37" borderId="94" xfId="0" applyNumberFormat="1" applyFont="1" applyFill="1" applyBorder="1" applyAlignment="1">
      <alignment horizontal="center" vertical="center"/>
    </xf>
    <xf numFmtId="0" fontId="27" fillId="43" borderId="95" xfId="0" applyFont="1" applyFill="1" applyBorder="1" applyAlignment="1">
      <alignment horizontal="center" vertical="center"/>
    </xf>
    <xf numFmtId="0" fontId="65" fillId="43" borderId="95" xfId="0" applyFont="1" applyFill="1" applyBorder="1" applyAlignment="1">
      <alignment vertical="center" wrapText="1"/>
    </xf>
    <xf numFmtId="0" fontId="67" fillId="35" borderId="95" xfId="0" applyFont="1" applyFill="1" applyBorder="1" applyAlignment="1">
      <alignment horizontal="center" vertical="center"/>
    </xf>
    <xf numFmtId="0" fontId="68" fillId="36" borderId="95" xfId="0" applyFont="1" applyFill="1" applyBorder="1" applyAlignment="1">
      <alignment horizontal="center" vertical="center"/>
    </xf>
    <xf numFmtId="9" fontId="70" fillId="36" borderId="95" xfId="0" applyNumberFormat="1" applyFont="1" applyFill="1" applyBorder="1" applyAlignment="1">
      <alignment horizontal="center" vertical="center"/>
    </xf>
    <xf numFmtId="0" fontId="69" fillId="24" borderId="96" xfId="0" applyFont="1" applyFill="1" applyBorder="1" applyAlignment="1">
      <alignment horizontal="right" vertical="center"/>
    </xf>
    <xf numFmtId="9" fontId="69" fillId="24" borderId="96" xfId="0" applyNumberFormat="1" applyFont="1" applyFill="1" applyBorder="1" applyAlignment="1">
      <alignment horizontal="center" vertical="center"/>
    </xf>
    <xf numFmtId="0" fontId="66" fillId="46" borderId="93" xfId="0" applyFont="1" applyFill="1" applyBorder="1" applyAlignment="1">
      <alignment horizontal="center" vertical="center"/>
    </xf>
    <xf numFmtId="0" fontId="63" fillId="48" borderId="94" xfId="0" applyFont="1" applyFill="1" applyBorder="1" applyAlignment="1">
      <alignment horizontal="center" vertical="center"/>
    </xf>
    <xf numFmtId="0" fontId="63" fillId="48" borderId="94" xfId="0" applyFont="1" applyFill="1" applyBorder="1" applyAlignment="1">
      <alignment vertical="center" wrapText="1"/>
    </xf>
    <xf numFmtId="0" fontId="63" fillId="48" borderId="94" xfId="0" applyFont="1" applyFill="1" applyBorder="1" applyAlignment="1">
      <alignment vertical="center"/>
    </xf>
    <xf numFmtId="17" fontId="63" fillId="48" borderId="94" xfId="0" applyNumberFormat="1" applyFont="1" applyFill="1" applyBorder="1" applyAlignment="1">
      <alignment horizontal="center" vertical="center"/>
    </xf>
    <xf numFmtId="4" fontId="63" fillId="48" borderId="94" xfId="0" applyNumberFormat="1" applyFont="1" applyFill="1" applyBorder="1" applyAlignment="1">
      <alignment vertical="center"/>
    </xf>
    <xf numFmtId="0" fontId="72" fillId="48" borderId="94" xfId="0" applyFont="1" applyFill="1" applyBorder="1" applyAlignment="1">
      <alignment horizontal="center" vertical="center"/>
    </xf>
    <xf numFmtId="0" fontId="63" fillId="48" borderId="95" xfId="0" applyFont="1" applyFill="1" applyBorder="1" applyAlignment="1">
      <alignment horizontal="center" vertical="center"/>
    </xf>
    <xf numFmtId="0" fontId="63" fillId="48" borderId="95" xfId="0" applyFont="1" applyFill="1" applyBorder="1" applyAlignment="1">
      <alignment vertical="center" wrapText="1"/>
    </xf>
    <xf numFmtId="0" fontId="63" fillId="48" borderId="95" xfId="0" applyFont="1" applyFill="1" applyBorder="1" applyAlignment="1">
      <alignment vertical="center"/>
    </xf>
    <xf numFmtId="17" fontId="63" fillId="48" borderId="95" xfId="0" applyNumberFormat="1" applyFont="1" applyFill="1" applyBorder="1" applyAlignment="1">
      <alignment horizontal="center" vertical="center"/>
    </xf>
    <xf numFmtId="4" fontId="63" fillId="48" borderId="95" xfId="0" applyNumberFormat="1" applyFont="1" applyFill="1" applyBorder="1" applyAlignment="1">
      <alignment vertical="center"/>
    </xf>
    <xf numFmtId="0" fontId="72" fillId="48" borderId="95" xfId="0" applyFont="1" applyFill="1" applyBorder="1" applyAlignment="1">
      <alignment horizontal="center" vertical="center"/>
    </xf>
    <xf numFmtId="0" fontId="69" fillId="24" borderId="107" xfId="0" applyFont="1" applyFill="1" applyBorder="1" applyAlignment="1">
      <alignment horizontal="right" vertical="center"/>
    </xf>
    <xf numFmtId="0" fontId="3" fillId="28" borderId="69" xfId="0" applyFont="1" applyFill="1" applyBorder="1" applyAlignment="1" applyProtection="1">
      <alignment horizontal="center" vertical="center"/>
      <protection locked="0"/>
    </xf>
    <xf numFmtId="0" fontId="3" fillId="28" borderId="65" xfId="0" applyFont="1" applyFill="1" applyBorder="1" applyAlignment="1" applyProtection="1">
      <alignment horizontal="center" vertical="center"/>
      <protection locked="0"/>
    </xf>
    <xf numFmtId="0" fontId="3" fillId="28" borderId="29" xfId="0" applyFont="1" applyFill="1" applyBorder="1" applyAlignment="1" applyProtection="1">
      <alignment horizontal="center" vertical="center"/>
      <protection locked="0"/>
    </xf>
    <xf numFmtId="173" fontId="27" fillId="24" borderId="94" xfId="0" applyNumberFormat="1" applyFont="1" applyFill="1" applyBorder="1" applyAlignment="1">
      <alignment horizontal="right" vertical="center"/>
    </xf>
    <xf numFmtId="173" fontId="27" fillId="24" borderId="95" xfId="0" applyNumberFormat="1" applyFont="1" applyFill="1" applyBorder="1" applyAlignment="1">
      <alignment horizontal="right" vertical="center"/>
    </xf>
    <xf numFmtId="173" fontId="69" fillId="24" borderId="96" xfId="0" applyNumberFormat="1" applyFont="1" applyFill="1" applyBorder="1" applyAlignment="1">
      <alignment vertical="center"/>
    </xf>
    <xf numFmtId="171" fontId="0" fillId="0" borderId="108" xfId="0" applyNumberFormat="1" applyFill="1" applyBorder="1" applyAlignment="1">
      <alignment vertical="center"/>
    </xf>
    <xf numFmtId="173" fontId="0" fillId="0" borderId="108" xfId="0" applyNumberFormat="1" applyFill="1" applyBorder="1" applyAlignment="1">
      <alignment horizontal="right" vertical="center"/>
    </xf>
    <xf numFmtId="0" fontId="0" fillId="0" borderId="108" xfId="0" applyFill="1" applyBorder="1" applyAlignment="1">
      <alignment vertical="center"/>
    </xf>
    <xf numFmtId="0" fontId="51" fillId="36" borderId="108" xfId="0" applyFont="1" applyFill="1" applyBorder="1" applyAlignment="1" applyProtection="1">
      <alignment vertical="center"/>
      <protection locked="0"/>
    </xf>
    <xf numFmtId="0" fontId="0" fillId="0" borderId="108" xfId="0" applyFill="1" applyBorder="1" applyAlignment="1" applyProtection="1">
      <alignment vertical="center"/>
      <protection locked="0"/>
    </xf>
    <xf numFmtId="0" fontId="0" fillId="0" borderId="108" xfId="0" applyFill="1" applyBorder="1" applyAlignment="1" applyProtection="1">
      <alignment vertical="center" wrapText="1"/>
      <protection locked="0"/>
    </xf>
    <xf numFmtId="171" fontId="0" fillId="21" borderId="109" xfId="0" applyNumberFormat="1" applyFill="1" applyBorder="1" applyAlignment="1">
      <alignment vertical="center"/>
    </xf>
    <xf numFmtId="173" fontId="0" fillId="21" borderId="109" xfId="0" applyNumberFormat="1" applyFill="1" applyBorder="1" applyAlignment="1">
      <alignment horizontal="right" vertical="center"/>
    </xf>
    <xf numFmtId="0" fontId="0" fillId="21" borderId="109" xfId="0" applyFill="1" applyBorder="1" applyAlignment="1">
      <alignment vertical="center"/>
    </xf>
    <xf numFmtId="0" fontId="51" fillId="36" borderId="109" xfId="0" applyFont="1" applyFill="1" applyBorder="1" applyAlignment="1" applyProtection="1">
      <alignment vertical="center"/>
      <protection locked="0"/>
    </xf>
    <xf numFmtId="0" fontId="0" fillId="21" borderId="109" xfId="0" applyFill="1" applyBorder="1" applyAlignment="1" applyProtection="1">
      <alignment vertical="center"/>
      <protection locked="0"/>
    </xf>
    <xf numFmtId="0" fontId="0" fillId="21" borderId="109" xfId="0" applyFill="1" applyBorder="1" applyAlignment="1" applyProtection="1">
      <alignment vertical="center" wrapText="1"/>
      <protection locked="0"/>
    </xf>
    <xf numFmtId="171" fontId="0" fillId="0" borderId="109" xfId="0" applyNumberFormat="1" applyFill="1" applyBorder="1" applyAlignment="1">
      <alignment vertical="center"/>
    </xf>
    <xf numFmtId="173" fontId="0" fillId="0" borderId="109" xfId="0" applyNumberFormat="1" applyFill="1" applyBorder="1" applyAlignment="1">
      <alignment horizontal="right" vertical="center"/>
    </xf>
    <xf numFmtId="0" fontId="0" fillId="0" borderId="109" xfId="0" applyFill="1" applyBorder="1" applyAlignment="1">
      <alignment vertical="center"/>
    </xf>
    <xf numFmtId="0" fontId="0" fillId="0" borderId="109" xfId="0" applyFill="1" applyBorder="1" applyAlignment="1" applyProtection="1">
      <alignment vertical="center"/>
      <protection locked="0"/>
    </xf>
    <xf numFmtId="0" fontId="0" fillId="0" borderId="109" xfId="0" applyFill="1" applyBorder="1" applyAlignment="1" applyProtection="1">
      <alignment vertical="center" wrapText="1"/>
      <protection locked="0"/>
    </xf>
    <xf numFmtId="0" fontId="2" fillId="37" borderId="109" xfId="0" applyFont="1" applyFill="1" applyBorder="1" applyAlignment="1" applyProtection="1">
      <alignment vertical="center"/>
      <protection locked="0"/>
    </xf>
    <xf numFmtId="171" fontId="0" fillId="0" borderId="110" xfId="0" applyNumberFormat="1" applyFill="1" applyBorder="1" applyAlignment="1">
      <alignment vertical="center"/>
    </xf>
    <xf numFmtId="0" fontId="0" fillId="0" borderId="110" xfId="0" applyFill="1" applyBorder="1" applyAlignment="1">
      <alignment vertical="center"/>
    </xf>
    <xf numFmtId="173" fontId="0" fillId="0" borderId="108" xfId="0" applyNumberFormat="1" applyFill="1" applyBorder="1" applyAlignment="1">
      <alignment vertical="center"/>
    </xf>
    <xf numFmtId="173" fontId="0" fillId="21" borderId="109" xfId="0" applyNumberFormat="1" applyFill="1" applyBorder="1" applyAlignment="1">
      <alignment vertical="center"/>
    </xf>
    <xf numFmtId="173" fontId="0" fillId="0" borderId="109" xfId="0" applyNumberFormat="1" applyFill="1" applyBorder="1" applyAlignment="1">
      <alignment vertical="center"/>
    </xf>
    <xf numFmtId="173" fontId="0" fillId="0" borderId="110" xfId="0" applyNumberFormat="1" applyFill="1" applyBorder="1" applyAlignment="1">
      <alignment vertical="center"/>
    </xf>
    <xf numFmtId="173" fontId="0" fillId="0" borderId="110" xfId="0" applyNumberFormat="1" applyFill="1" applyBorder="1" applyAlignment="1">
      <alignment horizontal="right" vertical="center"/>
    </xf>
    <xf numFmtId="0" fontId="51" fillId="36" borderId="110" xfId="0" applyFont="1" applyFill="1" applyBorder="1" applyAlignment="1" applyProtection="1">
      <alignment vertical="center"/>
      <protection locked="0"/>
    </xf>
    <xf numFmtId="0" fontId="0" fillId="36" borderId="109" xfId="0" applyFill="1" applyBorder="1" applyAlignment="1" applyProtection="1">
      <alignment vertical="center"/>
      <protection locked="0"/>
    </xf>
    <xf numFmtId="0" fontId="0" fillId="49" borderId="109" xfId="0" applyFill="1" applyBorder="1" applyAlignment="1" applyProtection="1">
      <alignment vertical="center"/>
      <protection locked="0"/>
    </xf>
    <xf numFmtId="0" fontId="0" fillId="36" borderId="110" xfId="0" applyFill="1" applyBorder="1" applyAlignment="1" applyProtection="1">
      <alignment vertical="center"/>
      <protection locked="0"/>
    </xf>
    <xf numFmtId="0" fontId="0" fillId="0" borderId="110" xfId="0" applyFill="1" applyBorder="1" applyAlignment="1" applyProtection="1">
      <alignment vertical="center"/>
      <protection locked="0"/>
    </xf>
    <xf numFmtId="0" fontId="0" fillId="49" borderId="109" xfId="0" applyFill="1" applyBorder="1" applyAlignment="1" applyProtection="1">
      <alignment vertical="center" wrapText="1"/>
      <protection locked="0"/>
    </xf>
    <xf numFmtId="0" fontId="0" fillId="0" borderId="110" xfId="0" applyFill="1" applyBorder="1" applyAlignment="1" applyProtection="1">
      <alignment vertical="center" wrapText="1"/>
      <protection locked="0"/>
    </xf>
    <xf numFmtId="0" fontId="0" fillId="21" borderId="65" xfId="0" applyFill="1" applyBorder="1" applyAlignment="1">
      <alignment vertical="center" wrapText="1"/>
    </xf>
    <xf numFmtId="0" fontId="86" fillId="37" borderId="94" xfId="0" applyFont="1" applyFill="1" applyBorder="1" applyAlignment="1">
      <alignment horizontal="center" vertical="center"/>
    </xf>
    <xf numFmtId="0" fontId="0" fillId="24" borderId="110" xfId="0" applyFill="1" applyBorder="1" applyAlignment="1" applyProtection="1">
      <alignment horizontal="left" vertical="center"/>
      <protection locked="0"/>
    </xf>
    <xf numFmtId="173" fontId="0" fillId="24" borderId="110" xfId="0" applyNumberFormat="1" applyFill="1" applyBorder="1" applyAlignment="1" applyProtection="1">
      <alignment horizontal="right" vertical="center"/>
      <protection locked="0"/>
    </xf>
    <xf numFmtId="174" fontId="0" fillId="24" borderId="110" xfId="0" applyNumberFormat="1" applyFill="1" applyBorder="1" applyAlignment="1" applyProtection="1">
      <alignment horizontal="center" vertical="center"/>
      <protection locked="0"/>
    </xf>
    <xf numFmtId="49" fontId="0" fillId="24" borderId="110" xfId="0" applyNumberFormat="1" applyFill="1" applyBorder="1" applyAlignment="1" applyProtection="1">
      <alignment horizontal="center" vertical="center"/>
      <protection locked="0"/>
    </xf>
    <xf numFmtId="175" fontId="0" fillId="24" borderId="110" xfId="0" applyNumberFormat="1" applyFill="1" applyBorder="1" applyAlignment="1" applyProtection="1">
      <alignment horizontal="center" vertical="center"/>
      <protection locked="0"/>
    </xf>
    <xf numFmtId="0" fontId="0" fillId="21" borderId="110" xfId="0" applyFill="1" applyBorder="1" applyAlignment="1" applyProtection="1">
      <alignment horizontal="left" vertical="center"/>
      <protection locked="0"/>
    </xf>
    <xf numFmtId="173" fontId="0" fillId="21" borderId="110" xfId="0" applyNumberFormat="1" applyFill="1" applyBorder="1" applyAlignment="1" applyProtection="1">
      <alignment horizontal="right" vertical="center"/>
      <protection locked="0"/>
    </xf>
    <xf numFmtId="174" fontId="0" fillId="21" borderId="110" xfId="0" applyNumberFormat="1" applyFill="1" applyBorder="1" applyAlignment="1" applyProtection="1">
      <alignment horizontal="center" vertical="center"/>
      <protection locked="0"/>
    </xf>
    <xf numFmtId="49" fontId="0" fillId="21" borderId="110" xfId="0" applyNumberFormat="1" applyFill="1" applyBorder="1" applyAlignment="1" applyProtection="1">
      <alignment horizontal="center" vertical="center"/>
      <protection locked="0"/>
    </xf>
    <xf numFmtId="175" fontId="0" fillId="21" borderId="110" xfId="0" applyNumberFormat="1" applyFill="1" applyBorder="1" applyAlignment="1" applyProtection="1">
      <alignment horizontal="center" vertical="center"/>
      <protection locked="0"/>
    </xf>
    <xf numFmtId="0" fontId="43" fillId="27" borderId="75" xfId="0" applyFont="1" applyFill="1" applyBorder="1" applyAlignment="1" applyProtection="1">
      <alignment horizontal="center" vertical="center" wrapText="1"/>
      <protection locked="0"/>
    </xf>
    <xf numFmtId="0" fontId="43" fillId="27" borderId="76" xfId="0" applyFont="1" applyFill="1" applyBorder="1" applyAlignment="1" applyProtection="1">
      <alignment horizontal="center" vertical="center" wrapText="1"/>
      <protection locked="0"/>
    </xf>
    <xf numFmtId="0" fontId="43" fillId="27" borderId="77" xfId="0" applyFont="1" applyFill="1" applyBorder="1" applyAlignment="1" applyProtection="1">
      <alignment horizontal="center" vertical="center" wrapText="1"/>
      <protection locked="0"/>
    </xf>
    <xf numFmtId="173" fontId="93" fillId="24" borderId="84" xfId="0" applyNumberFormat="1" applyFont="1" applyFill="1" applyBorder="1" applyAlignment="1" applyProtection="1">
      <alignment horizontal="center" vertical="center"/>
    </xf>
    <xf numFmtId="173" fontId="93" fillId="24" borderId="85" xfId="0" applyNumberFormat="1" applyFont="1" applyFill="1" applyBorder="1" applyAlignment="1" applyProtection="1">
      <alignment horizontal="center" vertical="center"/>
    </xf>
    <xf numFmtId="173" fontId="93" fillId="24" borderId="83" xfId="0" applyNumberFormat="1" applyFont="1" applyFill="1" applyBorder="1" applyAlignment="1" applyProtection="1">
      <alignment horizontal="center" vertical="center"/>
    </xf>
    <xf numFmtId="173" fontId="93" fillId="24" borderId="111" xfId="0" applyNumberFormat="1" applyFont="1" applyFill="1" applyBorder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24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34" borderId="0" xfId="0" applyFill="1" applyAlignment="1" applyProtection="1">
      <alignment vertical="center"/>
    </xf>
    <xf numFmtId="0" fontId="0" fillId="35" borderId="0" xfId="0" applyFill="1" applyAlignment="1" applyProtection="1">
      <alignment vertical="center"/>
    </xf>
    <xf numFmtId="0" fontId="92" fillId="33" borderId="0" xfId="0" applyFont="1" applyFill="1" applyAlignment="1" applyProtection="1">
      <alignment vertical="center"/>
    </xf>
    <xf numFmtId="0" fontId="59" fillId="35" borderId="0" xfId="0" applyFont="1" applyFill="1" applyAlignment="1" applyProtection="1">
      <alignment horizontal="center" vertical="center"/>
    </xf>
    <xf numFmtId="0" fontId="0" fillId="51" borderId="0" xfId="0" applyFill="1" applyAlignment="1" applyProtection="1">
      <alignment vertical="center"/>
    </xf>
    <xf numFmtId="0" fontId="89" fillId="51" borderId="0" xfId="0" applyFont="1" applyFill="1" applyAlignment="1" applyProtection="1">
      <alignment vertical="center"/>
    </xf>
    <xf numFmtId="0" fontId="89" fillId="51" borderId="0" xfId="0" applyFont="1" applyFill="1" applyAlignment="1" applyProtection="1">
      <alignment horizontal="right" vertical="center"/>
    </xf>
    <xf numFmtId="0" fontId="88" fillId="24" borderId="0" xfId="0" applyFont="1" applyFill="1" applyAlignment="1" applyProtection="1">
      <alignment vertical="center"/>
    </xf>
    <xf numFmtId="4" fontId="88" fillId="24" borderId="0" xfId="0" applyNumberFormat="1" applyFont="1" applyFill="1" applyAlignment="1" applyProtection="1">
      <alignment horizontal="right" vertical="center"/>
    </xf>
    <xf numFmtId="176" fontId="88" fillId="24" borderId="0" xfId="0" applyNumberFormat="1" applyFont="1" applyFill="1" applyAlignment="1" applyProtection="1">
      <alignment horizontal="right" vertical="center"/>
    </xf>
    <xf numFmtId="0" fontId="88" fillId="35" borderId="0" xfId="0" applyFont="1" applyFill="1" applyAlignment="1" applyProtection="1">
      <alignment vertical="center"/>
    </xf>
    <xf numFmtId="4" fontId="88" fillId="35" borderId="0" xfId="0" applyNumberFormat="1" applyFont="1" applyFill="1" applyAlignment="1" applyProtection="1">
      <alignment horizontal="right" vertical="center"/>
    </xf>
    <xf numFmtId="176" fontId="88" fillId="35" borderId="0" xfId="0" applyNumberFormat="1" applyFont="1" applyFill="1" applyAlignment="1" applyProtection="1">
      <alignment horizontal="right" vertical="center"/>
    </xf>
    <xf numFmtId="0" fontId="0" fillId="32" borderId="112" xfId="0" applyFill="1" applyBorder="1" applyAlignment="1" applyProtection="1">
      <alignment vertical="center"/>
    </xf>
    <xf numFmtId="0" fontId="45" fillId="32" borderId="112" xfId="0" applyFont="1" applyFill="1" applyBorder="1" applyAlignment="1" applyProtection="1">
      <alignment vertical="center"/>
    </xf>
    <xf numFmtId="4" fontId="45" fillId="32" borderId="112" xfId="0" applyNumberFormat="1" applyFont="1" applyFill="1" applyBorder="1" applyAlignment="1" applyProtection="1">
      <alignment horizontal="right" vertical="center"/>
    </xf>
    <xf numFmtId="0" fontId="0" fillId="53" borderId="0" xfId="0" applyFill="1" applyAlignment="1" applyProtection="1">
      <alignment vertical="center"/>
    </xf>
    <xf numFmtId="0" fontId="89" fillId="53" borderId="0" xfId="0" applyFont="1" applyFill="1" applyAlignment="1" applyProtection="1">
      <alignment vertical="center"/>
    </xf>
    <xf numFmtId="0" fontId="89" fillId="53" borderId="0" xfId="0" applyFont="1" applyFill="1" applyAlignment="1" applyProtection="1">
      <alignment horizontal="right" vertical="center"/>
    </xf>
    <xf numFmtId="0" fontId="0" fillId="32" borderId="113" xfId="0" applyFill="1" applyBorder="1" applyAlignment="1" applyProtection="1">
      <alignment vertical="center"/>
    </xf>
    <xf numFmtId="0" fontId="45" fillId="32" borderId="113" xfId="0" applyFont="1" applyFill="1" applyBorder="1" applyAlignment="1" applyProtection="1">
      <alignment vertical="center"/>
    </xf>
    <xf numFmtId="4" fontId="45" fillId="32" borderId="113" xfId="0" applyNumberFormat="1" applyFont="1" applyFill="1" applyBorder="1" applyAlignment="1" applyProtection="1">
      <alignment horizontal="right" vertical="center"/>
    </xf>
    <xf numFmtId="0" fontId="0" fillId="55" borderId="0" xfId="0" applyFill="1" applyAlignment="1" applyProtection="1">
      <alignment vertical="center"/>
    </xf>
    <xf numFmtId="0" fontId="89" fillId="55" borderId="0" xfId="0" applyFont="1" applyFill="1" applyAlignment="1" applyProtection="1">
      <alignment vertical="center"/>
    </xf>
    <xf numFmtId="0" fontId="89" fillId="55" borderId="0" xfId="0" applyFont="1" applyFill="1" applyAlignment="1" applyProtection="1">
      <alignment horizontal="right" vertical="center"/>
    </xf>
    <xf numFmtId="4" fontId="45" fillId="35" borderId="0" xfId="0" applyNumberFormat="1" applyFont="1" applyFill="1" applyAlignment="1" applyProtection="1">
      <alignment vertical="center"/>
    </xf>
    <xf numFmtId="4" fontId="45" fillId="35" borderId="0" xfId="0" applyNumberFormat="1" applyFont="1" applyFill="1" applyAlignment="1" applyProtection="1">
      <alignment horizontal="right" vertical="center"/>
    </xf>
    <xf numFmtId="0" fontId="61" fillId="24" borderId="0" xfId="0" applyFont="1" applyFill="1" applyAlignment="1" applyProtection="1">
      <alignment horizontal="center" vertical="center"/>
    </xf>
    <xf numFmtId="0" fontId="59" fillId="35" borderId="81" xfId="0" applyFont="1" applyFill="1" applyBorder="1" applyAlignment="1" applyProtection="1">
      <alignment horizontal="center" vertical="top"/>
    </xf>
    <xf numFmtId="0" fontId="59" fillId="35" borderId="89" xfId="0" applyFont="1" applyFill="1" applyBorder="1" applyAlignment="1" applyProtection="1">
      <alignment horizontal="center" vertical="top"/>
    </xf>
    <xf numFmtId="0" fontId="60" fillId="33" borderId="0" xfId="0" applyFont="1" applyFill="1" applyAlignment="1" applyProtection="1">
      <alignment horizontal="left" vertical="center" indent="1"/>
    </xf>
    <xf numFmtId="0" fontId="54" fillId="33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5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8" fillId="24" borderId="88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59" fillId="35" borderId="92" xfId="0" applyFont="1" applyFill="1" applyBorder="1" applyAlignment="1" applyProtection="1">
      <alignment horizontal="center" vertical="top"/>
    </xf>
    <xf numFmtId="0" fontId="83" fillId="24" borderId="0" xfId="0" applyFont="1" applyFill="1" applyAlignment="1">
      <alignment vertical="center"/>
    </xf>
    <xf numFmtId="0" fontId="62" fillId="41" borderId="0" xfId="0" applyFont="1" applyFill="1" applyAlignment="1">
      <alignment horizontal="center" vertical="center"/>
    </xf>
    <xf numFmtId="0" fontId="76" fillId="44" borderId="0" xfId="0" applyFont="1" applyFill="1" applyAlignment="1">
      <alignment horizontal="center" vertical="center"/>
    </xf>
    <xf numFmtId="0" fontId="77" fillId="24" borderId="97" xfId="0" applyFont="1" applyFill="1" applyBorder="1" applyAlignment="1">
      <alignment horizontal="center" vertical="center"/>
    </xf>
    <xf numFmtId="0" fontId="77" fillId="24" borderId="0" xfId="0" applyFont="1" applyFill="1" applyBorder="1" applyAlignment="1">
      <alignment horizontal="center" vertical="center"/>
    </xf>
    <xf numFmtId="0" fontId="78" fillId="24" borderId="98" xfId="0" applyFont="1" applyFill="1" applyBorder="1" applyAlignment="1">
      <alignment horizontal="center" vertical="center"/>
    </xf>
    <xf numFmtId="0" fontId="78" fillId="24" borderId="83" xfId="0" applyFont="1" applyFill="1" applyBorder="1" applyAlignment="1">
      <alignment horizontal="center" vertical="center"/>
    </xf>
    <xf numFmtId="0" fontId="76" fillId="45" borderId="0" xfId="0" applyFont="1" applyFill="1" applyAlignment="1">
      <alignment horizontal="center" vertical="center"/>
    </xf>
    <xf numFmtId="0" fontId="79" fillId="24" borderId="99" xfId="0" applyFont="1" applyFill="1" applyBorder="1" applyAlignment="1">
      <alignment horizontal="center" vertical="center"/>
    </xf>
    <xf numFmtId="0" fontId="79" fillId="24" borderId="0" xfId="0" applyFont="1" applyFill="1" applyBorder="1" applyAlignment="1">
      <alignment horizontal="center" vertical="center"/>
    </xf>
    <xf numFmtId="0" fontId="78" fillId="24" borderId="100" xfId="0" applyFont="1" applyFill="1" applyBorder="1" applyAlignment="1">
      <alignment horizontal="center" vertical="center"/>
    </xf>
    <xf numFmtId="0" fontId="78" fillId="24" borderId="84" xfId="0" applyFont="1" applyFill="1" applyBorder="1" applyAlignment="1">
      <alignment horizontal="center" vertical="center"/>
    </xf>
    <xf numFmtId="0" fontId="76" fillId="46" borderId="0" xfId="0" applyFont="1" applyFill="1" applyAlignment="1">
      <alignment horizontal="center" vertical="center"/>
    </xf>
    <xf numFmtId="0" fontId="80" fillId="24" borderId="101" xfId="0" applyFont="1" applyFill="1" applyBorder="1" applyAlignment="1">
      <alignment horizontal="center" vertical="center"/>
    </xf>
    <xf numFmtId="0" fontId="80" fillId="24" borderId="0" xfId="0" applyFont="1" applyFill="1" applyBorder="1" applyAlignment="1">
      <alignment horizontal="center" vertical="center"/>
    </xf>
    <xf numFmtId="0" fontId="78" fillId="24" borderId="102" xfId="0" applyFont="1" applyFill="1" applyBorder="1" applyAlignment="1">
      <alignment horizontal="center" vertical="center"/>
    </xf>
    <xf numFmtId="0" fontId="78" fillId="24" borderId="85" xfId="0" applyFont="1" applyFill="1" applyBorder="1" applyAlignment="1">
      <alignment horizontal="center" vertical="center"/>
    </xf>
    <xf numFmtId="0" fontId="76" fillId="47" borderId="0" xfId="0" applyFont="1" applyFill="1" applyAlignment="1">
      <alignment horizontal="center" vertical="center"/>
    </xf>
    <xf numFmtId="0" fontId="81" fillId="24" borderId="103" xfId="0" applyFont="1" applyFill="1" applyBorder="1" applyAlignment="1">
      <alignment horizontal="center" vertical="center"/>
    </xf>
    <xf numFmtId="0" fontId="81" fillId="24" borderId="104" xfId="0" applyFont="1" applyFill="1" applyBorder="1" applyAlignment="1">
      <alignment horizontal="center" vertical="center"/>
    </xf>
    <xf numFmtId="0" fontId="78" fillId="24" borderId="105" xfId="0" applyFont="1" applyFill="1" applyBorder="1" applyAlignment="1">
      <alignment horizontal="center" vertical="center"/>
    </xf>
    <xf numFmtId="0" fontId="78" fillId="24" borderId="106" xfId="0" applyFont="1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30" borderId="0" xfId="0" applyFont="1" applyFill="1" applyAlignment="1" applyProtection="1">
      <alignment horizontal="left" vertical="center"/>
    </xf>
    <xf numFmtId="0" fontId="52" fillId="29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54" borderId="0" xfId="0" applyFont="1" applyFill="1" applyAlignment="1" applyProtection="1">
      <alignment horizontal="left" vertical="center"/>
    </xf>
    <xf numFmtId="0" fontId="90" fillId="33" borderId="0" xfId="0" applyFont="1" applyFill="1" applyAlignment="1" applyProtection="1">
      <alignment horizontal="left" vertical="center"/>
    </xf>
    <xf numFmtId="0" fontId="91" fillId="33" borderId="0" xfId="0" applyFont="1" applyFill="1" applyAlignment="1" applyProtection="1">
      <alignment horizontal="left" vertical="center"/>
    </xf>
    <xf numFmtId="0" fontId="94" fillId="35" borderId="0" xfId="0" applyFont="1" applyFill="1" applyAlignment="1" applyProtection="1">
      <alignment horizontal="right" vertical="center"/>
    </xf>
    <xf numFmtId="0" fontId="53" fillId="50" borderId="0" xfId="0" applyFont="1" applyFill="1" applyAlignment="1" applyProtection="1">
      <alignment horizontal="left" vertical="center"/>
    </xf>
    <xf numFmtId="0" fontId="53" fillId="52" borderId="0" xfId="0" applyFont="1" applyFill="1" applyAlignment="1" applyProtection="1">
      <alignment horizontal="left" vertical="center"/>
    </xf>
    <xf numFmtId="0" fontId="0" fillId="24" borderId="0" xfId="0" applyFill="1"/>
    <xf numFmtId="0" fontId="64" fillId="24" borderId="0" xfId="0" applyFont="1" applyFill="1" applyAlignment="1">
      <alignment horizontal="center"/>
    </xf>
    <xf numFmtId="0" fontId="66" fillId="42" borderId="93" xfId="0" applyFont="1" applyFill="1" applyBorder="1" applyAlignment="1">
      <alignment horizontal="center" vertical="center" wrapText="1"/>
    </xf>
    <xf numFmtId="0" fontId="0" fillId="24" borderId="96" xfId="0" applyFill="1" applyBorder="1"/>
    <xf numFmtId="0" fontId="82" fillId="24" borderId="0" xfId="0" applyFont="1" applyFill="1" applyAlignment="1">
      <alignment vertical="center"/>
    </xf>
    <xf numFmtId="0" fontId="0" fillId="24" borderId="107" xfId="0" applyFill="1" applyBorder="1"/>
    <xf numFmtId="4" fontId="3" fillId="24" borderId="107" xfId="0" applyNumberFormat="1" applyFont="1" applyFill="1" applyBorder="1"/>
    <xf numFmtId="4" fontId="84" fillId="24" borderId="107" xfId="0" applyNumberFormat="1" applyFont="1" applyFill="1" applyBorder="1"/>
    <xf numFmtId="4" fontId="85" fillId="24" borderId="107" xfId="0" applyNumberFormat="1" applyFont="1" applyFill="1" applyBorder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14" name="kachel_Uebersicht">
          <a:extLst>
            <a:ext uri="{FF2B5EF4-FFF2-40B4-BE49-F238E27FC236}">
              <a16:creationId xmlns:a16="http://schemas.microsoft.com/office/drawing/2014/main" id="{0946748A-BC16-1E31-D0FF-7F924978E0F8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15" name="kachel_Bankkonto">
          <a:extLst>
            <a:ext uri="{FF2B5EF4-FFF2-40B4-BE49-F238E27FC236}">
              <a16:creationId xmlns:a16="http://schemas.microsoft.com/office/drawing/2014/main" id="{A9D366E6-AD43-7480-2B12-A9CF3F764B14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16" name="kachel_Vereinskasse">
          <a:extLst>
            <a:ext uri="{FF2B5EF4-FFF2-40B4-BE49-F238E27FC236}">
              <a16:creationId xmlns:a16="http://schemas.microsoft.com/office/drawing/2014/main" id="{D76D91BD-7446-0D7A-D561-A21978EAD9EB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17" name="kachel_Dashboard">
          <a:extLst>
            <a:ext uri="{FF2B5EF4-FFF2-40B4-BE49-F238E27FC236}">
              <a16:creationId xmlns:a16="http://schemas.microsoft.com/office/drawing/2014/main" id="{14D459D7-6E9F-53F5-F898-98F3684AF1DA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18" name="kachel_Strom">
          <a:extLst>
            <a:ext uri="{FF2B5EF4-FFF2-40B4-BE49-F238E27FC236}">
              <a16:creationId xmlns:a16="http://schemas.microsoft.com/office/drawing/2014/main" id="{F2B89D4C-3C04-6032-D587-4082098869CF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19" name="kachel_Wasser">
          <a:extLst>
            <a:ext uri="{FF2B5EF4-FFF2-40B4-BE49-F238E27FC236}">
              <a16:creationId xmlns:a16="http://schemas.microsoft.com/office/drawing/2014/main" id="{CAFD760A-676D-69DF-EA65-39E577728DC5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20" name="kachel_Einstellungen">
          <a:extLst>
            <a:ext uri="{FF2B5EF4-FFF2-40B4-BE49-F238E27FC236}">
              <a16:creationId xmlns:a16="http://schemas.microsoft.com/office/drawing/2014/main" id="{9DC1A69B-98B6-4881-1FBF-315BA849CB42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21" name="kachel_Daten">
          <a:extLst>
            <a:ext uri="{FF2B5EF4-FFF2-40B4-BE49-F238E27FC236}">
              <a16:creationId xmlns:a16="http://schemas.microsoft.com/office/drawing/2014/main" id="{AE4656C0-BCC8-7442-6644-15AA2EC21632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22" name="kachel_Mitglieder">
          <a:extLst>
            <a:ext uri="{FF2B5EF4-FFF2-40B4-BE49-F238E27FC236}">
              <a16:creationId xmlns:a16="http://schemas.microsoft.com/office/drawing/2014/main" id="{35D88E39-A7A9-0C41-ED6C-CF714BC7425C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23" name="kachel_FinanzUebersicht">
          <a:extLst>
            <a:ext uri="{FF2B5EF4-FFF2-40B4-BE49-F238E27FC236}">
              <a16:creationId xmlns:a16="http://schemas.microsoft.com/office/drawing/2014/main" id="{4B9416A4-28F1-CE75-7244-F66196649983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24" name="kachel_Betriebskosten">
          <a:extLst>
            <a:ext uri="{FF2B5EF4-FFF2-40B4-BE49-F238E27FC236}">
              <a16:creationId xmlns:a16="http://schemas.microsoft.com/office/drawing/2014/main" id="{9F464E29-8665-A397-7B9D-5A257CF3979E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25" name="kachel_Endabrechnung">
          <a:extLst>
            <a:ext uri="{FF2B5EF4-FFF2-40B4-BE49-F238E27FC236}">
              <a16:creationId xmlns:a16="http://schemas.microsoft.com/office/drawing/2014/main" id="{E412ED3F-3350-FEE0-B1D1-B2F84A744028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26" name="kachel_NeuesJahr">
          <a:extLst>
            <a:ext uri="{FF2B5EF4-FFF2-40B4-BE49-F238E27FC236}">
              <a16:creationId xmlns:a16="http://schemas.microsoft.com/office/drawing/2014/main" id="{A896F161-14A9-8E01-B1AF-3B2B6DAC6BA8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63500</xdr:rowOff>
    </xdr:from>
    <xdr:to>
      <xdr:col>1</xdr:col>
      <xdr:colOff>97971</xdr:colOff>
      <xdr:row>1</xdr:row>
      <xdr:rowOff>342900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EA365565-C1AF-BE59-35D6-4A09CD2EB020}"/>
            </a:ext>
          </a:extLst>
        </xdr:cNvPr>
        <xdr:cNvSpPr/>
      </xdr:nvSpPr>
      <xdr:spPr>
        <a:xfrm>
          <a:off x="63500" y="4445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123371</xdr:colOff>
      <xdr:row>1</xdr:row>
      <xdr:rowOff>63500</xdr:rowOff>
    </xdr:from>
    <xdr:to>
      <xdr:col>1</xdr:col>
      <xdr:colOff>1037771</xdr:colOff>
      <xdr:row>1</xdr:row>
      <xdr:rowOff>342900</xdr:rowOff>
    </xdr:to>
    <xdr:sp macro="'mod_Uebersicht_Filter.FilterUebersichtNachMonat 1'" textlink="">
      <xdr:nvSpPr>
        <xdr:cNvPr id="4" name="regMonat_1">
          <a:extLst>
            <a:ext uri="{FF2B5EF4-FFF2-40B4-BE49-F238E27FC236}">
              <a16:creationId xmlns:a16="http://schemas.microsoft.com/office/drawing/2014/main" id="{587745B1-CADB-7498-4CF5-9B5D4211A785}"/>
            </a:ext>
          </a:extLst>
        </xdr:cNvPr>
        <xdr:cNvSpPr/>
      </xdr:nvSpPr>
      <xdr:spPr>
        <a:xfrm>
          <a:off x="10033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1063171</xdr:colOff>
      <xdr:row>1</xdr:row>
      <xdr:rowOff>63500</xdr:rowOff>
    </xdr:from>
    <xdr:to>
      <xdr:col>2</xdr:col>
      <xdr:colOff>99786</xdr:colOff>
      <xdr:row>1</xdr:row>
      <xdr:rowOff>342900</xdr:rowOff>
    </xdr:to>
    <xdr:sp macro="'mod_Uebersicht_Filter.FilterUebersichtNachMonat 2'" textlink="">
      <xdr:nvSpPr>
        <xdr:cNvPr id="6" name="regMonat_2">
          <a:extLst>
            <a:ext uri="{FF2B5EF4-FFF2-40B4-BE49-F238E27FC236}">
              <a16:creationId xmlns:a16="http://schemas.microsoft.com/office/drawing/2014/main" id="{6DC2BC6F-6AAB-4DA4-0DFB-BAC4B16FBA8F}"/>
            </a:ext>
          </a:extLst>
        </xdr:cNvPr>
        <xdr:cNvSpPr/>
      </xdr:nvSpPr>
      <xdr:spPr>
        <a:xfrm>
          <a:off x="19431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125186</xdr:colOff>
      <xdr:row>1</xdr:row>
      <xdr:rowOff>63500</xdr:rowOff>
    </xdr:from>
    <xdr:to>
      <xdr:col>3</xdr:col>
      <xdr:colOff>96157</xdr:colOff>
      <xdr:row>1</xdr:row>
      <xdr:rowOff>342900</xdr:rowOff>
    </xdr:to>
    <xdr:sp macro="'mod_Uebersicht_Filter.FilterUebersichtNachMonat 3'" textlink="">
      <xdr:nvSpPr>
        <xdr:cNvPr id="7" name="regMonat_3">
          <a:extLst>
            <a:ext uri="{FF2B5EF4-FFF2-40B4-BE49-F238E27FC236}">
              <a16:creationId xmlns:a16="http://schemas.microsoft.com/office/drawing/2014/main" id="{4E19492E-A614-6199-9AB2-A51C515BD321}"/>
            </a:ext>
          </a:extLst>
        </xdr:cNvPr>
        <xdr:cNvSpPr/>
      </xdr:nvSpPr>
      <xdr:spPr>
        <a:xfrm>
          <a:off x="28829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121557</xdr:colOff>
      <xdr:row>1</xdr:row>
      <xdr:rowOff>63500</xdr:rowOff>
    </xdr:from>
    <xdr:to>
      <xdr:col>3</xdr:col>
      <xdr:colOff>1035957</xdr:colOff>
      <xdr:row>1</xdr:row>
      <xdr:rowOff>342900</xdr:rowOff>
    </xdr:to>
    <xdr:sp macro="'mod_Uebersicht_Filter.FilterUebersichtNachMonat 4'" textlink="">
      <xdr:nvSpPr>
        <xdr:cNvPr id="8" name="regMonat_4">
          <a:extLst>
            <a:ext uri="{FF2B5EF4-FFF2-40B4-BE49-F238E27FC236}">
              <a16:creationId xmlns:a16="http://schemas.microsoft.com/office/drawing/2014/main" id="{1E175914-3B1C-AC3C-F1D5-443907C5604F}"/>
            </a:ext>
          </a:extLst>
        </xdr:cNvPr>
        <xdr:cNvSpPr/>
      </xdr:nvSpPr>
      <xdr:spPr>
        <a:xfrm>
          <a:off x="38227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1061357</xdr:colOff>
      <xdr:row>1</xdr:row>
      <xdr:rowOff>63500</xdr:rowOff>
    </xdr:from>
    <xdr:to>
      <xdr:col>3</xdr:col>
      <xdr:colOff>1975757</xdr:colOff>
      <xdr:row>1</xdr:row>
      <xdr:rowOff>342900</xdr:rowOff>
    </xdr:to>
    <xdr:sp macro="'mod_Uebersicht_Filter.FilterUebersichtNachMonat 5'" textlink="">
      <xdr:nvSpPr>
        <xdr:cNvPr id="9" name="regMonat_5">
          <a:extLst>
            <a:ext uri="{FF2B5EF4-FFF2-40B4-BE49-F238E27FC236}">
              <a16:creationId xmlns:a16="http://schemas.microsoft.com/office/drawing/2014/main" id="{BCD4A750-A9FA-F332-84EC-32BC0D4B2B96}"/>
            </a:ext>
          </a:extLst>
        </xdr:cNvPr>
        <xdr:cNvSpPr/>
      </xdr:nvSpPr>
      <xdr:spPr>
        <a:xfrm>
          <a:off x="47625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2001157</xdr:colOff>
      <xdr:row>1</xdr:row>
      <xdr:rowOff>63500</xdr:rowOff>
    </xdr:from>
    <xdr:to>
      <xdr:col>4</xdr:col>
      <xdr:colOff>239486</xdr:colOff>
      <xdr:row>1</xdr:row>
      <xdr:rowOff>342900</xdr:rowOff>
    </xdr:to>
    <xdr:sp macro="'mod_Uebersicht_Filter.FilterUebersichtNachMonat 6'" textlink="">
      <xdr:nvSpPr>
        <xdr:cNvPr id="10" name="regMonat_6">
          <a:extLst>
            <a:ext uri="{FF2B5EF4-FFF2-40B4-BE49-F238E27FC236}">
              <a16:creationId xmlns:a16="http://schemas.microsoft.com/office/drawing/2014/main" id="{BAFBEC34-24D9-90FA-F8A8-2A7E3F48622A}"/>
            </a:ext>
          </a:extLst>
        </xdr:cNvPr>
        <xdr:cNvSpPr/>
      </xdr:nvSpPr>
      <xdr:spPr>
        <a:xfrm>
          <a:off x="57023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264886</xdr:colOff>
      <xdr:row>1</xdr:row>
      <xdr:rowOff>63500</xdr:rowOff>
    </xdr:from>
    <xdr:to>
      <xdr:col>5</xdr:col>
      <xdr:colOff>299357</xdr:colOff>
      <xdr:row>1</xdr:row>
      <xdr:rowOff>342900</xdr:rowOff>
    </xdr:to>
    <xdr:sp macro="'mod_Uebersicht_Filter.FilterUebersichtNachMonat 7'" textlink="">
      <xdr:nvSpPr>
        <xdr:cNvPr id="11" name="regMonat_7">
          <a:extLst>
            <a:ext uri="{FF2B5EF4-FFF2-40B4-BE49-F238E27FC236}">
              <a16:creationId xmlns:a16="http://schemas.microsoft.com/office/drawing/2014/main" id="{137E23CF-B15B-C8EA-D650-4910208DF1B4}"/>
            </a:ext>
          </a:extLst>
        </xdr:cNvPr>
        <xdr:cNvSpPr/>
      </xdr:nvSpPr>
      <xdr:spPr>
        <a:xfrm>
          <a:off x="66421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324757</xdr:colOff>
      <xdr:row>1</xdr:row>
      <xdr:rowOff>63500</xdr:rowOff>
    </xdr:from>
    <xdr:to>
      <xdr:col>6</xdr:col>
      <xdr:colOff>359229</xdr:colOff>
      <xdr:row>1</xdr:row>
      <xdr:rowOff>342900</xdr:rowOff>
    </xdr:to>
    <xdr:sp macro="'mod_Uebersicht_Filter.FilterUebersichtNachMonat 8'" textlink="">
      <xdr:nvSpPr>
        <xdr:cNvPr id="12" name="regMonat_8">
          <a:extLst>
            <a:ext uri="{FF2B5EF4-FFF2-40B4-BE49-F238E27FC236}">
              <a16:creationId xmlns:a16="http://schemas.microsoft.com/office/drawing/2014/main" id="{B99EF867-9AC9-E7B4-AEA3-50F4D26E470E}"/>
            </a:ext>
          </a:extLst>
        </xdr:cNvPr>
        <xdr:cNvSpPr/>
      </xdr:nvSpPr>
      <xdr:spPr>
        <a:xfrm>
          <a:off x="75819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384629</xdr:colOff>
      <xdr:row>1</xdr:row>
      <xdr:rowOff>63500</xdr:rowOff>
    </xdr:from>
    <xdr:to>
      <xdr:col>7</xdr:col>
      <xdr:colOff>419100</xdr:colOff>
      <xdr:row>1</xdr:row>
      <xdr:rowOff>342900</xdr:rowOff>
    </xdr:to>
    <xdr:sp macro="'mod_Uebersicht_Filter.FilterUebersichtNachMonat 9'" textlink="">
      <xdr:nvSpPr>
        <xdr:cNvPr id="13" name="regMonat_9">
          <a:extLst>
            <a:ext uri="{FF2B5EF4-FFF2-40B4-BE49-F238E27FC236}">
              <a16:creationId xmlns:a16="http://schemas.microsoft.com/office/drawing/2014/main" id="{5A296645-F5E8-44D6-3415-476E70DF2F31}"/>
            </a:ext>
          </a:extLst>
        </xdr:cNvPr>
        <xdr:cNvSpPr/>
      </xdr:nvSpPr>
      <xdr:spPr>
        <a:xfrm>
          <a:off x="85217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444500</xdr:colOff>
      <xdr:row>1</xdr:row>
      <xdr:rowOff>63500</xdr:rowOff>
    </xdr:from>
    <xdr:to>
      <xdr:col>7</xdr:col>
      <xdr:colOff>1358900</xdr:colOff>
      <xdr:row>1</xdr:row>
      <xdr:rowOff>342900</xdr:rowOff>
    </xdr:to>
    <xdr:sp macro="'mod_Uebersicht_Filter.FilterUebersichtNachMonat 10'" textlink="">
      <xdr:nvSpPr>
        <xdr:cNvPr id="14" name="regMonat_10">
          <a:extLst>
            <a:ext uri="{FF2B5EF4-FFF2-40B4-BE49-F238E27FC236}">
              <a16:creationId xmlns:a16="http://schemas.microsoft.com/office/drawing/2014/main" id="{7DE4D647-E3E7-5C1A-24DE-178B2EDDF161}"/>
            </a:ext>
          </a:extLst>
        </xdr:cNvPr>
        <xdr:cNvSpPr/>
      </xdr:nvSpPr>
      <xdr:spPr>
        <a:xfrm>
          <a:off x="94615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1384300</xdr:colOff>
      <xdr:row>1</xdr:row>
      <xdr:rowOff>63500</xdr:rowOff>
    </xdr:from>
    <xdr:to>
      <xdr:col>7</xdr:col>
      <xdr:colOff>2298700</xdr:colOff>
      <xdr:row>1</xdr:row>
      <xdr:rowOff>342900</xdr:rowOff>
    </xdr:to>
    <xdr:sp macro="'mod_Uebersicht_Filter.FilterUebersichtNachMonat 11'" textlink="">
      <xdr:nvSpPr>
        <xdr:cNvPr id="15" name="regMonat_11">
          <a:extLst>
            <a:ext uri="{FF2B5EF4-FFF2-40B4-BE49-F238E27FC236}">
              <a16:creationId xmlns:a16="http://schemas.microsoft.com/office/drawing/2014/main" id="{4D2E8485-2F24-852D-6E5E-55EEC3A671AF}"/>
            </a:ext>
          </a:extLst>
        </xdr:cNvPr>
        <xdr:cNvSpPr/>
      </xdr:nvSpPr>
      <xdr:spPr>
        <a:xfrm>
          <a:off x="104013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2324100</xdr:colOff>
      <xdr:row>1</xdr:row>
      <xdr:rowOff>63500</xdr:rowOff>
    </xdr:from>
    <xdr:to>
      <xdr:col>7</xdr:col>
      <xdr:colOff>3238500</xdr:colOff>
      <xdr:row>1</xdr:row>
      <xdr:rowOff>342900</xdr:rowOff>
    </xdr:to>
    <xdr:sp macro="'mod_Uebersicht_Filter.FilterUebersichtNachMonat 12'" textlink="">
      <xdr:nvSpPr>
        <xdr:cNvPr id="16" name="regMonat_12">
          <a:extLst>
            <a:ext uri="{FF2B5EF4-FFF2-40B4-BE49-F238E27FC236}">
              <a16:creationId xmlns:a16="http://schemas.microsoft.com/office/drawing/2014/main" id="{60747E45-23EB-C79B-DAA5-05973A58F614}"/>
            </a:ext>
          </a:extLst>
        </xdr:cNvPr>
        <xdr:cNvSpPr/>
      </xdr:nvSpPr>
      <xdr:spPr>
        <a:xfrm>
          <a:off x="11341100" y="4445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136071</xdr:colOff>
      <xdr:row>0</xdr:row>
      <xdr:rowOff>342900</xdr:rowOff>
    </xdr:to>
    <xdr:sp macro="mod_Navigation.NavigiereZuStartseite" textlink="">
      <xdr:nvSpPr>
        <xdr:cNvPr id="17" name="btn_Home">
          <a:extLst>
            <a:ext uri="{FF2B5EF4-FFF2-40B4-BE49-F238E27FC236}">
              <a16:creationId xmlns:a16="http://schemas.microsoft.com/office/drawing/2014/main" id="{090AE6B7-292F-5F96-1799-E218F1610213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1</xdr:row>
      <xdr:rowOff>266700</xdr:rowOff>
    </xdr:to>
    <xdr:sp macro="mod_Navigation.NavigiereZuStartseite" textlink="">
      <xdr:nvSpPr>
        <xdr:cNvPr id="7" name="btn_Home">
          <a:extLst>
            <a:ext uri="{FF2B5EF4-FFF2-40B4-BE49-F238E27FC236}">
              <a16:creationId xmlns:a16="http://schemas.microsoft.com/office/drawing/2014/main" id="{151F430D-0530-7890-27A4-89FBADDDE47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1371600</xdr:colOff>
          <xdr:row>9</xdr:row>
          <xdr:rowOff>19050</xdr:rowOff>
        </xdr:from>
        <xdr:to>
          <xdr:col>6</xdr:col>
          <xdr:colOff>1035050</xdr:colOff>
          <xdr:row>12</xdr:row>
          <xdr:rowOff>171450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3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4DC46DF-CF12-D3AC-D45F-DCD3CAC4CCE4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C6187E0-A55C-FDE5-A90D-D02B05A7DB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491" name="cbo_MonatFilter_VK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924D620E-D666-815A-0638-AB512896E9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7AD338C-D298-3081-D249-CDEF54603F5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0FB97DA-6FBF-3194-4C98-7D03EE73EB5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352C620-A425-CE0C-67CD-FA30CF7E374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5A7C640-C8C7-6D79-87C9-357216CD25B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DEAF0AF-3AC6-3BAB-8E73-1716E988D2F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EEE6D06-195B-F283-73E6-7E1C12171D1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EEF3EE6-815B-715E-DC8C-3CDFBAC405A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4C5BEBD-D67D-F916-4821-D31A7794A8D8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392"/>
      <c r="B1" s="392"/>
      <c r="C1" s="392"/>
      <c r="D1" s="392"/>
      <c r="E1" s="392"/>
      <c r="F1" s="392"/>
      <c r="G1" s="392"/>
      <c r="H1" s="392"/>
      <c r="I1" s="392"/>
      <c r="J1" s="392"/>
      <c r="K1" s="392"/>
      <c r="L1" s="392"/>
      <c r="M1" s="392"/>
      <c r="N1" s="392"/>
      <c r="O1" s="392"/>
      <c r="P1" s="392"/>
    </row>
    <row r="2" spans="1:16" ht="50" customHeight="1" x14ac:dyDescent="0.35">
      <c r="A2" s="393"/>
      <c r="B2" s="594" t="s">
        <v>700</v>
      </c>
      <c r="C2" s="594"/>
      <c r="D2" s="594"/>
      <c r="E2" s="594"/>
      <c r="F2" s="594"/>
      <c r="G2" s="594"/>
      <c r="H2" s="594"/>
      <c r="I2" s="594"/>
      <c r="J2" s="594"/>
      <c r="K2" s="594"/>
      <c r="L2" s="393"/>
      <c r="M2" s="392"/>
      <c r="N2" s="392"/>
      <c r="O2" s="392"/>
      <c r="P2" s="392"/>
    </row>
    <row r="3" spans="1:16" ht="24" customHeight="1" x14ac:dyDescent="0.35">
      <c r="A3" s="393"/>
      <c r="B3" s="595" t="s">
        <v>707</v>
      </c>
      <c r="C3" s="595"/>
      <c r="D3" s="595"/>
      <c r="E3" s="595"/>
      <c r="F3" s="595"/>
      <c r="G3" s="595"/>
      <c r="H3" s="595"/>
      <c r="I3" s="595"/>
      <c r="J3" s="595"/>
      <c r="K3" s="595"/>
      <c r="L3" s="393"/>
      <c r="M3" s="392"/>
      <c r="N3" s="392"/>
      <c r="O3" s="392"/>
      <c r="P3" s="392"/>
    </row>
    <row r="4" spans="1:16" ht="30" customHeight="1" x14ac:dyDescent="0.35">
      <c r="A4" s="393"/>
      <c r="B4" s="596" t="s">
        <v>711</v>
      </c>
      <c r="C4" s="596"/>
      <c r="D4" s="596"/>
      <c r="E4" s="596"/>
      <c r="F4" s="596"/>
      <c r="G4" s="596"/>
      <c r="H4" s="596"/>
      <c r="I4" s="596"/>
      <c r="J4" s="596"/>
      <c r="K4" s="596"/>
      <c r="L4" s="393"/>
      <c r="M4" s="392"/>
      <c r="N4" s="392"/>
      <c r="O4" s="392"/>
      <c r="P4" s="392"/>
    </row>
    <row r="5" spans="1:16" ht="4" customHeight="1" x14ac:dyDescent="0.35">
      <c r="A5" s="394"/>
      <c r="B5" s="394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2"/>
      <c r="N5" s="392"/>
      <c r="O5" s="392"/>
      <c r="P5" s="392"/>
    </row>
    <row r="6" spans="1:16" ht="10" customHeight="1" x14ac:dyDescent="0.35">
      <c r="A6" s="395"/>
      <c r="B6" s="395"/>
      <c r="C6" s="395"/>
      <c r="D6" s="395"/>
      <c r="E6" s="395"/>
      <c r="F6" s="395"/>
      <c r="G6" s="395"/>
      <c r="H6" s="395"/>
      <c r="I6" s="395"/>
      <c r="J6" s="395"/>
      <c r="K6" s="395"/>
      <c r="L6" s="395"/>
      <c r="M6" s="392"/>
      <c r="N6" s="392"/>
      <c r="O6" s="392"/>
      <c r="P6" s="392"/>
    </row>
    <row r="7" spans="1:16" ht="18" customHeight="1" x14ac:dyDescent="0.35">
      <c r="A7" s="395"/>
      <c r="B7" s="597" t="s">
        <v>701</v>
      </c>
      <c r="C7" s="597"/>
      <c r="D7" s="597"/>
      <c r="E7" s="597"/>
      <c r="F7" s="597"/>
      <c r="G7" s="597"/>
      <c r="H7" s="597"/>
      <c r="I7" s="597"/>
      <c r="J7" s="597"/>
      <c r="K7" s="395"/>
      <c r="L7" s="395"/>
      <c r="M7" s="392"/>
      <c r="N7" s="392"/>
      <c r="O7" s="392"/>
      <c r="P7" s="392"/>
    </row>
    <row r="8" spans="1:16" ht="48" customHeight="1" thickBot="1" x14ac:dyDescent="0.4">
      <c r="A8" s="395"/>
      <c r="B8" s="395"/>
      <c r="C8" s="598">
        <v>2024</v>
      </c>
      <c r="D8" s="599"/>
      <c r="E8" s="600"/>
      <c r="F8" s="395"/>
      <c r="G8" s="601">
        <v>22</v>
      </c>
      <c r="H8" s="602"/>
      <c r="I8" s="604">
        <v>14</v>
      </c>
      <c r="J8" s="605"/>
      <c r="K8" s="395"/>
      <c r="L8" s="395"/>
      <c r="M8" s="392"/>
      <c r="N8" s="392"/>
      <c r="O8" s="392"/>
      <c r="P8" s="392"/>
    </row>
    <row r="9" spans="1:16" ht="18" customHeight="1" x14ac:dyDescent="0.35">
      <c r="A9" s="395"/>
      <c r="B9" s="395"/>
      <c r="C9" s="591" t="s">
        <v>702</v>
      </c>
      <c r="D9" s="591"/>
      <c r="E9" s="591"/>
      <c r="F9" s="395"/>
      <c r="G9" s="592" t="s">
        <v>64</v>
      </c>
      <c r="H9" s="592"/>
      <c r="I9" s="606" t="s">
        <v>703</v>
      </c>
      <c r="J9" s="606"/>
      <c r="K9" s="395"/>
      <c r="L9" s="395"/>
      <c r="M9" s="392"/>
      <c r="N9" s="392"/>
      <c r="O9" s="392"/>
      <c r="P9" s="392"/>
    </row>
    <row r="10" spans="1:16" ht="48" customHeight="1" thickBot="1" x14ac:dyDescent="0.4">
      <c r="A10" s="395"/>
      <c r="B10" s="395"/>
      <c r="C10" s="598" t="s">
        <v>712</v>
      </c>
      <c r="D10" s="599"/>
      <c r="E10" s="600"/>
      <c r="F10" s="395"/>
      <c r="G10" s="601" t="s">
        <v>821</v>
      </c>
      <c r="H10" s="602"/>
      <c r="I10" s="602"/>
      <c r="J10" s="603"/>
      <c r="K10" s="395"/>
      <c r="L10" s="395"/>
      <c r="M10" s="392"/>
      <c r="N10" s="392"/>
      <c r="O10" s="392"/>
      <c r="P10" s="392"/>
    </row>
    <row r="11" spans="1:16" ht="18" customHeight="1" x14ac:dyDescent="0.35">
      <c r="A11" s="395"/>
      <c r="B11" s="395"/>
      <c r="C11" s="591" t="s">
        <v>716</v>
      </c>
      <c r="D11" s="591"/>
      <c r="E11" s="591"/>
      <c r="F11" s="395"/>
      <c r="G11" s="592" t="s">
        <v>822</v>
      </c>
      <c r="H11" s="592"/>
      <c r="I11" s="592"/>
      <c r="J11" s="592"/>
      <c r="K11" s="395"/>
      <c r="L11" s="395"/>
      <c r="M11" s="392"/>
      <c r="N11" s="392"/>
      <c r="O11" s="392"/>
      <c r="P11" s="392"/>
    </row>
    <row r="12" spans="1:16" ht="16" customHeight="1" x14ac:dyDescent="0.35">
      <c r="A12" s="395"/>
      <c r="B12" s="395"/>
      <c r="C12" s="395"/>
      <c r="D12" s="395"/>
      <c r="E12" s="395"/>
      <c r="F12" s="395"/>
      <c r="G12" s="395"/>
      <c r="H12" s="395"/>
      <c r="I12" s="395"/>
      <c r="J12" s="395"/>
      <c r="K12" s="395"/>
      <c r="L12" s="395"/>
      <c r="M12" s="392"/>
      <c r="N12" s="392"/>
      <c r="O12" s="392"/>
      <c r="P12" s="392"/>
    </row>
    <row r="13" spans="1:16" ht="26" customHeight="1" x14ac:dyDescent="0.35">
      <c r="A13" s="392"/>
      <c r="B13" s="593" t="s">
        <v>704</v>
      </c>
      <c r="C13" s="593"/>
      <c r="D13" s="593"/>
      <c r="E13" s="593"/>
      <c r="F13" s="593"/>
      <c r="G13" s="593"/>
      <c r="H13" s="593"/>
      <c r="I13" s="593"/>
      <c r="J13" s="593"/>
      <c r="K13" s="392"/>
      <c r="L13" s="392"/>
      <c r="M13" s="392"/>
      <c r="N13" s="392"/>
      <c r="O13" s="392"/>
      <c r="P13" s="392"/>
    </row>
    <row r="14" spans="1:16" ht="8" customHeight="1" x14ac:dyDescent="0.35">
      <c r="A14" s="392"/>
      <c r="B14" s="392"/>
      <c r="C14" s="392"/>
      <c r="D14" s="392"/>
      <c r="E14" s="392"/>
      <c r="F14" s="392"/>
      <c r="G14" s="392"/>
      <c r="H14" s="392"/>
      <c r="I14" s="392"/>
      <c r="J14" s="392"/>
      <c r="K14" s="392"/>
      <c r="L14" s="392"/>
      <c r="M14" s="392"/>
      <c r="N14" s="392"/>
      <c r="O14" s="392"/>
      <c r="P14" s="392"/>
    </row>
    <row r="15" spans="1:16" ht="42" customHeight="1" x14ac:dyDescent="0.35">
      <c r="A15" s="392"/>
      <c r="B15" s="392"/>
      <c r="C15" s="392"/>
      <c r="D15" s="392"/>
      <c r="E15" s="392"/>
      <c r="F15" s="392"/>
      <c r="G15" s="392"/>
      <c r="H15" s="392"/>
      <c r="I15" s="392"/>
      <c r="J15" s="392"/>
      <c r="K15" s="392"/>
      <c r="L15" s="392"/>
      <c r="M15" s="392"/>
      <c r="N15" s="392"/>
      <c r="O15" s="392"/>
      <c r="P15" s="392"/>
    </row>
    <row r="16" spans="1:16" ht="42" customHeight="1" x14ac:dyDescent="0.35">
      <c r="A16" s="392"/>
      <c r="B16" s="392"/>
      <c r="C16" s="392"/>
      <c r="D16" s="392"/>
      <c r="E16" s="392"/>
      <c r="F16" s="392"/>
      <c r="G16" s="392"/>
      <c r="H16" s="392"/>
      <c r="I16" s="392"/>
      <c r="J16" s="392"/>
      <c r="K16" s="392"/>
      <c r="L16" s="392"/>
      <c r="M16" s="392"/>
      <c r="N16" s="392"/>
      <c r="O16" s="392"/>
      <c r="P16" s="392"/>
    </row>
    <row r="17" spans="1:16" ht="42" customHeight="1" x14ac:dyDescent="0.35">
      <c r="A17" s="392"/>
      <c r="B17" s="392"/>
      <c r="C17" s="392"/>
      <c r="D17" s="392"/>
      <c r="E17" s="392"/>
      <c r="F17" s="392"/>
      <c r="G17" s="392"/>
      <c r="H17" s="392"/>
      <c r="I17" s="392"/>
      <c r="J17" s="392"/>
      <c r="K17" s="392"/>
      <c r="L17" s="392"/>
      <c r="M17" s="392"/>
      <c r="N17" s="392"/>
      <c r="O17" s="392"/>
      <c r="P17" s="392"/>
    </row>
    <row r="18" spans="1:16" ht="42" customHeight="1" x14ac:dyDescent="0.35">
      <c r="A18" s="392"/>
      <c r="B18" s="392"/>
      <c r="C18" s="392"/>
      <c r="D18" s="392"/>
      <c r="E18" s="392"/>
      <c r="F18" s="392"/>
      <c r="G18" s="392"/>
      <c r="H18" s="392"/>
      <c r="I18" s="392"/>
      <c r="J18" s="392"/>
      <c r="K18" s="392"/>
      <c r="L18" s="392"/>
      <c r="M18" s="392"/>
      <c r="N18" s="392"/>
      <c r="O18" s="392"/>
      <c r="P18" s="392"/>
    </row>
    <row r="19" spans="1:16" ht="26" customHeight="1" x14ac:dyDescent="0.35">
      <c r="A19" s="392"/>
      <c r="B19" s="593" t="s">
        <v>705</v>
      </c>
      <c r="C19" s="593"/>
      <c r="D19" s="593"/>
      <c r="E19" s="593"/>
      <c r="F19" s="593"/>
      <c r="G19" s="593"/>
      <c r="H19" s="593"/>
      <c r="I19" s="593"/>
      <c r="J19" s="593"/>
      <c r="K19" s="392"/>
      <c r="L19" s="392"/>
      <c r="M19" s="392"/>
      <c r="N19" s="392"/>
      <c r="O19" s="392"/>
      <c r="P19" s="392"/>
    </row>
    <row r="20" spans="1:16" ht="8" customHeight="1" x14ac:dyDescent="0.35">
      <c r="A20" s="392"/>
      <c r="B20" s="392"/>
      <c r="C20" s="392"/>
      <c r="D20" s="392"/>
      <c r="E20" s="392"/>
      <c r="F20" s="392"/>
      <c r="G20" s="392"/>
      <c r="H20" s="392"/>
      <c r="I20" s="392"/>
      <c r="J20" s="392"/>
      <c r="K20" s="392"/>
      <c r="L20" s="392"/>
      <c r="M20" s="392"/>
      <c r="N20" s="392"/>
      <c r="O20" s="392"/>
      <c r="P20" s="392"/>
    </row>
    <row r="21" spans="1:16" ht="42" customHeight="1" x14ac:dyDescent="0.35">
      <c r="A21" s="392"/>
      <c r="B21" s="392"/>
      <c r="C21" s="392"/>
      <c r="D21" s="392"/>
      <c r="E21" s="392"/>
      <c r="F21" s="392"/>
      <c r="G21" s="392"/>
      <c r="H21" s="392"/>
      <c r="I21" s="392"/>
      <c r="J21" s="392"/>
      <c r="K21" s="392"/>
      <c r="L21" s="392"/>
      <c r="M21" s="392"/>
      <c r="N21" s="392"/>
      <c r="O21" s="392"/>
      <c r="P21" s="392"/>
    </row>
    <row r="22" spans="1:16" ht="16" customHeight="1" x14ac:dyDescent="0.35">
      <c r="A22" s="392"/>
      <c r="B22" s="392"/>
      <c r="C22" s="392"/>
      <c r="D22" s="392"/>
      <c r="E22" s="392"/>
      <c r="F22" s="392"/>
      <c r="G22" s="392"/>
      <c r="H22" s="392"/>
      <c r="I22" s="392"/>
      <c r="J22" s="392"/>
      <c r="K22" s="392"/>
      <c r="L22" s="392"/>
      <c r="M22" s="392"/>
      <c r="N22" s="392"/>
      <c r="O22" s="392"/>
      <c r="P22" s="392"/>
    </row>
    <row r="23" spans="1:16" ht="20" customHeight="1" x14ac:dyDescent="0.35">
      <c r="A23" s="392"/>
      <c r="B23" s="590" t="s">
        <v>706</v>
      </c>
      <c r="C23" s="590"/>
      <c r="D23" s="590"/>
      <c r="E23" s="590"/>
      <c r="F23" s="590"/>
      <c r="G23" s="590"/>
      <c r="H23" s="590"/>
      <c r="I23" s="590"/>
      <c r="J23" s="590"/>
      <c r="K23" s="392"/>
      <c r="L23" s="392"/>
      <c r="M23" s="392"/>
      <c r="N23" s="392"/>
      <c r="O23" s="392"/>
      <c r="P23" s="392"/>
    </row>
    <row r="24" spans="1:16" ht="16" customHeight="1" x14ac:dyDescent="0.35">
      <c r="A24" s="392"/>
      <c r="B24" s="392"/>
      <c r="C24" s="392"/>
      <c r="D24" s="392"/>
      <c r="E24" s="392"/>
      <c r="F24" s="392"/>
      <c r="G24" s="392"/>
      <c r="H24" s="392"/>
      <c r="I24" s="392"/>
      <c r="J24" s="392"/>
      <c r="K24" s="392"/>
      <c r="L24" s="392"/>
      <c r="M24" s="392"/>
      <c r="N24" s="392"/>
      <c r="O24" s="392"/>
      <c r="P24" s="392"/>
    </row>
    <row r="25" spans="1:16" ht="20" customHeight="1" x14ac:dyDescent="0.35">
      <c r="A25" s="392"/>
      <c r="B25" s="392"/>
      <c r="C25" s="392"/>
      <c r="D25" s="392"/>
      <c r="E25" s="392"/>
      <c r="F25" s="392"/>
      <c r="G25" s="392"/>
      <c r="H25" s="392"/>
      <c r="I25" s="392"/>
      <c r="J25" s="392"/>
      <c r="K25" s="392"/>
      <c r="L25" s="392"/>
      <c r="M25" s="392"/>
      <c r="N25" s="392"/>
      <c r="O25" s="392"/>
      <c r="P25" s="392"/>
    </row>
    <row r="26" spans="1:16" x14ac:dyDescent="0.35">
      <c r="A26" s="392"/>
      <c r="B26" s="392"/>
      <c r="C26" s="392"/>
      <c r="D26" s="392"/>
      <c r="E26" s="392"/>
      <c r="F26" s="392"/>
      <c r="G26" s="392"/>
      <c r="H26" s="392"/>
      <c r="I26" s="392"/>
      <c r="J26" s="392"/>
      <c r="K26" s="392"/>
      <c r="L26" s="392"/>
      <c r="M26" s="392"/>
      <c r="N26" s="392"/>
      <c r="O26" s="392"/>
      <c r="P26" s="392"/>
    </row>
    <row r="27" spans="1:16" x14ac:dyDescent="0.35">
      <c r="A27" s="392"/>
      <c r="B27" s="392"/>
      <c r="C27" s="392"/>
      <c r="D27" s="392"/>
      <c r="E27" s="392"/>
      <c r="F27" s="392"/>
      <c r="G27" s="392"/>
      <c r="H27" s="392"/>
      <c r="I27" s="392"/>
      <c r="J27" s="392"/>
      <c r="K27" s="392"/>
      <c r="L27" s="392"/>
      <c r="M27" s="392"/>
      <c r="N27" s="392"/>
      <c r="O27" s="392"/>
      <c r="P27" s="392"/>
    </row>
    <row r="28" spans="1:16" x14ac:dyDescent="0.35">
      <c r="A28" s="392"/>
      <c r="B28" s="392"/>
      <c r="C28" s="392"/>
      <c r="D28" s="392"/>
      <c r="E28" s="392"/>
      <c r="F28" s="392"/>
      <c r="G28" s="392"/>
      <c r="H28" s="392"/>
      <c r="I28" s="392"/>
      <c r="J28" s="392"/>
      <c r="K28" s="392"/>
      <c r="L28" s="392"/>
      <c r="M28" s="392"/>
      <c r="N28" s="392"/>
      <c r="O28" s="392"/>
      <c r="P28" s="392"/>
    </row>
    <row r="29" spans="1:16" x14ac:dyDescent="0.35">
      <c r="A29" s="392"/>
      <c r="B29" s="392"/>
      <c r="C29" s="392"/>
      <c r="D29" s="392"/>
      <c r="E29" s="392"/>
      <c r="F29" s="392"/>
      <c r="G29" s="392"/>
      <c r="H29" s="392"/>
      <c r="I29" s="392"/>
      <c r="J29" s="392"/>
      <c r="K29" s="392"/>
      <c r="L29" s="392"/>
      <c r="M29" s="392"/>
      <c r="N29" s="392"/>
      <c r="O29" s="392"/>
      <c r="P29" s="392"/>
    </row>
    <row r="30" spans="1:16" x14ac:dyDescent="0.35">
      <c r="A30" s="392"/>
      <c r="B30" s="392"/>
      <c r="C30" s="392"/>
      <c r="D30" s="392"/>
      <c r="E30" s="392"/>
      <c r="F30" s="392"/>
      <c r="G30" s="392"/>
      <c r="H30" s="392"/>
      <c r="I30" s="392"/>
      <c r="J30" s="392"/>
      <c r="K30" s="392"/>
      <c r="L30" s="392"/>
      <c r="M30" s="392"/>
      <c r="N30" s="392"/>
      <c r="O30" s="392"/>
      <c r="P30" s="392"/>
    </row>
    <row r="31" spans="1:16" x14ac:dyDescent="0.35">
      <c r="A31" s="392"/>
      <c r="B31" s="392"/>
      <c r="C31" s="392"/>
      <c r="D31" s="392"/>
      <c r="E31" s="392"/>
      <c r="F31" s="392"/>
      <c r="G31" s="392"/>
      <c r="H31" s="392"/>
      <c r="I31" s="392"/>
      <c r="J31" s="392"/>
      <c r="K31" s="392"/>
      <c r="L31" s="392"/>
      <c r="M31" s="392"/>
      <c r="N31" s="392"/>
      <c r="O31" s="392"/>
      <c r="P31" s="392"/>
    </row>
    <row r="32" spans="1:16" x14ac:dyDescent="0.35">
      <c r="A32" s="392"/>
      <c r="B32" s="392"/>
      <c r="C32" s="392"/>
      <c r="D32" s="392"/>
      <c r="E32" s="392"/>
      <c r="F32" s="392"/>
      <c r="G32" s="392"/>
      <c r="H32" s="392"/>
      <c r="I32" s="392"/>
      <c r="J32" s="392"/>
      <c r="K32" s="392"/>
      <c r="L32" s="392"/>
      <c r="M32" s="392"/>
      <c r="N32" s="392"/>
      <c r="O32" s="392"/>
      <c r="P32" s="392"/>
    </row>
    <row r="33" spans="1:16" x14ac:dyDescent="0.35">
      <c r="A33" s="392"/>
      <c r="B33" s="392"/>
      <c r="C33" s="392"/>
      <c r="D33" s="392"/>
      <c r="E33" s="392"/>
      <c r="F33" s="392"/>
      <c r="G33" s="392"/>
      <c r="H33" s="392"/>
      <c r="I33" s="392"/>
      <c r="J33" s="392"/>
      <c r="K33" s="392"/>
      <c r="L33" s="392"/>
      <c r="M33" s="392"/>
      <c r="N33" s="392"/>
      <c r="O33" s="392"/>
      <c r="P33" s="392"/>
    </row>
    <row r="34" spans="1:16" x14ac:dyDescent="0.35">
      <c r="A34" s="392"/>
      <c r="B34" s="392"/>
      <c r="C34" s="392"/>
      <c r="D34" s="392"/>
      <c r="E34" s="392"/>
      <c r="F34" s="392"/>
      <c r="G34" s="392"/>
      <c r="H34" s="392"/>
      <c r="I34" s="392"/>
      <c r="J34" s="392"/>
      <c r="K34" s="392"/>
      <c r="L34" s="392"/>
      <c r="M34" s="392"/>
      <c r="N34" s="392"/>
      <c r="O34" s="392"/>
      <c r="P34" s="392"/>
    </row>
    <row r="35" spans="1:16" x14ac:dyDescent="0.35">
      <c r="A35" s="392"/>
      <c r="B35" s="392"/>
      <c r="C35" s="392"/>
      <c r="D35" s="392"/>
      <c r="E35" s="392"/>
      <c r="F35" s="392"/>
      <c r="G35" s="392"/>
      <c r="H35" s="392"/>
      <c r="I35" s="392"/>
      <c r="J35" s="392"/>
      <c r="K35" s="392"/>
      <c r="L35" s="392"/>
      <c r="M35" s="392"/>
      <c r="N35" s="392"/>
      <c r="O35" s="392"/>
      <c r="P35" s="392"/>
    </row>
    <row r="36" spans="1:16" x14ac:dyDescent="0.35">
      <c r="A36" s="392"/>
      <c r="B36" s="392"/>
      <c r="C36" s="392"/>
      <c r="D36" s="392"/>
      <c r="E36" s="392"/>
      <c r="F36" s="392"/>
      <c r="G36" s="392"/>
      <c r="H36" s="392"/>
      <c r="I36" s="392"/>
      <c r="J36" s="392"/>
      <c r="K36" s="392"/>
      <c r="L36" s="392"/>
      <c r="M36" s="392"/>
      <c r="N36" s="392"/>
      <c r="O36" s="392"/>
      <c r="P36" s="392"/>
    </row>
    <row r="37" spans="1:16" x14ac:dyDescent="0.35">
      <c r="A37" s="392"/>
      <c r="B37" s="392"/>
      <c r="C37" s="392"/>
      <c r="D37" s="392"/>
      <c r="E37" s="392"/>
      <c r="F37" s="392"/>
      <c r="G37" s="392"/>
      <c r="H37" s="392"/>
      <c r="I37" s="392"/>
      <c r="J37" s="392"/>
      <c r="K37" s="392"/>
      <c r="L37" s="392"/>
      <c r="M37" s="392"/>
      <c r="N37" s="392"/>
      <c r="O37" s="392"/>
      <c r="P37" s="392"/>
    </row>
    <row r="38" spans="1:16" x14ac:dyDescent="0.35">
      <c r="A38" s="392"/>
      <c r="B38" s="392"/>
      <c r="C38" s="392"/>
      <c r="D38" s="392"/>
      <c r="E38" s="392"/>
      <c r="F38" s="392"/>
      <c r="G38" s="392"/>
      <c r="H38" s="392"/>
      <c r="I38" s="392"/>
      <c r="J38" s="392"/>
      <c r="K38" s="392"/>
      <c r="L38" s="392"/>
      <c r="M38" s="392"/>
      <c r="N38" s="392"/>
      <c r="O38" s="392"/>
      <c r="P38" s="392"/>
    </row>
    <row r="39" spans="1:16" x14ac:dyDescent="0.35">
      <c r="A39" s="392"/>
      <c r="B39" s="392"/>
      <c r="C39" s="392"/>
      <c r="D39" s="392"/>
      <c r="E39" s="392"/>
      <c r="F39" s="392"/>
      <c r="G39" s="392"/>
      <c r="H39" s="392"/>
      <c r="I39" s="392"/>
      <c r="J39" s="392"/>
      <c r="K39" s="392"/>
      <c r="L39" s="392"/>
      <c r="M39" s="392"/>
      <c r="N39" s="392"/>
      <c r="O39" s="392"/>
      <c r="P39" s="392"/>
    </row>
    <row r="40" spans="1:16" x14ac:dyDescent="0.35">
      <c r="A40" s="392"/>
      <c r="B40" s="392"/>
      <c r="C40" s="392"/>
      <c r="D40" s="392"/>
      <c r="E40" s="392"/>
      <c r="F40" s="392"/>
      <c r="G40" s="392"/>
      <c r="H40" s="392"/>
      <c r="I40" s="392"/>
      <c r="J40" s="392"/>
      <c r="K40" s="392"/>
      <c r="L40" s="392"/>
      <c r="M40" s="392"/>
      <c r="N40" s="392"/>
      <c r="O40" s="392"/>
      <c r="P40" s="392"/>
    </row>
    <row r="41" spans="1:16" x14ac:dyDescent="0.35">
      <c r="A41" s="392"/>
      <c r="B41" s="392"/>
      <c r="C41" s="392"/>
      <c r="D41" s="392"/>
      <c r="E41" s="392"/>
      <c r="F41" s="392"/>
      <c r="G41" s="392"/>
      <c r="H41" s="392"/>
      <c r="I41" s="392"/>
      <c r="J41" s="392"/>
      <c r="K41" s="392"/>
      <c r="L41" s="392"/>
      <c r="M41" s="392"/>
      <c r="N41" s="392"/>
      <c r="O41" s="392"/>
      <c r="P41" s="392"/>
    </row>
    <row r="42" spans="1:16" x14ac:dyDescent="0.35">
      <c r="A42" s="392"/>
      <c r="B42" s="392"/>
      <c r="C42" s="392"/>
      <c r="D42" s="392"/>
      <c r="E42" s="392"/>
      <c r="F42" s="392"/>
      <c r="G42" s="392"/>
      <c r="H42" s="392"/>
      <c r="I42" s="392"/>
      <c r="J42" s="392"/>
      <c r="K42" s="392"/>
      <c r="L42" s="392"/>
      <c r="M42" s="392"/>
      <c r="N42" s="392"/>
      <c r="O42" s="392"/>
      <c r="P42" s="392"/>
    </row>
    <row r="43" spans="1:16" x14ac:dyDescent="0.35">
      <c r="A43" s="392"/>
      <c r="B43" s="392"/>
      <c r="C43" s="392"/>
      <c r="D43" s="392"/>
      <c r="E43" s="392"/>
      <c r="F43" s="392"/>
      <c r="G43" s="392"/>
      <c r="H43" s="392"/>
      <c r="I43" s="392"/>
      <c r="J43" s="392"/>
      <c r="K43" s="392"/>
      <c r="L43" s="392"/>
      <c r="M43" s="392"/>
      <c r="N43" s="392"/>
      <c r="O43" s="392"/>
      <c r="P43" s="392"/>
    </row>
    <row r="44" spans="1:16" x14ac:dyDescent="0.35">
      <c r="A44" s="392"/>
      <c r="B44" s="392"/>
      <c r="C44" s="392"/>
      <c r="D44" s="392"/>
      <c r="E44" s="392"/>
      <c r="F44" s="392"/>
      <c r="G44" s="392"/>
      <c r="H44" s="392"/>
      <c r="I44" s="392"/>
      <c r="J44" s="392"/>
      <c r="K44" s="392"/>
      <c r="L44" s="392"/>
      <c r="M44" s="392"/>
      <c r="N44" s="392"/>
      <c r="O44" s="392"/>
      <c r="P44" s="392"/>
    </row>
    <row r="45" spans="1:16" x14ac:dyDescent="0.35">
      <c r="A45" s="392"/>
      <c r="B45" s="392"/>
      <c r="C45" s="392"/>
      <c r="D45" s="392"/>
      <c r="E45" s="392"/>
      <c r="F45" s="392"/>
      <c r="G45" s="392"/>
      <c r="H45" s="392"/>
      <c r="I45" s="392"/>
      <c r="J45" s="392"/>
      <c r="K45" s="392"/>
      <c r="L45" s="392"/>
      <c r="M45" s="392"/>
      <c r="N45" s="392"/>
      <c r="O45" s="392"/>
      <c r="P45" s="392"/>
    </row>
    <row r="46" spans="1:16" x14ac:dyDescent="0.35">
      <c r="A46" s="392"/>
      <c r="B46" s="392"/>
      <c r="C46" s="392"/>
      <c r="D46" s="392"/>
      <c r="E46" s="392"/>
      <c r="F46" s="392"/>
      <c r="G46" s="392"/>
      <c r="H46" s="392"/>
      <c r="I46" s="392"/>
      <c r="J46" s="392"/>
      <c r="K46" s="392"/>
      <c r="L46" s="392"/>
      <c r="M46" s="392"/>
      <c r="N46" s="392"/>
      <c r="O46" s="392"/>
      <c r="P46" s="392"/>
    </row>
    <row r="47" spans="1:16" x14ac:dyDescent="0.35">
      <c r="A47" s="392"/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M47" s="392"/>
      <c r="N47" s="392"/>
      <c r="O47" s="392"/>
      <c r="P47" s="392"/>
    </row>
    <row r="48" spans="1:16" x14ac:dyDescent="0.35">
      <c r="A48" s="392"/>
      <c r="B48" s="392"/>
      <c r="C48" s="392"/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</row>
    <row r="49" spans="1:16" x14ac:dyDescent="0.35">
      <c r="A49" s="392"/>
      <c r="B49" s="392"/>
      <c r="C49" s="392"/>
      <c r="D49" s="392"/>
      <c r="E49" s="392"/>
      <c r="F49" s="392"/>
      <c r="G49" s="392"/>
      <c r="H49" s="392"/>
      <c r="I49" s="392"/>
      <c r="J49" s="392"/>
      <c r="K49" s="392"/>
      <c r="L49" s="392"/>
      <c r="M49" s="392"/>
      <c r="N49" s="392"/>
      <c r="O49" s="392"/>
      <c r="P49" s="392"/>
    </row>
    <row r="50" spans="1:16" x14ac:dyDescent="0.35">
      <c r="A50" s="392"/>
      <c r="B50" s="392"/>
      <c r="C50" s="392"/>
      <c r="D50" s="392"/>
      <c r="E50" s="392"/>
      <c r="F50" s="392"/>
      <c r="G50" s="392"/>
      <c r="H50" s="392"/>
      <c r="I50" s="392"/>
      <c r="J50" s="392"/>
      <c r="K50" s="392"/>
      <c r="L50" s="392"/>
      <c r="M50" s="392"/>
      <c r="N50" s="392"/>
      <c r="O50" s="392"/>
      <c r="P50" s="392"/>
    </row>
    <row r="51" spans="1:16" x14ac:dyDescent="0.35">
      <c r="A51" s="392"/>
      <c r="B51" s="392"/>
      <c r="C51" s="392"/>
      <c r="D51" s="392"/>
      <c r="E51" s="392"/>
      <c r="F51" s="392"/>
      <c r="G51" s="392"/>
      <c r="H51" s="392"/>
      <c r="I51" s="392"/>
      <c r="J51" s="392"/>
      <c r="K51" s="392"/>
      <c r="L51" s="392"/>
      <c r="M51" s="392"/>
      <c r="N51" s="392"/>
      <c r="O51" s="392"/>
      <c r="P51" s="392"/>
    </row>
    <row r="52" spans="1:16" x14ac:dyDescent="0.35">
      <c r="A52" s="392"/>
      <c r="B52" s="392"/>
      <c r="C52" s="392"/>
      <c r="D52" s="392"/>
      <c r="E52" s="392"/>
      <c r="F52" s="392"/>
      <c r="G52" s="392"/>
      <c r="H52" s="392"/>
      <c r="I52" s="392"/>
      <c r="J52" s="392"/>
      <c r="K52" s="392"/>
      <c r="L52" s="392"/>
      <c r="M52" s="392"/>
      <c r="N52" s="392"/>
      <c r="O52" s="392"/>
      <c r="P52" s="392"/>
    </row>
    <row r="53" spans="1:16" x14ac:dyDescent="0.35">
      <c r="A53" s="392"/>
      <c r="B53" s="392"/>
      <c r="C53" s="392"/>
      <c r="D53" s="392"/>
      <c r="E53" s="392"/>
      <c r="F53" s="392"/>
      <c r="G53" s="392"/>
      <c r="H53" s="392"/>
      <c r="I53" s="392"/>
      <c r="J53" s="392"/>
      <c r="K53" s="392"/>
      <c r="L53" s="392"/>
      <c r="M53" s="392"/>
      <c r="N53" s="392"/>
      <c r="O53" s="392"/>
      <c r="P53" s="392"/>
    </row>
    <row r="54" spans="1:16" x14ac:dyDescent="0.35">
      <c r="A54" s="392"/>
      <c r="B54" s="392"/>
      <c r="C54" s="392"/>
      <c r="D54" s="392"/>
      <c r="E54" s="392"/>
      <c r="F54" s="392"/>
      <c r="G54" s="392"/>
      <c r="H54" s="392"/>
      <c r="I54" s="392"/>
      <c r="J54" s="392"/>
      <c r="K54" s="392"/>
      <c r="L54" s="392"/>
      <c r="M54" s="392"/>
      <c r="N54" s="392"/>
      <c r="O54" s="392"/>
      <c r="P54" s="392"/>
    </row>
    <row r="55" spans="1:16" x14ac:dyDescent="0.35">
      <c r="A55" s="392"/>
      <c r="B55" s="392"/>
      <c r="C55" s="392"/>
      <c r="D55" s="392"/>
      <c r="E55" s="392"/>
      <c r="F55" s="392"/>
      <c r="G55" s="392"/>
      <c r="H55" s="392"/>
      <c r="I55" s="392"/>
      <c r="J55" s="392"/>
      <c r="K55" s="392"/>
      <c r="L55" s="392"/>
      <c r="M55" s="392"/>
      <c r="N55" s="392"/>
      <c r="O55" s="392"/>
      <c r="P55" s="392"/>
    </row>
  </sheetData>
  <sheetProtection sheet="1" objects="1" scenarios="1" autoFilter="0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3"/>
  <sheetViews>
    <sheetView zoomScale="70" zoomScaleNormal="7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12.6328125" style="221" customWidth="1"/>
    <col min="2" max="2" width="26.90625" style="385" customWidth="1"/>
    <col min="3" max="3" width="13.453125" style="386" customWidth="1"/>
    <col min="4" max="4" width="38.36328125" style="221" customWidth="1"/>
    <col min="5" max="7" width="12.6328125" style="221" customWidth="1"/>
    <col min="8" max="8" width="67.81640625" style="221" customWidth="1"/>
    <col min="9" max="9" width="12.6328125" style="221" customWidth="1"/>
    <col min="10" max="16384" width="11.453125" style="552"/>
  </cols>
  <sheetData>
    <row r="1" spans="1:9" ht="30" customHeight="1" x14ac:dyDescent="0.35">
      <c r="I1" s="552"/>
    </row>
    <row r="2" spans="1:9" ht="35" customHeight="1" x14ac:dyDescent="0.35">
      <c r="I2" s="552"/>
    </row>
    <row r="3" spans="1:9" ht="37.5" customHeight="1" x14ac:dyDescent="0.35">
      <c r="A3" s="489" t="s">
        <v>265</v>
      </c>
      <c r="B3" s="489" t="s">
        <v>639</v>
      </c>
      <c r="C3" s="489" t="s">
        <v>640</v>
      </c>
      <c r="D3" s="489" t="s">
        <v>16</v>
      </c>
      <c r="E3" s="489" t="s">
        <v>641</v>
      </c>
      <c r="F3" s="489" t="s">
        <v>642</v>
      </c>
      <c r="G3" s="489" t="s">
        <v>308</v>
      </c>
      <c r="H3" s="490" t="s">
        <v>643</v>
      </c>
      <c r="I3" s="491" t="s">
        <v>686</v>
      </c>
    </row>
    <row r="4" spans="1:9" x14ac:dyDescent="0.35">
      <c r="A4" s="450">
        <v>1</v>
      </c>
      <c r="B4" s="439" t="s">
        <v>554</v>
      </c>
      <c r="C4" s="452" t="s">
        <v>755</v>
      </c>
      <c r="D4" s="439" t="s">
        <v>377</v>
      </c>
      <c r="E4" s="441">
        <v>15</v>
      </c>
      <c r="F4" s="441">
        <v>15</v>
      </c>
      <c r="G4" s="454" t="s">
        <v>756</v>
      </c>
      <c r="H4" s="445" t="s">
        <v>757</v>
      </c>
      <c r="I4" s="448">
        <v>30</v>
      </c>
    </row>
    <row r="5" spans="1:9" x14ac:dyDescent="0.35">
      <c r="A5" s="451">
        <v>1</v>
      </c>
      <c r="B5" s="440" t="s">
        <v>554</v>
      </c>
      <c r="C5" s="453" t="s">
        <v>755</v>
      </c>
      <c r="D5" s="440" t="s">
        <v>278</v>
      </c>
      <c r="E5" s="442">
        <v>7.5</v>
      </c>
      <c r="F5" s="442">
        <v>7.5</v>
      </c>
      <c r="G5" s="454" t="s">
        <v>756</v>
      </c>
      <c r="H5" s="446" t="s">
        <v>757</v>
      </c>
      <c r="I5" s="449">
        <v>15</v>
      </c>
    </row>
    <row r="6" spans="1:9" x14ac:dyDescent="0.35">
      <c r="A6" s="450">
        <v>1</v>
      </c>
      <c r="B6" s="443" t="s">
        <v>554</v>
      </c>
      <c r="C6" s="452" t="s">
        <v>763</v>
      </c>
      <c r="D6" s="439" t="s">
        <v>377</v>
      </c>
      <c r="E6" s="441">
        <v>15</v>
      </c>
      <c r="F6" s="441">
        <v>15</v>
      </c>
      <c r="G6" s="454" t="s">
        <v>756</v>
      </c>
      <c r="H6" s="445" t="s">
        <v>802</v>
      </c>
      <c r="I6" s="448">
        <v>30</v>
      </c>
    </row>
    <row r="7" spans="1:9" x14ac:dyDescent="0.35">
      <c r="A7" s="451">
        <v>1</v>
      </c>
      <c r="B7" s="444" t="s">
        <v>554</v>
      </c>
      <c r="C7" s="453" t="s">
        <v>763</v>
      </c>
      <c r="D7" s="440" t="s">
        <v>278</v>
      </c>
      <c r="E7" s="442">
        <v>7.5</v>
      </c>
      <c r="F7" s="442">
        <v>7.5</v>
      </c>
      <c r="G7" s="454" t="s">
        <v>756</v>
      </c>
      <c r="H7" s="446" t="s">
        <v>802</v>
      </c>
      <c r="I7" s="449">
        <v>15</v>
      </c>
    </row>
    <row r="8" spans="1:9" ht="29" x14ac:dyDescent="0.35">
      <c r="A8" s="450">
        <v>2</v>
      </c>
      <c r="B8" s="443" t="s">
        <v>575</v>
      </c>
      <c r="C8" s="452" t="s">
        <v>755</v>
      </c>
      <c r="D8" s="439" t="s">
        <v>377</v>
      </c>
      <c r="E8" s="441">
        <v>15</v>
      </c>
      <c r="F8" s="441">
        <v>15</v>
      </c>
      <c r="G8" s="454" t="s">
        <v>756</v>
      </c>
      <c r="H8" s="447" t="s">
        <v>758</v>
      </c>
      <c r="I8" s="448">
        <v>30</v>
      </c>
    </row>
    <row r="9" spans="1:9" ht="29" x14ac:dyDescent="0.35">
      <c r="A9" s="451">
        <v>2</v>
      </c>
      <c r="B9" s="444" t="s">
        <v>575</v>
      </c>
      <c r="C9" s="453" t="s">
        <v>755</v>
      </c>
      <c r="D9" s="440" t="s">
        <v>278</v>
      </c>
      <c r="E9" s="442">
        <v>7.5</v>
      </c>
      <c r="F9" s="442">
        <v>15</v>
      </c>
      <c r="G9" s="454" t="s">
        <v>756</v>
      </c>
      <c r="H9" s="446" t="s">
        <v>757</v>
      </c>
      <c r="I9" s="449">
        <v>45</v>
      </c>
    </row>
    <row r="10" spans="1:9" ht="29" x14ac:dyDescent="0.35">
      <c r="A10" s="450">
        <v>2</v>
      </c>
      <c r="B10" s="443" t="s">
        <v>575</v>
      </c>
      <c r="C10" s="452" t="s">
        <v>763</v>
      </c>
      <c r="D10" s="439" t="s">
        <v>377</v>
      </c>
      <c r="E10" s="441">
        <v>15</v>
      </c>
      <c r="F10" s="441">
        <v>15</v>
      </c>
      <c r="G10" s="454" t="s">
        <v>756</v>
      </c>
      <c r="H10" s="445" t="s">
        <v>803</v>
      </c>
      <c r="I10" s="448">
        <v>30</v>
      </c>
    </row>
    <row r="11" spans="1:9" ht="29" x14ac:dyDescent="0.35">
      <c r="A11" s="451">
        <v>2</v>
      </c>
      <c r="B11" s="444" t="s">
        <v>575</v>
      </c>
      <c r="C11" s="453" t="s">
        <v>763</v>
      </c>
      <c r="D11" s="440" t="s">
        <v>278</v>
      </c>
      <c r="E11" s="442">
        <v>7.5</v>
      </c>
      <c r="F11" s="442">
        <v>15</v>
      </c>
      <c r="G11" s="454" t="s">
        <v>756</v>
      </c>
      <c r="H11" s="446" t="s">
        <v>804</v>
      </c>
      <c r="I11" s="449">
        <v>45</v>
      </c>
    </row>
    <row r="12" spans="1:9" ht="29" x14ac:dyDescent="0.35">
      <c r="A12" s="450">
        <v>2</v>
      </c>
      <c r="B12" s="439" t="s">
        <v>584</v>
      </c>
      <c r="C12" s="452" t="s">
        <v>755</v>
      </c>
      <c r="D12" s="439" t="s">
        <v>278</v>
      </c>
      <c r="E12" s="441">
        <v>7.5</v>
      </c>
      <c r="F12" s="441">
        <v>7.5</v>
      </c>
      <c r="G12" s="454" t="s">
        <v>756</v>
      </c>
      <c r="H12" s="447" t="s">
        <v>759</v>
      </c>
      <c r="I12" s="448">
        <v>45</v>
      </c>
    </row>
    <row r="13" spans="1:9" ht="29" x14ac:dyDescent="0.35">
      <c r="A13" s="451">
        <v>2</v>
      </c>
      <c r="B13" s="440" t="s">
        <v>584</v>
      </c>
      <c r="C13" s="453" t="s">
        <v>763</v>
      </c>
      <c r="D13" s="440" t="s">
        <v>278</v>
      </c>
      <c r="E13" s="442">
        <v>7.5</v>
      </c>
      <c r="F13" s="442">
        <v>7.5</v>
      </c>
      <c r="G13" s="454" t="s">
        <v>756</v>
      </c>
      <c r="H13" s="527" t="s">
        <v>759</v>
      </c>
      <c r="I13" s="449">
        <v>45</v>
      </c>
    </row>
    <row r="14" spans="1:9" x14ac:dyDescent="0.35">
      <c r="A14" s="450">
        <v>3</v>
      </c>
      <c r="B14" s="439" t="s">
        <v>501</v>
      </c>
      <c r="C14" s="452" t="s">
        <v>755</v>
      </c>
      <c r="D14" s="439" t="s">
        <v>377</v>
      </c>
      <c r="E14" s="441">
        <v>15</v>
      </c>
      <c r="F14" s="441">
        <v>15</v>
      </c>
      <c r="G14" s="454" t="s">
        <v>756</v>
      </c>
      <c r="H14" s="445" t="s">
        <v>760</v>
      </c>
      <c r="I14" s="448">
        <v>30</v>
      </c>
    </row>
    <row r="15" spans="1:9" x14ac:dyDescent="0.35">
      <c r="A15" s="451">
        <v>3</v>
      </c>
      <c r="B15" s="440" t="s">
        <v>501</v>
      </c>
      <c r="C15" s="453" t="s">
        <v>755</v>
      </c>
      <c r="D15" s="440" t="s">
        <v>278</v>
      </c>
      <c r="E15" s="442">
        <v>7.5</v>
      </c>
      <c r="F15" s="442">
        <v>7.5</v>
      </c>
      <c r="G15" s="454" t="s">
        <v>756</v>
      </c>
      <c r="H15" s="446" t="s">
        <v>760</v>
      </c>
      <c r="I15" s="449">
        <v>15</v>
      </c>
    </row>
    <row r="16" spans="1:9" x14ac:dyDescent="0.35">
      <c r="A16" s="450">
        <v>3</v>
      </c>
      <c r="B16" s="439" t="s">
        <v>501</v>
      </c>
      <c r="C16" s="452" t="s">
        <v>763</v>
      </c>
      <c r="D16" s="439" t="s">
        <v>377</v>
      </c>
      <c r="E16" s="441">
        <v>15</v>
      </c>
      <c r="F16" s="441">
        <v>15</v>
      </c>
      <c r="G16" s="454" t="s">
        <v>756</v>
      </c>
      <c r="H16" s="445" t="s">
        <v>802</v>
      </c>
      <c r="I16" s="448">
        <v>30</v>
      </c>
    </row>
    <row r="17" spans="1:9" x14ac:dyDescent="0.35">
      <c r="A17" s="451">
        <v>3</v>
      </c>
      <c r="B17" s="440" t="s">
        <v>501</v>
      </c>
      <c r="C17" s="453" t="s">
        <v>763</v>
      </c>
      <c r="D17" s="440" t="s">
        <v>278</v>
      </c>
      <c r="E17" s="442">
        <v>7.5</v>
      </c>
      <c r="F17" s="442">
        <v>7.5</v>
      </c>
      <c r="G17" s="454" t="s">
        <v>756</v>
      </c>
      <c r="H17" s="446" t="s">
        <v>802</v>
      </c>
      <c r="I17" s="449">
        <v>15</v>
      </c>
    </row>
    <row r="18" spans="1:9" x14ac:dyDescent="0.35">
      <c r="A18" s="450">
        <v>4</v>
      </c>
      <c r="B18" s="439" t="s">
        <v>574</v>
      </c>
      <c r="C18" s="452" t="s">
        <v>755</v>
      </c>
      <c r="D18" s="439" t="s">
        <v>377</v>
      </c>
      <c r="E18" s="441">
        <v>15</v>
      </c>
      <c r="F18" s="441">
        <v>15</v>
      </c>
      <c r="G18" s="454" t="s">
        <v>756</v>
      </c>
      <c r="H18" s="445" t="s">
        <v>760</v>
      </c>
      <c r="I18" s="448">
        <v>30</v>
      </c>
    </row>
    <row r="19" spans="1:9" x14ac:dyDescent="0.35">
      <c r="A19" s="451">
        <v>4</v>
      </c>
      <c r="B19" s="440" t="s">
        <v>574</v>
      </c>
      <c r="C19" s="453" t="s">
        <v>763</v>
      </c>
      <c r="D19" s="440" t="s">
        <v>377</v>
      </c>
      <c r="E19" s="442">
        <v>15</v>
      </c>
      <c r="F19" s="442">
        <v>15</v>
      </c>
      <c r="G19" s="454" t="s">
        <v>756</v>
      </c>
      <c r="H19" s="446" t="s">
        <v>802</v>
      </c>
      <c r="I19" s="449">
        <v>30</v>
      </c>
    </row>
    <row r="20" spans="1:9" x14ac:dyDescent="0.35">
      <c r="A20" s="450">
        <v>5</v>
      </c>
      <c r="B20" s="439" t="s">
        <v>583</v>
      </c>
      <c r="C20" s="452" t="s">
        <v>755</v>
      </c>
      <c r="D20" s="439" t="s">
        <v>278</v>
      </c>
      <c r="E20" s="441">
        <v>7.5</v>
      </c>
      <c r="F20" s="441">
        <v>7.5</v>
      </c>
      <c r="G20" s="454" t="s">
        <v>756</v>
      </c>
      <c r="H20" s="445" t="s">
        <v>832</v>
      </c>
      <c r="I20" s="448">
        <v>30</v>
      </c>
    </row>
    <row r="21" spans="1:9" x14ac:dyDescent="0.35">
      <c r="A21" s="451">
        <v>5</v>
      </c>
      <c r="B21" s="440" t="s">
        <v>583</v>
      </c>
      <c r="C21" s="453" t="s">
        <v>763</v>
      </c>
      <c r="D21" s="440" t="s">
        <v>278</v>
      </c>
      <c r="E21" s="442">
        <v>7.5</v>
      </c>
      <c r="F21" s="442">
        <v>7.5</v>
      </c>
      <c r="G21" s="454" t="s">
        <v>756</v>
      </c>
      <c r="H21" s="446" t="s">
        <v>764</v>
      </c>
      <c r="I21" s="449">
        <v>30</v>
      </c>
    </row>
    <row r="22" spans="1:9" x14ac:dyDescent="0.35">
      <c r="A22" s="450">
        <v>5</v>
      </c>
      <c r="B22" s="439" t="s">
        <v>583</v>
      </c>
      <c r="C22" s="452" t="s">
        <v>805</v>
      </c>
      <c r="D22" s="439" t="s">
        <v>278</v>
      </c>
      <c r="E22" s="441">
        <v>7.5</v>
      </c>
      <c r="F22" s="441">
        <v>7.5</v>
      </c>
      <c r="G22" s="454" t="s">
        <v>756</v>
      </c>
      <c r="H22" s="445" t="s">
        <v>806</v>
      </c>
      <c r="I22" s="448">
        <v>30</v>
      </c>
    </row>
    <row r="23" spans="1:9" x14ac:dyDescent="0.35">
      <c r="A23" s="451">
        <v>5</v>
      </c>
      <c r="B23" s="440" t="s">
        <v>581</v>
      </c>
      <c r="C23" s="453" t="s">
        <v>755</v>
      </c>
      <c r="D23" s="440" t="s">
        <v>377</v>
      </c>
      <c r="E23" s="442">
        <v>15</v>
      </c>
      <c r="F23" s="442">
        <v>15</v>
      </c>
      <c r="G23" s="454" t="s">
        <v>756</v>
      </c>
      <c r="H23" s="446" t="s">
        <v>765</v>
      </c>
      <c r="I23" s="449">
        <v>30</v>
      </c>
    </row>
    <row r="24" spans="1:9" x14ac:dyDescent="0.35">
      <c r="A24" s="450">
        <v>5</v>
      </c>
      <c r="B24" s="439" t="s">
        <v>581</v>
      </c>
      <c r="C24" s="452" t="s">
        <v>755</v>
      </c>
      <c r="D24" s="439" t="s">
        <v>278</v>
      </c>
      <c r="E24" s="441">
        <v>7.5</v>
      </c>
      <c r="F24" s="441">
        <v>7.5</v>
      </c>
      <c r="G24" s="454" t="s">
        <v>756</v>
      </c>
      <c r="H24" s="445" t="s">
        <v>832</v>
      </c>
      <c r="I24" s="448">
        <v>30</v>
      </c>
    </row>
    <row r="25" spans="1:9" x14ac:dyDescent="0.35">
      <c r="A25" s="451">
        <v>5</v>
      </c>
      <c r="B25" s="440" t="s">
        <v>581</v>
      </c>
      <c r="C25" s="453" t="s">
        <v>763</v>
      </c>
      <c r="D25" s="440" t="s">
        <v>377</v>
      </c>
      <c r="E25" s="442">
        <v>15</v>
      </c>
      <c r="F25" s="442">
        <v>15</v>
      </c>
      <c r="G25" s="454" t="s">
        <v>756</v>
      </c>
      <c r="H25" s="446" t="s">
        <v>806</v>
      </c>
      <c r="I25" s="449">
        <v>30</v>
      </c>
    </row>
    <row r="26" spans="1:9" x14ac:dyDescent="0.35">
      <c r="A26" s="450">
        <v>5</v>
      </c>
      <c r="B26" s="439" t="s">
        <v>581</v>
      </c>
      <c r="C26" s="452" t="s">
        <v>763</v>
      </c>
      <c r="D26" s="439" t="s">
        <v>278</v>
      </c>
      <c r="E26" s="441">
        <v>7.5</v>
      </c>
      <c r="F26" s="441">
        <v>7.5</v>
      </c>
      <c r="G26" s="454" t="s">
        <v>756</v>
      </c>
      <c r="H26" s="445" t="s">
        <v>766</v>
      </c>
      <c r="I26" s="448">
        <v>30</v>
      </c>
    </row>
    <row r="27" spans="1:9" x14ac:dyDescent="0.35">
      <c r="A27" s="451">
        <v>5</v>
      </c>
      <c r="B27" s="440" t="s">
        <v>581</v>
      </c>
      <c r="C27" s="453" t="s">
        <v>805</v>
      </c>
      <c r="D27" s="440" t="s">
        <v>278</v>
      </c>
      <c r="E27" s="442">
        <v>7.5</v>
      </c>
      <c r="F27" s="442">
        <v>7.5</v>
      </c>
      <c r="G27" s="454" t="s">
        <v>756</v>
      </c>
      <c r="H27" s="446" t="s">
        <v>807</v>
      </c>
      <c r="I27" s="449">
        <v>30</v>
      </c>
    </row>
    <row r="28" spans="1:9" x14ac:dyDescent="0.35">
      <c r="A28" s="450">
        <v>6</v>
      </c>
      <c r="B28" s="443" t="s">
        <v>553</v>
      </c>
      <c r="C28" s="452" t="s">
        <v>755</v>
      </c>
      <c r="D28" s="439" t="s">
        <v>377</v>
      </c>
      <c r="E28" s="441">
        <v>15</v>
      </c>
      <c r="F28" s="441">
        <v>15</v>
      </c>
      <c r="G28" s="454" t="s">
        <v>756</v>
      </c>
      <c r="H28" s="445" t="s">
        <v>757</v>
      </c>
      <c r="I28" s="448">
        <v>30</v>
      </c>
    </row>
    <row r="29" spans="1:9" x14ac:dyDescent="0.35">
      <c r="A29" s="451">
        <v>6</v>
      </c>
      <c r="B29" s="444" t="s">
        <v>553</v>
      </c>
      <c r="C29" s="453" t="s">
        <v>755</v>
      </c>
      <c r="D29" s="440" t="s">
        <v>278</v>
      </c>
      <c r="E29" s="442">
        <v>7.5</v>
      </c>
      <c r="F29" s="442">
        <v>7.5</v>
      </c>
      <c r="G29" s="454" t="s">
        <v>756</v>
      </c>
      <c r="H29" s="446" t="s">
        <v>757</v>
      </c>
      <c r="I29" s="449">
        <v>15</v>
      </c>
    </row>
    <row r="30" spans="1:9" x14ac:dyDescent="0.35">
      <c r="A30" s="450">
        <v>6</v>
      </c>
      <c r="B30" s="439" t="s">
        <v>553</v>
      </c>
      <c r="C30" s="452" t="s">
        <v>763</v>
      </c>
      <c r="D30" s="439" t="s">
        <v>377</v>
      </c>
      <c r="E30" s="441">
        <v>15</v>
      </c>
      <c r="F30" s="441">
        <v>15</v>
      </c>
      <c r="G30" s="454" t="s">
        <v>756</v>
      </c>
      <c r="H30" s="445" t="s">
        <v>804</v>
      </c>
      <c r="I30" s="448">
        <v>30</v>
      </c>
    </row>
    <row r="31" spans="1:9" x14ac:dyDescent="0.35">
      <c r="A31" s="451">
        <v>6</v>
      </c>
      <c r="B31" s="440" t="s">
        <v>553</v>
      </c>
      <c r="C31" s="453" t="s">
        <v>763</v>
      </c>
      <c r="D31" s="440" t="s">
        <v>278</v>
      </c>
      <c r="E31" s="442">
        <v>7.5</v>
      </c>
      <c r="F31" s="442">
        <v>7.5</v>
      </c>
      <c r="G31" s="454" t="s">
        <v>756</v>
      </c>
      <c r="H31" s="446" t="s">
        <v>804</v>
      </c>
      <c r="I31" s="449">
        <v>15</v>
      </c>
    </row>
    <row r="32" spans="1:9" x14ac:dyDescent="0.35">
      <c r="A32" s="450">
        <v>7</v>
      </c>
      <c r="B32" s="439" t="s">
        <v>578</v>
      </c>
      <c r="C32" s="452" t="s">
        <v>755</v>
      </c>
      <c r="D32" s="439" t="s">
        <v>377</v>
      </c>
      <c r="E32" s="441">
        <v>15</v>
      </c>
      <c r="F32" s="441">
        <v>0</v>
      </c>
      <c r="G32" s="455" t="s">
        <v>761</v>
      </c>
      <c r="H32" s="445" t="s">
        <v>767</v>
      </c>
      <c r="I32" s="448">
        <v>0</v>
      </c>
    </row>
    <row r="33" spans="1:9" x14ac:dyDescent="0.35">
      <c r="A33" s="451">
        <v>7</v>
      </c>
      <c r="B33" s="440" t="s">
        <v>578</v>
      </c>
      <c r="C33" s="453" t="s">
        <v>755</v>
      </c>
      <c r="D33" s="440" t="s">
        <v>278</v>
      </c>
      <c r="E33" s="442">
        <v>7.5</v>
      </c>
      <c r="F33" s="442">
        <v>15</v>
      </c>
      <c r="G33" s="454" t="s">
        <v>756</v>
      </c>
      <c r="H33" s="446" t="s">
        <v>757</v>
      </c>
      <c r="I33" s="449">
        <v>30</v>
      </c>
    </row>
    <row r="34" spans="1:9" x14ac:dyDescent="0.35">
      <c r="A34" s="450">
        <v>7</v>
      </c>
      <c r="B34" s="439" t="s">
        <v>578</v>
      </c>
      <c r="C34" s="452" t="s">
        <v>763</v>
      </c>
      <c r="D34" s="439" t="s">
        <v>377</v>
      </c>
      <c r="E34" s="441">
        <v>15</v>
      </c>
      <c r="F34" s="441">
        <v>0</v>
      </c>
      <c r="G34" s="455" t="s">
        <v>761</v>
      </c>
      <c r="H34" s="445" t="s">
        <v>767</v>
      </c>
      <c r="I34" s="448">
        <v>0</v>
      </c>
    </row>
    <row r="35" spans="1:9" x14ac:dyDescent="0.35">
      <c r="A35" s="451">
        <v>7</v>
      </c>
      <c r="B35" s="440" t="s">
        <v>578</v>
      </c>
      <c r="C35" s="453" t="s">
        <v>763</v>
      </c>
      <c r="D35" s="440" t="s">
        <v>278</v>
      </c>
      <c r="E35" s="442">
        <v>7.5</v>
      </c>
      <c r="F35" s="442">
        <v>15</v>
      </c>
      <c r="G35" s="454" t="s">
        <v>756</v>
      </c>
      <c r="H35" s="446" t="s">
        <v>804</v>
      </c>
      <c r="I35" s="449">
        <v>30</v>
      </c>
    </row>
    <row r="36" spans="1:9" x14ac:dyDescent="0.35">
      <c r="A36" s="450">
        <v>8</v>
      </c>
      <c r="B36" s="439" t="s">
        <v>579</v>
      </c>
      <c r="C36" s="452" t="s">
        <v>755</v>
      </c>
      <c r="D36" s="439" t="s">
        <v>377</v>
      </c>
      <c r="E36" s="441">
        <v>15</v>
      </c>
      <c r="F36" s="441">
        <v>15</v>
      </c>
      <c r="G36" s="454" t="s">
        <v>756</v>
      </c>
      <c r="H36" s="445" t="s">
        <v>757</v>
      </c>
      <c r="I36" s="448">
        <v>30</v>
      </c>
    </row>
    <row r="37" spans="1:9" x14ac:dyDescent="0.35">
      <c r="A37" s="451">
        <v>8</v>
      </c>
      <c r="B37" s="440" t="s">
        <v>579</v>
      </c>
      <c r="C37" s="453" t="s">
        <v>755</v>
      </c>
      <c r="D37" s="440" t="s">
        <v>278</v>
      </c>
      <c r="E37" s="442">
        <v>7.5</v>
      </c>
      <c r="F37" s="442">
        <v>0</v>
      </c>
      <c r="G37" s="455" t="s">
        <v>761</v>
      </c>
      <c r="H37" s="446" t="s">
        <v>762</v>
      </c>
      <c r="I37" s="449">
        <v>30</v>
      </c>
    </row>
    <row r="38" spans="1:9" x14ac:dyDescent="0.35">
      <c r="A38" s="450">
        <v>8</v>
      </c>
      <c r="B38" s="439" t="s">
        <v>579</v>
      </c>
      <c r="C38" s="452" t="s">
        <v>763</v>
      </c>
      <c r="D38" s="439" t="s">
        <v>377</v>
      </c>
      <c r="E38" s="441">
        <v>15</v>
      </c>
      <c r="F38" s="441">
        <v>15</v>
      </c>
      <c r="G38" s="454" t="s">
        <v>756</v>
      </c>
      <c r="H38" s="445" t="s">
        <v>802</v>
      </c>
      <c r="I38" s="448">
        <v>30</v>
      </c>
    </row>
    <row r="39" spans="1:9" x14ac:dyDescent="0.35">
      <c r="A39" s="451">
        <v>8</v>
      </c>
      <c r="B39" s="440" t="s">
        <v>579</v>
      </c>
      <c r="C39" s="453" t="s">
        <v>763</v>
      </c>
      <c r="D39" s="440" t="s">
        <v>278</v>
      </c>
      <c r="E39" s="442">
        <v>7.5</v>
      </c>
      <c r="F39" s="442">
        <v>15</v>
      </c>
      <c r="G39" s="454" t="s">
        <v>756</v>
      </c>
      <c r="H39" s="446" t="s">
        <v>766</v>
      </c>
      <c r="I39" s="449">
        <v>30</v>
      </c>
    </row>
    <row r="40" spans="1:9" x14ac:dyDescent="0.35">
      <c r="A40" s="450">
        <v>8</v>
      </c>
      <c r="B40" s="439" t="s">
        <v>579</v>
      </c>
      <c r="C40" s="452" t="s">
        <v>805</v>
      </c>
      <c r="D40" s="439" t="s">
        <v>278</v>
      </c>
      <c r="E40" s="441">
        <v>7.5</v>
      </c>
      <c r="F40" s="441">
        <v>15</v>
      </c>
      <c r="G40" s="454" t="s">
        <v>756</v>
      </c>
      <c r="H40" s="445" t="s">
        <v>808</v>
      </c>
      <c r="I40" s="448">
        <v>30</v>
      </c>
    </row>
    <row r="41" spans="1:9" x14ac:dyDescent="0.35">
      <c r="A41" s="451">
        <v>9</v>
      </c>
      <c r="B41" s="440" t="s">
        <v>577</v>
      </c>
      <c r="C41" s="453" t="s">
        <v>755</v>
      </c>
      <c r="D41" s="440" t="s">
        <v>377</v>
      </c>
      <c r="E41" s="442">
        <v>15</v>
      </c>
      <c r="F41" s="442">
        <v>15</v>
      </c>
      <c r="G41" s="454" t="s">
        <v>756</v>
      </c>
      <c r="H41" s="446" t="s">
        <v>757</v>
      </c>
      <c r="I41" s="449">
        <v>30</v>
      </c>
    </row>
    <row r="42" spans="1:9" x14ac:dyDescent="0.35">
      <c r="A42" s="450">
        <v>9</v>
      </c>
      <c r="B42" s="439" t="s">
        <v>577</v>
      </c>
      <c r="C42" s="452" t="s">
        <v>755</v>
      </c>
      <c r="D42" s="439" t="s">
        <v>278</v>
      </c>
      <c r="E42" s="441">
        <v>7.5</v>
      </c>
      <c r="F42" s="441">
        <v>7.5</v>
      </c>
      <c r="G42" s="454" t="s">
        <v>756</v>
      </c>
      <c r="H42" s="445" t="s">
        <v>760</v>
      </c>
      <c r="I42" s="448">
        <v>15</v>
      </c>
    </row>
    <row r="43" spans="1:9" x14ac:dyDescent="0.35">
      <c r="A43" s="451">
        <v>9</v>
      </c>
      <c r="B43" s="440" t="s">
        <v>577</v>
      </c>
      <c r="C43" s="453" t="s">
        <v>763</v>
      </c>
      <c r="D43" s="440" t="s">
        <v>377</v>
      </c>
      <c r="E43" s="442">
        <v>15</v>
      </c>
      <c r="F43" s="442">
        <v>15</v>
      </c>
      <c r="G43" s="454" t="s">
        <v>756</v>
      </c>
      <c r="H43" s="446" t="s">
        <v>802</v>
      </c>
      <c r="I43" s="449">
        <v>30</v>
      </c>
    </row>
    <row r="44" spans="1:9" x14ac:dyDescent="0.35">
      <c r="A44" s="450">
        <v>9</v>
      </c>
      <c r="B44" s="439" t="s">
        <v>577</v>
      </c>
      <c r="C44" s="452" t="s">
        <v>763</v>
      </c>
      <c r="D44" s="439" t="s">
        <v>278</v>
      </c>
      <c r="E44" s="441">
        <v>7.5</v>
      </c>
      <c r="F44" s="441">
        <v>7.5</v>
      </c>
      <c r="G44" s="454" t="s">
        <v>756</v>
      </c>
      <c r="H44" s="445" t="s">
        <v>803</v>
      </c>
      <c r="I44" s="448">
        <v>15</v>
      </c>
    </row>
    <row r="45" spans="1:9" x14ac:dyDescent="0.35">
      <c r="A45" s="451">
        <v>10</v>
      </c>
      <c r="B45" s="440" t="s">
        <v>580</v>
      </c>
      <c r="C45" s="453" t="s">
        <v>755</v>
      </c>
      <c r="D45" s="440" t="s">
        <v>377</v>
      </c>
      <c r="E45" s="442">
        <v>15</v>
      </c>
      <c r="F45" s="442">
        <v>0</v>
      </c>
      <c r="G45" s="455" t="s">
        <v>761</v>
      </c>
      <c r="H45" s="446" t="s">
        <v>767</v>
      </c>
      <c r="I45" s="449">
        <v>0</v>
      </c>
    </row>
    <row r="46" spans="1:9" x14ac:dyDescent="0.35">
      <c r="A46" s="450">
        <v>10</v>
      </c>
      <c r="B46" s="439" t="s">
        <v>580</v>
      </c>
      <c r="C46" s="452" t="s">
        <v>755</v>
      </c>
      <c r="D46" s="439" t="s">
        <v>278</v>
      </c>
      <c r="E46" s="441">
        <v>7.5</v>
      </c>
      <c r="F46" s="441">
        <v>0</v>
      </c>
      <c r="G46" s="455" t="s">
        <v>761</v>
      </c>
      <c r="H46" s="445" t="s">
        <v>762</v>
      </c>
      <c r="I46" s="448">
        <v>0</v>
      </c>
    </row>
    <row r="47" spans="1:9" x14ac:dyDescent="0.35">
      <c r="A47" s="451">
        <v>10</v>
      </c>
      <c r="B47" s="440" t="s">
        <v>580</v>
      </c>
      <c r="C47" s="453" t="s">
        <v>763</v>
      </c>
      <c r="D47" s="440" t="s">
        <v>377</v>
      </c>
      <c r="E47" s="442">
        <v>15</v>
      </c>
      <c r="F47" s="442">
        <v>0</v>
      </c>
      <c r="G47" s="455" t="s">
        <v>761</v>
      </c>
      <c r="H47" s="446" t="s">
        <v>767</v>
      </c>
      <c r="I47" s="449">
        <v>0</v>
      </c>
    </row>
    <row r="48" spans="1:9" x14ac:dyDescent="0.35">
      <c r="A48" s="450">
        <v>10</v>
      </c>
      <c r="B48" s="439" t="s">
        <v>580</v>
      </c>
      <c r="C48" s="452" t="s">
        <v>763</v>
      </c>
      <c r="D48" s="439" t="s">
        <v>278</v>
      </c>
      <c r="E48" s="441">
        <v>7.5</v>
      </c>
      <c r="F48" s="441">
        <v>0</v>
      </c>
      <c r="G48" s="455" t="s">
        <v>761</v>
      </c>
      <c r="H48" s="445" t="s">
        <v>762</v>
      </c>
      <c r="I48" s="448">
        <v>0</v>
      </c>
    </row>
    <row r="49" spans="1:9" ht="29" x14ac:dyDescent="0.35">
      <c r="A49" s="451">
        <v>11</v>
      </c>
      <c r="B49" s="444" t="s">
        <v>590</v>
      </c>
      <c r="C49" s="453" t="s">
        <v>755</v>
      </c>
      <c r="D49" s="440" t="s">
        <v>377</v>
      </c>
      <c r="E49" s="442">
        <v>15</v>
      </c>
      <c r="F49" s="442">
        <v>15</v>
      </c>
      <c r="G49" s="454" t="s">
        <v>756</v>
      </c>
      <c r="H49" s="446" t="s">
        <v>757</v>
      </c>
      <c r="I49" s="449">
        <v>30</v>
      </c>
    </row>
    <row r="50" spans="1:9" ht="29" x14ac:dyDescent="0.35">
      <c r="A50" s="450">
        <v>11</v>
      </c>
      <c r="B50" s="443" t="s">
        <v>590</v>
      </c>
      <c r="C50" s="452" t="s">
        <v>755</v>
      </c>
      <c r="D50" s="439" t="s">
        <v>278</v>
      </c>
      <c r="E50" s="441">
        <v>7.5</v>
      </c>
      <c r="F50" s="441">
        <v>15</v>
      </c>
      <c r="G50" s="454" t="s">
        <v>756</v>
      </c>
      <c r="H50" s="445" t="s">
        <v>760</v>
      </c>
      <c r="I50" s="448">
        <v>30</v>
      </c>
    </row>
    <row r="51" spans="1:9" ht="29" x14ac:dyDescent="0.35">
      <c r="A51" s="451">
        <v>11</v>
      </c>
      <c r="B51" s="444" t="s">
        <v>590</v>
      </c>
      <c r="C51" s="453" t="s">
        <v>763</v>
      </c>
      <c r="D51" s="440" t="s">
        <v>377</v>
      </c>
      <c r="E51" s="442">
        <v>15</v>
      </c>
      <c r="F51" s="442">
        <v>15</v>
      </c>
      <c r="G51" s="454" t="s">
        <v>756</v>
      </c>
      <c r="H51" s="446" t="s">
        <v>804</v>
      </c>
      <c r="I51" s="449">
        <v>30</v>
      </c>
    </row>
    <row r="52" spans="1:9" ht="29" x14ac:dyDescent="0.35">
      <c r="A52" s="450">
        <v>11</v>
      </c>
      <c r="B52" s="443" t="s">
        <v>590</v>
      </c>
      <c r="C52" s="452" t="s">
        <v>763</v>
      </c>
      <c r="D52" s="439" t="s">
        <v>278</v>
      </c>
      <c r="E52" s="441">
        <v>7.5</v>
      </c>
      <c r="F52" s="441">
        <v>15</v>
      </c>
      <c r="G52" s="454" t="s">
        <v>756</v>
      </c>
      <c r="H52" s="445" t="s">
        <v>803</v>
      </c>
      <c r="I52" s="448">
        <v>30</v>
      </c>
    </row>
    <row r="53" spans="1:9" x14ac:dyDescent="0.35">
      <c r="A53" s="451">
        <v>12</v>
      </c>
      <c r="B53" s="440" t="s">
        <v>572</v>
      </c>
      <c r="C53" s="453" t="s">
        <v>755</v>
      </c>
      <c r="D53" s="440" t="s">
        <v>377</v>
      </c>
      <c r="E53" s="442">
        <v>15</v>
      </c>
      <c r="F53" s="442">
        <v>15</v>
      </c>
      <c r="G53" s="454" t="s">
        <v>756</v>
      </c>
      <c r="H53" s="446" t="s">
        <v>768</v>
      </c>
      <c r="I53" s="449">
        <v>30</v>
      </c>
    </row>
    <row r="54" spans="1:9" x14ac:dyDescent="0.35">
      <c r="A54" s="450">
        <v>12</v>
      </c>
      <c r="B54" s="439" t="s">
        <v>572</v>
      </c>
      <c r="C54" s="452" t="s">
        <v>755</v>
      </c>
      <c r="D54" s="439" t="s">
        <v>278</v>
      </c>
      <c r="E54" s="441">
        <v>7.5</v>
      </c>
      <c r="F54" s="441">
        <v>7.5</v>
      </c>
      <c r="G54" s="454" t="s">
        <v>756</v>
      </c>
      <c r="H54" s="445" t="s">
        <v>769</v>
      </c>
      <c r="I54" s="448">
        <v>45</v>
      </c>
    </row>
    <row r="55" spans="1:9" x14ac:dyDescent="0.35">
      <c r="A55" s="451">
        <v>12</v>
      </c>
      <c r="B55" s="440" t="s">
        <v>572</v>
      </c>
      <c r="C55" s="453" t="s">
        <v>763</v>
      </c>
      <c r="D55" s="440" t="s">
        <v>377</v>
      </c>
      <c r="E55" s="442">
        <v>15</v>
      </c>
      <c r="F55" s="442">
        <v>15</v>
      </c>
      <c r="G55" s="454" t="s">
        <v>756</v>
      </c>
      <c r="H55" s="446" t="s">
        <v>809</v>
      </c>
      <c r="I55" s="449">
        <v>30</v>
      </c>
    </row>
    <row r="56" spans="1:9" x14ac:dyDescent="0.35">
      <c r="A56" s="450">
        <v>12</v>
      </c>
      <c r="B56" s="439" t="s">
        <v>572</v>
      </c>
      <c r="C56" s="452" t="s">
        <v>763</v>
      </c>
      <c r="D56" s="439" t="s">
        <v>278</v>
      </c>
      <c r="E56" s="441">
        <v>7.5</v>
      </c>
      <c r="F56" s="441">
        <v>7.5</v>
      </c>
      <c r="G56" s="454" t="s">
        <v>756</v>
      </c>
      <c r="H56" s="445" t="s">
        <v>769</v>
      </c>
      <c r="I56" s="448">
        <v>45</v>
      </c>
    </row>
    <row r="57" spans="1:9" x14ac:dyDescent="0.35">
      <c r="A57" s="451">
        <v>12</v>
      </c>
      <c r="B57" s="440" t="s">
        <v>582</v>
      </c>
      <c r="C57" s="453" t="s">
        <v>755</v>
      </c>
      <c r="D57" s="440" t="s">
        <v>278</v>
      </c>
      <c r="E57" s="442">
        <v>7.5</v>
      </c>
      <c r="F57" s="442">
        <v>15</v>
      </c>
      <c r="G57" s="454" t="s">
        <v>756</v>
      </c>
      <c r="H57" s="446" t="s">
        <v>757</v>
      </c>
      <c r="I57" s="449">
        <v>45</v>
      </c>
    </row>
    <row r="58" spans="1:9" x14ac:dyDescent="0.35">
      <c r="A58" s="450">
        <v>12</v>
      </c>
      <c r="B58" s="439" t="s">
        <v>582</v>
      </c>
      <c r="C58" s="452" t="s">
        <v>763</v>
      </c>
      <c r="D58" s="439" t="s">
        <v>278</v>
      </c>
      <c r="E58" s="441">
        <v>7.5</v>
      </c>
      <c r="F58" s="441">
        <v>15</v>
      </c>
      <c r="G58" s="454" t="s">
        <v>756</v>
      </c>
      <c r="H58" s="445" t="s">
        <v>804</v>
      </c>
      <c r="I58" s="448">
        <v>45</v>
      </c>
    </row>
    <row r="59" spans="1:9" x14ac:dyDescent="0.35">
      <c r="A59" s="451">
        <v>13</v>
      </c>
      <c r="B59" s="440" t="s">
        <v>345</v>
      </c>
      <c r="C59" s="453" t="s">
        <v>755</v>
      </c>
      <c r="D59" s="440" t="s">
        <v>377</v>
      </c>
      <c r="E59" s="442">
        <v>15</v>
      </c>
      <c r="F59" s="442">
        <v>15</v>
      </c>
      <c r="G59" s="454" t="s">
        <v>756</v>
      </c>
      <c r="H59" s="446" t="s">
        <v>757</v>
      </c>
      <c r="I59" s="449">
        <v>30</v>
      </c>
    </row>
    <row r="60" spans="1:9" x14ac:dyDescent="0.35">
      <c r="A60" s="450">
        <v>13</v>
      </c>
      <c r="B60" s="439" t="s">
        <v>345</v>
      </c>
      <c r="C60" s="452" t="s">
        <v>755</v>
      </c>
      <c r="D60" s="439" t="s">
        <v>278</v>
      </c>
      <c r="E60" s="441">
        <v>7.5</v>
      </c>
      <c r="F60" s="441">
        <v>15</v>
      </c>
      <c r="G60" s="454" t="s">
        <v>756</v>
      </c>
      <c r="H60" s="445" t="s">
        <v>757</v>
      </c>
      <c r="I60" s="448">
        <v>30</v>
      </c>
    </row>
    <row r="61" spans="1:9" x14ac:dyDescent="0.35">
      <c r="A61" s="451">
        <v>13</v>
      </c>
      <c r="B61" s="440" t="s">
        <v>345</v>
      </c>
      <c r="C61" s="453" t="s">
        <v>763</v>
      </c>
      <c r="D61" s="440" t="s">
        <v>377</v>
      </c>
      <c r="E61" s="442">
        <v>15</v>
      </c>
      <c r="F61" s="442">
        <v>15</v>
      </c>
      <c r="G61" s="454" t="s">
        <v>756</v>
      </c>
      <c r="H61" s="446" t="s">
        <v>804</v>
      </c>
      <c r="I61" s="449">
        <v>30</v>
      </c>
    </row>
    <row r="62" spans="1:9" x14ac:dyDescent="0.35">
      <c r="A62" s="450">
        <v>13</v>
      </c>
      <c r="B62" s="439" t="s">
        <v>345</v>
      </c>
      <c r="C62" s="452" t="s">
        <v>763</v>
      </c>
      <c r="D62" s="439" t="s">
        <v>278</v>
      </c>
      <c r="E62" s="441">
        <v>7.5</v>
      </c>
      <c r="F62" s="441">
        <v>15</v>
      </c>
      <c r="G62" s="454" t="s">
        <v>756</v>
      </c>
      <c r="H62" s="445" t="s">
        <v>804</v>
      </c>
      <c r="I62" s="448">
        <v>30</v>
      </c>
    </row>
    <row r="63" spans="1:9" x14ac:dyDescent="0.35">
      <c r="A63" s="451">
        <v>14</v>
      </c>
      <c r="B63" s="440" t="s">
        <v>345</v>
      </c>
      <c r="C63" s="453" t="s">
        <v>755</v>
      </c>
      <c r="D63" s="440" t="s">
        <v>377</v>
      </c>
      <c r="E63" s="442">
        <v>15</v>
      </c>
      <c r="F63" s="442">
        <v>15</v>
      </c>
      <c r="G63" s="454" t="s">
        <v>756</v>
      </c>
      <c r="H63" s="446" t="s">
        <v>757</v>
      </c>
      <c r="I63" s="449">
        <v>30</v>
      </c>
    </row>
    <row r="64" spans="1:9" x14ac:dyDescent="0.35">
      <c r="A64" s="450">
        <v>14</v>
      </c>
      <c r="B64" s="439" t="s">
        <v>345</v>
      </c>
      <c r="C64" s="452" t="s">
        <v>755</v>
      </c>
      <c r="D64" s="439" t="s">
        <v>278</v>
      </c>
      <c r="E64" s="441">
        <v>7.5</v>
      </c>
      <c r="F64" s="441">
        <v>15</v>
      </c>
      <c r="G64" s="454" t="s">
        <v>756</v>
      </c>
      <c r="H64" s="445" t="s">
        <v>757</v>
      </c>
      <c r="I64" s="448">
        <v>30</v>
      </c>
    </row>
    <row r="65" spans="1:9" x14ac:dyDescent="0.35">
      <c r="A65" s="451">
        <v>14</v>
      </c>
      <c r="B65" s="440" t="s">
        <v>345</v>
      </c>
      <c r="C65" s="453" t="s">
        <v>763</v>
      </c>
      <c r="D65" s="440" t="s">
        <v>377</v>
      </c>
      <c r="E65" s="442">
        <v>15</v>
      </c>
      <c r="F65" s="442">
        <v>15</v>
      </c>
      <c r="G65" s="454" t="s">
        <v>756</v>
      </c>
      <c r="H65" s="446" t="s">
        <v>804</v>
      </c>
      <c r="I65" s="449">
        <v>30</v>
      </c>
    </row>
    <row r="66" spans="1:9" x14ac:dyDescent="0.35">
      <c r="A66" s="450">
        <v>14</v>
      </c>
      <c r="B66" s="439" t="s">
        <v>345</v>
      </c>
      <c r="C66" s="452" t="s">
        <v>763</v>
      </c>
      <c r="D66" s="439" t="s">
        <v>278</v>
      </c>
      <c r="E66" s="441">
        <v>7.5</v>
      </c>
      <c r="F66" s="441">
        <v>15</v>
      </c>
      <c r="G66" s="454" t="s">
        <v>756</v>
      </c>
      <c r="H66" s="445" t="s">
        <v>804</v>
      </c>
      <c r="I66" s="448">
        <v>30</v>
      </c>
    </row>
    <row r="67" spans="1:9" x14ac:dyDescent="0.35">
      <c r="B67" s="221"/>
      <c r="C67" s="221"/>
    </row>
    <row r="68" spans="1:9" x14ac:dyDescent="0.35">
      <c r="B68" s="221"/>
      <c r="C68" s="221"/>
    </row>
    <row r="69" spans="1:9" x14ac:dyDescent="0.35">
      <c r="B69" s="221"/>
      <c r="C69" s="221"/>
    </row>
    <row r="70" spans="1:9" x14ac:dyDescent="0.35">
      <c r="B70" s="221"/>
      <c r="C70" s="221"/>
    </row>
    <row r="71" spans="1:9" x14ac:dyDescent="0.35">
      <c r="B71" s="221"/>
      <c r="C71" s="221"/>
    </row>
    <row r="72" spans="1:9" x14ac:dyDescent="0.35">
      <c r="B72" s="221"/>
      <c r="C72" s="221"/>
    </row>
    <row r="73" spans="1:9" x14ac:dyDescent="0.35">
      <c r="B73" s="221"/>
      <c r="C73" s="221"/>
    </row>
    <row r="74" spans="1:9" x14ac:dyDescent="0.35">
      <c r="B74" s="221"/>
      <c r="C74" s="221"/>
    </row>
    <row r="75" spans="1:9" x14ac:dyDescent="0.35">
      <c r="B75" s="221"/>
      <c r="C75" s="221"/>
    </row>
    <row r="76" spans="1:9" x14ac:dyDescent="0.35">
      <c r="B76" s="221"/>
      <c r="C76" s="221"/>
    </row>
    <row r="77" spans="1:9" x14ac:dyDescent="0.35">
      <c r="B77" s="221"/>
      <c r="C77" s="221"/>
    </row>
    <row r="78" spans="1:9" x14ac:dyDescent="0.35">
      <c r="B78" s="221"/>
      <c r="C78" s="221"/>
    </row>
    <row r="79" spans="1:9" x14ac:dyDescent="0.35">
      <c r="B79" s="221"/>
      <c r="C79" s="221"/>
    </row>
    <row r="80" spans="1:9" x14ac:dyDescent="0.35">
      <c r="B80" s="221"/>
      <c r="C80" s="221"/>
    </row>
    <row r="81" spans="2:3" x14ac:dyDescent="0.35">
      <c r="B81" s="221"/>
      <c r="C81" s="221"/>
    </row>
    <row r="82" spans="2:3" x14ac:dyDescent="0.35">
      <c r="B82" s="221"/>
      <c r="C82" s="221"/>
    </row>
    <row r="83" spans="2:3" x14ac:dyDescent="0.35">
      <c r="B83" s="221"/>
      <c r="C83" s="221"/>
    </row>
    <row r="84" spans="2:3" x14ac:dyDescent="0.35">
      <c r="B84" s="221"/>
      <c r="C84" s="221"/>
    </row>
    <row r="85" spans="2:3" x14ac:dyDescent="0.35">
      <c r="B85" s="221"/>
      <c r="C85" s="221"/>
    </row>
    <row r="86" spans="2:3" x14ac:dyDescent="0.35">
      <c r="B86" s="221"/>
      <c r="C86" s="221"/>
    </row>
    <row r="87" spans="2:3" x14ac:dyDescent="0.35">
      <c r="B87" s="221"/>
      <c r="C87" s="221"/>
    </row>
    <row r="88" spans="2:3" x14ac:dyDescent="0.35">
      <c r="B88" s="221"/>
      <c r="C88" s="221"/>
    </row>
    <row r="89" spans="2:3" x14ac:dyDescent="0.35">
      <c r="B89" s="221"/>
      <c r="C89" s="221"/>
    </row>
    <row r="90" spans="2:3" x14ac:dyDescent="0.35">
      <c r="B90" s="221"/>
      <c r="C90" s="221"/>
    </row>
    <row r="91" spans="2:3" x14ac:dyDescent="0.35">
      <c r="B91" s="221"/>
      <c r="C91" s="221"/>
    </row>
    <row r="92" spans="2:3" x14ac:dyDescent="0.35">
      <c r="B92" s="221"/>
      <c r="C92" s="221"/>
    </row>
    <row r="93" spans="2:3" x14ac:dyDescent="0.35">
      <c r="B93" s="221"/>
      <c r="C93" s="221"/>
    </row>
    <row r="94" spans="2:3" x14ac:dyDescent="0.35">
      <c r="B94" s="221"/>
      <c r="C94" s="221"/>
    </row>
    <row r="95" spans="2:3" x14ac:dyDescent="0.35">
      <c r="B95" s="221"/>
      <c r="C95" s="221"/>
    </row>
    <row r="96" spans="2:3" x14ac:dyDescent="0.35">
      <c r="B96" s="221"/>
      <c r="C96" s="221"/>
    </row>
    <row r="97" spans="2:3" x14ac:dyDescent="0.35">
      <c r="B97" s="221"/>
      <c r="C97" s="221"/>
    </row>
    <row r="98" spans="2:3" x14ac:dyDescent="0.35">
      <c r="B98" s="221"/>
      <c r="C98" s="221"/>
    </row>
    <row r="99" spans="2:3" x14ac:dyDescent="0.35">
      <c r="B99" s="221"/>
      <c r="C99" s="221"/>
    </row>
    <row r="100" spans="2:3" x14ac:dyDescent="0.35">
      <c r="B100" s="221"/>
      <c r="C100" s="221"/>
    </row>
    <row r="101" spans="2:3" x14ac:dyDescent="0.35">
      <c r="B101" s="221"/>
      <c r="C101" s="221"/>
    </row>
    <row r="102" spans="2:3" x14ac:dyDescent="0.35">
      <c r="B102" s="221"/>
      <c r="C102" s="221"/>
    </row>
    <row r="103" spans="2:3" x14ac:dyDescent="0.35">
      <c r="B103" s="221"/>
      <c r="C103" s="221"/>
    </row>
    <row r="104" spans="2:3" x14ac:dyDescent="0.35">
      <c r="B104" s="221"/>
      <c r="C104" s="221"/>
    </row>
    <row r="105" spans="2:3" x14ac:dyDescent="0.35">
      <c r="B105" s="221"/>
      <c r="C105" s="221"/>
    </row>
    <row r="106" spans="2:3" x14ac:dyDescent="0.35">
      <c r="B106" s="221"/>
      <c r="C106" s="221"/>
    </row>
    <row r="107" spans="2:3" x14ac:dyDescent="0.35">
      <c r="B107" s="221"/>
      <c r="C107" s="221"/>
    </row>
    <row r="108" spans="2:3" x14ac:dyDescent="0.35">
      <c r="B108" s="221"/>
      <c r="C108" s="221"/>
    </row>
    <row r="109" spans="2:3" x14ac:dyDescent="0.35">
      <c r="B109" s="221"/>
      <c r="C109" s="221"/>
    </row>
    <row r="110" spans="2:3" x14ac:dyDescent="0.35">
      <c r="B110" s="221"/>
      <c r="C110" s="221"/>
    </row>
    <row r="111" spans="2:3" x14ac:dyDescent="0.35">
      <c r="B111" s="221"/>
      <c r="C111" s="221"/>
    </row>
    <row r="112" spans="2:3" x14ac:dyDescent="0.35">
      <c r="B112" s="221"/>
      <c r="C112" s="221"/>
    </row>
    <row r="113" spans="2:3" x14ac:dyDescent="0.35">
      <c r="B113" s="221"/>
      <c r="C113" s="221"/>
    </row>
    <row r="114" spans="2:3" x14ac:dyDescent="0.35">
      <c r="B114" s="221"/>
      <c r="C114" s="221"/>
    </row>
    <row r="115" spans="2:3" x14ac:dyDescent="0.35">
      <c r="B115" s="221"/>
      <c r="C115" s="221"/>
    </row>
    <row r="116" spans="2:3" x14ac:dyDescent="0.35">
      <c r="B116" s="221"/>
      <c r="C116" s="221"/>
    </row>
    <row r="117" spans="2:3" x14ac:dyDescent="0.35">
      <c r="B117" s="221"/>
      <c r="C117" s="221"/>
    </row>
    <row r="118" spans="2:3" x14ac:dyDescent="0.35">
      <c r="B118" s="221"/>
      <c r="C118" s="221"/>
    </row>
    <row r="119" spans="2:3" x14ac:dyDescent="0.35">
      <c r="B119" s="221"/>
      <c r="C119" s="221"/>
    </row>
    <row r="120" spans="2:3" x14ac:dyDescent="0.35">
      <c r="B120" s="221"/>
      <c r="C120" s="221"/>
    </row>
    <row r="121" spans="2:3" x14ac:dyDescent="0.35">
      <c r="B121" s="221"/>
      <c r="C121" s="221"/>
    </row>
    <row r="122" spans="2:3" x14ac:dyDescent="0.35">
      <c r="B122" s="221"/>
      <c r="C122" s="221"/>
    </row>
    <row r="123" spans="2:3" x14ac:dyDescent="0.35">
      <c r="B123" s="221"/>
      <c r="C123" s="221"/>
    </row>
    <row r="124" spans="2:3" x14ac:dyDescent="0.35">
      <c r="B124" s="221"/>
      <c r="C124" s="221"/>
    </row>
    <row r="125" spans="2:3" x14ac:dyDescent="0.35">
      <c r="B125" s="221"/>
      <c r="C125" s="221"/>
    </row>
    <row r="126" spans="2:3" x14ac:dyDescent="0.35">
      <c r="B126" s="221"/>
      <c r="C126" s="221"/>
    </row>
    <row r="127" spans="2:3" x14ac:dyDescent="0.35">
      <c r="B127" s="221"/>
      <c r="C127" s="221"/>
    </row>
    <row r="128" spans="2:3" x14ac:dyDescent="0.35">
      <c r="B128" s="221"/>
      <c r="C128" s="221"/>
    </row>
    <row r="129" spans="2:3" x14ac:dyDescent="0.35">
      <c r="B129" s="221"/>
      <c r="C129" s="221"/>
    </row>
    <row r="130" spans="2:3" x14ac:dyDescent="0.35">
      <c r="B130" s="221"/>
      <c r="C130" s="221"/>
    </row>
    <row r="131" spans="2:3" x14ac:dyDescent="0.35">
      <c r="B131" s="221"/>
      <c r="C131" s="221"/>
    </row>
    <row r="132" spans="2:3" x14ac:dyDescent="0.35">
      <c r="B132" s="221"/>
      <c r="C132" s="221"/>
    </row>
    <row r="133" spans="2:3" x14ac:dyDescent="0.35">
      <c r="B133" s="221"/>
      <c r="C133" s="221"/>
    </row>
    <row r="134" spans="2:3" x14ac:dyDescent="0.35">
      <c r="B134" s="221"/>
      <c r="C134" s="221"/>
    </row>
    <row r="135" spans="2:3" x14ac:dyDescent="0.35">
      <c r="B135" s="221"/>
      <c r="C135" s="221"/>
    </row>
    <row r="136" spans="2:3" x14ac:dyDescent="0.35">
      <c r="B136" s="221"/>
      <c r="C136" s="221"/>
    </row>
    <row r="137" spans="2:3" x14ac:dyDescent="0.35">
      <c r="B137" s="221"/>
      <c r="C137" s="221"/>
    </row>
    <row r="138" spans="2:3" x14ac:dyDescent="0.35">
      <c r="B138" s="221"/>
      <c r="C138" s="221"/>
    </row>
    <row r="139" spans="2:3" x14ac:dyDescent="0.35">
      <c r="B139" s="221"/>
      <c r="C139" s="221"/>
    </row>
    <row r="140" spans="2:3" x14ac:dyDescent="0.35">
      <c r="B140" s="221"/>
      <c r="C140" s="221"/>
    </row>
    <row r="141" spans="2:3" x14ac:dyDescent="0.35">
      <c r="B141" s="221"/>
      <c r="C141" s="221"/>
    </row>
    <row r="142" spans="2:3" x14ac:dyDescent="0.35">
      <c r="B142" s="221"/>
      <c r="C142" s="221"/>
    </row>
    <row r="143" spans="2:3" x14ac:dyDescent="0.35">
      <c r="B143" s="221"/>
      <c r="C143" s="221"/>
    </row>
    <row r="144" spans="2:3" x14ac:dyDescent="0.35">
      <c r="B144" s="221"/>
      <c r="C144" s="221"/>
    </row>
    <row r="145" spans="2:3" x14ac:dyDescent="0.35">
      <c r="B145" s="221"/>
      <c r="C145" s="221"/>
    </row>
    <row r="146" spans="2:3" x14ac:dyDescent="0.35">
      <c r="B146" s="221"/>
      <c r="C146" s="221"/>
    </row>
    <row r="147" spans="2:3" x14ac:dyDescent="0.35">
      <c r="B147" s="221"/>
      <c r="C147" s="221"/>
    </row>
    <row r="148" spans="2:3" x14ac:dyDescent="0.35">
      <c r="B148" s="221"/>
      <c r="C148" s="221"/>
    </row>
    <row r="149" spans="2:3" x14ac:dyDescent="0.35">
      <c r="B149" s="221"/>
      <c r="C149" s="221"/>
    </row>
    <row r="150" spans="2:3" x14ac:dyDescent="0.35">
      <c r="B150" s="221"/>
      <c r="C150" s="221"/>
    </row>
    <row r="151" spans="2:3" x14ac:dyDescent="0.35">
      <c r="B151" s="221"/>
      <c r="C151" s="221"/>
    </row>
    <row r="152" spans="2:3" x14ac:dyDescent="0.35">
      <c r="B152" s="221"/>
      <c r="C152" s="221"/>
    </row>
    <row r="153" spans="2:3" x14ac:dyDescent="0.35">
      <c r="B153" s="221"/>
      <c r="C153" s="221"/>
    </row>
    <row r="154" spans="2:3" x14ac:dyDescent="0.35">
      <c r="B154" s="221"/>
      <c r="C154" s="221"/>
    </row>
    <row r="155" spans="2:3" x14ac:dyDescent="0.35">
      <c r="B155" s="221"/>
      <c r="C155" s="221"/>
    </row>
    <row r="156" spans="2:3" x14ac:dyDescent="0.35">
      <c r="B156" s="221"/>
      <c r="C156" s="221"/>
    </row>
    <row r="157" spans="2:3" x14ac:dyDescent="0.35">
      <c r="B157" s="221"/>
      <c r="C157" s="221"/>
    </row>
    <row r="158" spans="2:3" x14ac:dyDescent="0.35">
      <c r="B158" s="221"/>
      <c r="C158" s="221"/>
    </row>
    <row r="159" spans="2:3" x14ac:dyDescent="0.35">
      <c r="B159" s="221"/>
      <c r="C159" s="221"/>
    </row>
    <row r="160" spans="2:3" x14ac:dyDescent="0.35">
      <c r="B160" s="221"/>
      <c r="C160" s="221"/>
    </row>
    <row r="161" spans="2:3" x14ac:dyDescent="0.35">
      <c r="B161" s="221"/>
      <c r="C161" s="221"/>
    </row>
    <row r="162" spans="2:3" x14ac:dyDescent="0.35">
      <c r="B162" s="221"/>
      <c r="C162" s="221"/>
    </row>
    <row r="163" spans="2:3" x14ac:dyDescent="0.35">
      <c r="B163" s="221"/>
      <c r="C163" s="221"/>
    </row>
    <row r="164" spans="2:3" x14ac:dyDescent="0.35">
      <c r="B164" s="221"/>
      <c r="C164" s="221"/>
    </row>
    <row r="165" spans="2:3" x14ac:dyDescent="0.35">
      <c r="B165" s="221"/>
      <c r="C165" s="221"/>
    </row>
    <row r="166" spans="2:3" x14ac:dyDescent="0.35">
      <c r="B166" s="221"/>
      <c r="C166" s="221"/>
    </row>
    <row r="167" spans="2:3" x14ac:dyDescent="0.35">
      <c r="B167" s="221"/>
      <c r="C167" s="221"/>
    </row>
    <row r="168" spans="2:3" x14ac:dyDescent="0.35">
      <c r="B168" s="221"/>
      <c r="C168" s="221"/>
    </row>
    <row r="169" spans="2:3" x14ac:dyDescent="0.35">
      <c r="B169" s="221"/>
      <c r="C169" s="221"/>
    </row>
    <row r="170" spans="2:3" x14ac:dyDescent="0.35">
      <c r="B170" s="221"/>
      <c r="C170" s="221"/>
    </row>
    <row r="171" spans="2:3" x14ac:dyDescent="0.35">
      <c r="B171" s="221"/>
      <c r="C171" s="221"/>
    </row>
    <row r="172" spans="2:3" x14ac:dyDescent="0.35">
      <c r="B172" s="221"/>
      <c r="C172" s="221"/>
    </row>
    <row r="173" spans="2:3" x14ac:dyDescent="0.35">
      <c r="B173" s="221"/>
      <c r="C173" s="221"/>
    </row>
    <row r="174" spans="2:3" x14ac:dyDescent="0.35">
      <c r="B174" s="221"/>
      <c r="C174" s="221"/>
    </row>
    <row r="175" spans="2:3" x14ac:dyDescent="0.35">
      <c r="B175" s="221"/>
      <c r="C175" s="221"/>
    </row>
    <row r="176" spans="2:3" x14ac:dyDescent="0.35">
      <c r="B176" s="221"/>
      <c r="C176" s="221"/>
    </row>
    <row r="177" spans="2:3" x14ac:dyDescent="0.35">
      <c r="B177" s="221"/>
      <c r="C177" s="221"/>
    </row>
    <row r="178" spans="2:3" x14ac:dyDescent="0.35">
      <c r="B178" s="221"/>
      <c r="C178" s="221"/>
    </row>
    <row r="179" spans="2:3" x14ac:dyDescent="0.35">
      <c r="B179" s="221"/>
      <c r="C179" s="221"/>
    </row>
    <row r="180" spans="2:3" x14ac:dyDescent="0.35">
      <c r="B180" s="221"/>
      <c r="C180" s="221"/>
    </row>
    <row r="181" spans="2:3" x14ac:dyDescent="0.35">
      <c r="B181" s="221"/>
      <c r="C181" s="221"/>
    </row>
    <row r="182" spans="2:3" x14ac:dyDescent="0.35">
      <c r="B182" s="221"/>
      <c r="C182" s="221"/>
    </row>
    <row r="183" spans="2:3" x14ac:dyDescent="0.35">
      <c r="B183" s="221"/>
      <c r="C183" s="221"/>
    </row>
    <row r="184" spans="2:3" x14ac:dyDescent="0.35">
      <c r="B184" s="221"/>
      <c r="C184" s="221"/>
    </row>
    <row r="185" spans="2:3" x14ac:dyDescent="0.35">
      <c r="B185" s="221"/>
      <c r="C185" s="221"/>
    </row>
    <row r="186" spans="2:3" x14ac:dyDescent="0.35">
      <c r="B186" s="221"/>
      <c r="C186" s="221"/>
    </row>
    <row r="187" spans="2:3" x14ac:dyDescent="0.35">
      <c r="B187" s="221"/>
      <c r="C187" s="221"/>
    </row>
    <row r="188" spans="2:3" x14ac:dyDescent="0.35">
      <c r="B188" s="221"/>
      <c r="C188" s="221"/>
    </row>
    <row r="189" spans="2:3" x14ac:dyDescent="0.35">
      <c r="B189" s="221"/>
      <c r="C189" s="221"/>
    </row>
    <row r="190" spans="2:3" x14ac:dyDescent="0.35">
      <c r="B190" s="221"/>
      <c r="C190" s="221"/>
    </row>
    <row r="191" spans="2:3" x14ac:dyDescent="0.35">
      <c r="B191" s="221"/>
      <c r="C191" s="221"/>
    </row>
    <row r="192" spans="2:3" x14ac:dyDescent="0.35">
      <c r="B192" s="221"/>
      <c r="C192" s="221"/>
    </row>
    <row r="193" spans="2:3" x14ac:dyDescent="0.35">
      <c r="B193" s="221"/>
      <c r="C193" s="221"/>
    </row>
    <row r="194" spans="2:3" x14ac:dyDescent="0.35">
      <c r="B194" s="221"/>
      <c r="C194" s="221"/>
    </row>
    <row r="195" spans="2:3" x14ac:dyDescent="0.35">
      <c r="B195" s="221"/>
      <c r="C195" s="221"/>
    </row>
    <row r="196" spans="2:3" x14ac:dyDescent="0.35">
      <c r="B196" s="221"/>
      <c r="C196" s="221"/>
    </row>
    <row r="197" spans="2:3" x14ac:dyDescent="0.35">
      <c r="B197" s="221"/>
      <c r="C197" s="221"/>
    </row>
    <row r="198" spans="2:3" x14ac:dyDescent="0.35">
      <c r="B198" s="221"/>
      <c r="C198" s="221"/>
    </row>
    <row r="199" spans="2:3" x14ac:dyDescent="0.35">
      <c r="B199" s="221"/>
      <c r="C199" s="221"/>
    </row>
    <row r="200" spans="2:3" x14ac:dyDescent="0.35">
      <c r="B200" s="221"/>
      <c r="C200" s="221"/>
    </row>
    <row r="201" spans="2:3" x14ac:dyDescent="0.35">
      <c r="B201" s="221"/>
      <c r="C201" s="221"/>
    </row>
    <row r="202" spans="2:3" x14ac:dyDescent="0.35">
      <c r="B202" s="221"/>
      <c r="C202" s="221"/>
    </row>
    <row r="203" spans="2:3" x14ac:dyDescent="0.35">
      <c r="B203" s="221"/>
      <c r="C203" s="221"/>
    </row>
    <row r="204" spans="2:3" x14ac:dyDescent="0.35">
      <c r="B204" s="221"/>
      <c r="C204" s="221"/>
    </row>
    <row r="205" spans="2:3" x14ac:dyDescent="0.35">
      <c r="B205" s="221"/>
      <c r="C205" s="221"/>
    </row>
    <row r="206" spans="2:3" x14ac:dyDescent="0.35">
      <c r="B206" s="221"/>
      <c r="C206" s="221"/>
    </row>
    <row r="207" spans="2:3" x14ac:dyDescent="0.35">
      <c r="B207" s="221"/>
      <c r="C207" s="221"/>
    </row>
    <row r="208" spans="2:3" x14ac:dyDescent="0.35">
      <c r="B208" s="221"/>
      <c r="C208" s="221"/>
    </row>
    <row r="209" spans="2:3" x14ac:dyDescent="0.35">
      <c r="B209" s="221"/>
      <c r="C209" s="221"/>
    </row>
    <row r="210" spans="2:3" x14ac:dyDescent="0.35">
      <c r="B210" s="221"/>
      <c r="C210" s="221"/>
    </row>
    <row r="211" spans="2:3" x14ac:dyDescent="0.35">
      <c r="B211" s="221"/>
      <c r="C211" s="221"/>
    </row>
    <row r="212" spans="2:3" x14ac:dyDescent="0.35">
      <c r="B212" s="221"/>
      <c r="C212" s="221"/>
    </row>
    <row r="213" spans="2:3" x14ac:dyDescent="0.35">
      <c r="B213" s="221"/>
      <c r="C213" s="221"/>
    </row>
    <row r="214" spans="2:3" x14ac:dyDescent="0.35">
      <c r="B214" s="221"/>
      <c r="C214" s="221"/>
    </row>
    <row r="215" spans="2:3" x14ac:dyDescent="0.35">
      <c r="B215" s="221"/>
      <c r="C215" s="221"/>
    </row>
    <row r="216" spans="2:3" x14ac:dyDescent="0.35">
      <c r="B216" s="221"/>
      <c r="C216" s="221"/>
    </row>
    <row r="217" spans="2:3" x14ac:dyDescent="0.35">
      <c r="B217" s="221"/>
      <c r="C217" s="221"/>
    </row>
    <row r="218" spans="2:3" x14ac:dyDescent="0.35">
      <c r="B218" s="221"/>
      <c r="C218" s="221"/>
    </row>
    <row r="219" spans="2:3" x14ac:dyDescent="0.35">
      <c r="B219" s="221"/>
      <c r="C219" s="221"/>
    </row>
    <row r="220" spans="2:3" x14ac:dyDescent="0.35">
      <c r="B220" s="221"/>
      <c r="C220" s="221"/>
    </row>
    <row r="221" spans="2:3" x14ac:dyDescent="0.35">
      <c r="B221" s="221"/>
      <c r="C221" s="221"/>
    </row>
    <row r="222" spans="2:3" x14ac:dyDescent="0.35">
      <c r="B222" s="221"/>
      <c r="C222" s="221"/>
    </row>
    <row r="223" spans="2:3" x14ac:dyDescent="0.35">
      <c r="B223" s="221"/>
      <c r="C223" s="221"/>
    </row>
    <row r="224" spans="2:3" x14ac:dyDescent="0.35">
      <c r="B224" s="221"/>
      <c r="C224" s="221"/>
    </row>
    <row r="225" spans="2:3" x14ac:dyDescent="0.35">
      <c r="B225" s="221"/>
      <c r="C225" s="221"/>
    </row>
    <row r="226" spans="2:3" x14ac:dyDescent="0.35">
      <c r="B226" s="221"/>
      <c r="C226" s="221"/>
    </row>
    <row r="227" spans="2:3" x14ac:dyDescent="0.35">
      <c r="B227" s="221"/>
      <c r="C227" s="221"/>
    </row>
    <row r="228" spans="2:3" x14ac:dyDescent="0.35">
      <c r="B228" s="221"/>
      <c r="C228" s="221"/>
    </row>
    <row r="229" spans="2:3" x14ac:dyDescent="0.35">
      <c r="B229" s="221"/>
      <c r="C229" s="221"/>
    </row>
    <row r="230" spans="2:3" x14ac:dyDescent="0.35">
      <c r="B230" s="221"/>
      <c r="C230" s="221"/>
    </row>
    <row r="231" spans="2:3" x14ac:dyDescent="0.35">
      <c r="B231" s="221"/>
      <c r="C231" s="221"/>
    </row>
    <row r="232" spans="2:3" x14ac:dyDescent="0.35">
      <c r="B232" s="221"/>
      <c r="C232" s="221"/>
    </row>
    <row r="233" spans="2:3" x14ac:dyDescent="0.35">
      <c r="B233" s="221"/>
      <c r="C233" s="221"/>
    </row>
    <row r="234" spans="2:3" x14ac:dyDescent="0.35">
      <c r="B234" s="221"/>
      <c r="C234" s="221"/>
    </row>
    <row r="235" spans="2:3" x14ac:dyDescent="0.35">
      <c r="B235" s="221"/>
      <c r="C235" s="221"/>
    </row>
    <row r="236" spans="2:3" x14ac:dyDescent="0.35">
      <c r="B236" s="221"/>
      <c r="C236" s="221"/>
    </row>
    <row r="237" spans="2:3" x14ac:dyDescent="0.35">
      <c r="B237" s="221"/>
      <c r="C237" s="221"/>
    </row>
    <row r="238" spans="2:3" x14ac:dyDescent="0.35">
      <c r="B238" s="221"/>
      <c r="C238" s="221"/>
    </row>
    <row r="239" spans="2:3" x14ac:dyDescent="0.35">
      <c r="B239" s="221"/>
      <c r="C239" s="221"/>
    </row>
    <row r="240" spans="2:3" x14ac:dyDescent="0.35">
      <c r="B240" s="221"/>
      <c r="C240" s="221"/>
    </row>
    <row r="241" spans="2:3" x14ac:dyDescent="0.35">
      <c r="B241" s="221"/>
      <c r="C241" s="221"/>
    </row>
    <row r="242" spans="2:3" x14ac:dyDescent="0.35">
      <c r="B242" s="221"/>
      <c r="C242" s="221"/>
    </row>
    <row r="243" spans="2:3" x14ac:dyDescent="0.35">
      <c r="B243" s="221"/>
      <c r="C243" s="221"/>
    </row>
    <row r="244" spans="2:3" x14ac:dyDescent="0.35">
      <c r="B244" s="221"/>
      <c r="C244" s="221"/>
    </row>
    <row r="245" spans="2:3" x14ac:dyDescent="0.35">
      <c r="B245" s="221"/>
      <c r="C245" s="221"/>
    </row>
    <row r="246" spans="2:3" x14ac:dyDescent="0.35">
      <c r="B246" s="221"/>
      <c r="C246" s="221"/>
    </row>
    <row r="247" spans="2:3" x14ac:dyDescent="0.35">
      <c r="B247" s="221"/>
      <c r="C247" s="221"/>
    </row>
    <row r="248" spans="2:3" x14ac:dyDescent="0.35">
      <c r="B248" s="221"/>
      <c r="C248" s="221"/>
    </row>
    <row r="249" spans="2:3" x14ac:dyDescent="0.35">
      <c r="B249" s="221"/>
      <c r="C249" s="221"/>
    </row>
    <row r="250" spans="2:3" x14ac:dyDescent="0.35">
      <c r="B250" s="221"/>
      <c r="C250" s="221"/>
    </row>
    <row r="251" spans="2:3" x14ac:dyDescent="0.35">
      <c r="B251" s="221"/>
      <c r="C251" s="221"/>
    </row>
    <row r="252" spans="2:3" x14ac:dyDescent="0.35">
      <c r="B252" s="221"/>
      <c r="C252" s="221"/>
    </row>
    <row r="253" spans="2:3" x14ac:dyDescent="0.35">
      <c r="B253" s="221"/>
      <c r="C253" s="221"/>
    </row>
    <row r="254" spans="2:3" x14ac:dyDescent="0.35">
      <c r="B254" s="221"/>
      <c r="C254" s="221"/>
    </row>
    <row r="255" spans="2:3" x14ac:dyDescent="0.35">
      <c r="B255" s="221"/>
      <c r="C255" s="221"/>
    </row>
    <row r="256" spans="2:3" x14ac:dyDescent="0.35">
      <c r="B256" s="221"/>
      <c r="C256" s="221"/>
    </row>
    <row r="257" spans="2:3" x14ac:dyDescent="0.35">
      <c r="B257" s="221"/>
      <c r="C257" s="221"/>
    </row>
    <row r="258" spans="2:3" x14ac:dyDescent="0.35">
      <c r="B258" s="221"/>
      <c r="C258" s="221"/>
    </row>
    <row r="259" spans="2:3" x14ac:dyDescent="0.35">
      <c r="B259" s="221"/>
      <c r="C259" s="221"/>
    </row>
    <row r="260" spans="2:3" x14ac:dyDescent="0.35">
      <c r="B260" s="221"/>
      <c r="C260" s="221"/>
    </row>
    <row r="261" spans="2:3" x14ac:dyDescent="0.35">
      <c r="B261" s="221"/>
      <c r="C261" s="221"/>
    </row>
    <row r="262" spans="2:3" x14ac:dyDescent="0.35">
      <c r="B262" s="221"/>
      <c r="C262" s="221"/>
    </row>
    <row r="263" spans="2:3" x14ac:dyDescent="0.35">
      <c r="B263" s="221"/>
      <c r="C263" s="221"/>
    </row>
    <row r="264" spans="2:3" x14ac:dyDescent="0.35">
      <c r="B264" s="221"/>
      <c r="C264" s="221"/>
    </row>
    <row r="265" spans="2:3" x14ac:dyDescent="0.35">
      <c r="B265" s="221"/>
      <c r="C265" s="221"/>
    </row>
    <row r="266" spans="2:3" x14ac:dyDescent="0.35">
      <c r="B266" s="221"/>
      <c r="C266" s="221"/>
    </row>
    <row r="267" spans="2:3" x14ac:dyDescent="0.35">
      <c r="B267" s="221"/>
      <c r="C267" s="221"/>
    </row>
    <row r="268" spans="2:3" x14ac:dyDescent="0.35">
      <c r="B268" s="221"/>
      <c r="C268" s="221"/>
    </row>
    <row r="269" spans="2:3" x14ac:dyDescent="0.35">
      <c r="B269" s="221"/>
      <c r="C269" s="221"/>
    </row>
    <row r="270" spans="2:3" x14ac:dyDescent="0.35">
      <c r="B270" s="221"/>
      <c r="C270" s="221"/>
    </row>
    <row r="271" spans="2:3" x14ac:dyDescent="0.35">
      <c r="B271" s="221"/>
      <c r="C271" s="221"/>
    </row>
    <row r="272" spans="2:3" x14ac:dyDescent="0.35">
      <c r="B272" s="221"/>
      <c r="C272" s="221"/>
    </row>
    <row r="273" spans="2:3" x14ac:dyDescent="0.35">
      <c r="B273" s="221"/>
      <c r="C273" s="221"/>
    </row>
    <row r="274" spans="2:3" x14ac:dyDescent="0.35">
      <c r="B274" s="221"/>
      <c r="C274" s="221"/>
    </row>
    <row r="275" spans="2:3" x14ac:dyDescent="0.35">
      <c r="B275" s="221"/>
      <c r="C275" s="221"/>
    </row>
    <row r="276" spans="2:3" x14ac:dyDescent="0.35">
      <c r="B276" s="221"/>
      <c r="C276" s="221"/>
    </row>
    <row r="277" spans="2:3" x14ac:dyDescent="0.35">
      <c r="B277" s="221"/>
      <c r="C277" s="221"/>
    </row>
    <row r="278" spans="2:3" x14ac:dyDescent="0.35">
      <c r="B278" s="221"/>
      <c r="C278" s="221"/>
    </row>
    <row r="279" spans="2:3" x14ac:dyDescent="0.35">
      <c r="B279" s="221"/>
      <c r="C279" s="221"/>
    </row>
    <row r="280" spans="2:3" x14ac:dyDescent="0.35">
      <c r="B280" s="221"/>
      <c r="C280" s="221"/>
    </row>
    <row r="281" spans="2:3" x14ac:dyDescent="0.35">
      <c r="B281" s="221"/>
      <c r="C281" s="221"/>
    </row>
    <row r="282" spans="2:3" x14ac:dyDescent="0.35">
      <c r="B282" s="221"/>
      <c r="C282" s="221"/>
    </row>
    <row r="283" spans="2:3" x14ac:dyDescent="0.35">
      <c r="B283" s="221"/>
      <c r="C283" s="221"/>
    </row>
    <row r="284" spans="2:3" x14ac:dyDescent="0.35">
      <c r="B284" s="221"/>
      <c r="C284" s="221"/>
    </row>
    <row r="285" spans="2:3" x14ac:dyDescent="0.35">
      <c r="B285" s="221"/>
      <c r="C285" s="221"/>
    </row>
    <row r="286" spans="2:3" x14ac:dyDescent="0.35">
      <c r="B286" s="221"/>
      <c r="C286" s="221"/>
    </row>
    <row r="287" spans="2:3" x14ac:dyDescent="0.35">
      <c r="B287" s="221"/>
      <c r="C287" s="221"/>
    </row>
    <row r="288" spans="2:3" x14ac:dyDescent="0.35">
      <c r="B288" s="221"/>
      <c r="C288" s="221"/>
    </row>
    <row r="289" spans="2:3" x14ac:dyDescent="0.35">
      <c r="B289" s="221"/>
      <c r="C289" s="221"/>
    </row>
    <row r="290" spans="2:3" x14ac:dyDescent="0.35">
      <c r="B290" s="221"/>
      <c r="C290" s="221"/>
    </row>
    <row r="291" spans="2:3" x14ac:dyDescent="0.35">
      <c r="B291" s="221"/>
      <c r="C291" s="221"/>
    </row>
    <row r="292" spans="2:3" x14ac:dyDescent="0.35">
      <c r="B292" s="221"/>
      <c r="C292" s="221"/>
    </row>
    <row r="293" spans="2:3" x14ac:dyDescent="0.35">
      <c r="B293" s="221"/>
      <c r="C293" s="221"/>
    </row>
    <row r="294" spans="2:3" x14ac:dyDescent="0.35">
      <c r="B294" s="221"/>
      <c r="C294" s="221"/>
    </row>
    <row r="295" spans="2:3" x14ac:dyDescent="0.35">
      <c r="B295" s="221"/>
      <c r="C295" s="221"/>
    </row>
    <row r="296" spans="2:3" x14ac:dyDescent="0.35">
      <c r="B296" s="221"/>
      <c r="C296" s="221"/>
    </row>
    <row r="297" spans="2:3" x14ac:dyDescent="0.35">
      <c r="B297" s="221"/>
      <c r="C297" s="221"/>
    </row>
    <row r="298" spans="2:3" x14ac:dyDescent="0.35">
      <c r="B298" s="221"/>
      <c r="C298" s="221"/>
    </row>
    <row r="299" spans="2:3" x14ac:dyDescent="0.35">
      <c r="B299" s="221"/>
      <c r="C299" s="221"/>
    </row>
    <row r="300" spans="2:3" x14ac:dyDescent="0.35">
      <c r="B300" s="221"/>
      <c r="C300" s="221"/>
    </row>
    <row r="301" spans="2:3" x14ac:dyDescent="0.35">
      <c r="B301" s="221"/>
      <c r="C301" s="221"/>
    </row>
    <row r="302" spans="2:3" x14ac:dyDescent="0.35">
      <c r="B302" s="221"/>
      <c r="C302" s="221"/>
    </row>
    <row r="303" spans="2:3" x14ac:dyDescent="0.35">
      <c r="B303" s="221"/>
      <c r="C303" s="221"/>
    </row>
    <row r="304" spans="2:3" x14ac:dyDescent="0.35">
      <c r="B304" s="221"/>
      <c r="C304" s="221"/>
    </row>
    <row r="305" spans="2:3" x14ac:dyDescent="0.35">
      <c r="B305" s="221"/>
      <c r="C305" s="221"/>
    </row>
    <row r="306" spans="2:3" x14ac:dyDescent="0.35">
      <c r="B306" s="221"/>
      <c r="C306" s="221"/>
    </row>
    <row r="307" spans="2:3" x14ac:dyDescent="0.35">
      <c r="B307" s="221"/>
      <c r="C307" s="221"/>
    </row>
    <row r="308" spans="2:3" x14ac:dyDescent="0.35">
      <c r="B308" s="221"/>
      <c r="C308" s="221"/>
    </row>
    <row r="309" spans="2:3" x14ac:dyDescent="0.35">
      <c r="B309" s="221"/>
      <c r="C309" s="221"/>
    </row>
    <row r="310" spans="2:3" x14ac:dyDescent="0.35">
      <c r="B310" s="221"/>
      <c r="C310" s="221"/>
    </row>
    <row r="311" spans="2:3" x14ac:dyDescent="0.35">
      <c r="B311" s="221"/>
      <c r="C311" s="221"/>
    </row>
    <row r="312" spans="2:3" x14ac:dyDescent="0.35">
      <c r="B312" s="221"/>
      <c r="C312" s="221"/>
    </row>
    <row r="313" spans="2:3" x14ac:dyDescent="0.35">
      <c r="B313" s="221"/>
      <c r="C313" s="221"/>
    </row>
    <row r="314" spans="2:3" x14ac:dyDescent="0.35">
      <c r="B314" s="221"/>
      <c r="C314" s="221"/>
    </row>
    <row r="315" spans="2:3" x14ac:dyDescent="0.35">
      <c r="B315" s="221"/>
      <c r="C315" s="221"/>
    </row>
    <row r="316" spans="2:3" x14ac:dyDescent="0.35">
      <c r="B316" s="221"/>
      <c r="C316" s="221"/>
    </row>
    <row r="317" spans="2:3" x14ac:dyDescent="0.35">
      <c r="B317" s="221"/>
      <c r="C317" s="221"/>
    </row>
    <row r="318" spans="2:3" x14ac:dyDescent="0.35">
      <c r="B318" s="221"/>
      <c r="C318" s="221"/>
    </row>
    <row r="319" spans="2:3" x14ac:dyDescent="0.35">
      <c r="B319" s="221"/>
      <c r="C319" s="221"/>
    </row>
    <row r="320" spans="2:3" x14ac:dyDescent="0.35">
      <c r="B320" s="221"/>
      <c r="C320" s="221"/>
    </row>
    <row r="321" spans="2:3" x14ac:dyDescent="0.35">
      <c r="B321" s="221"/>
      <c r="C321" s="221"/>
    </row>
    <row r="322" spans="2:3" x14ac:dyDescent="0.35">
      <c r="B322" s="221"/>
      <c r="C322" s="221"/>
    </row>
    <row r="323" spans="2:3" x14ac:dyDescent="0.35">
      <c r="B323" s="221"/>
      <c r="C323" s="221"/>
    </row>
    <row r="324" spans="2:3" x14ac:dyDescent="0.35">
      <c r="B324" s="221"/>
      <c r="C324" s="221"/>
    </row>
    <row r="325" spans="2:3" x14ac:dyDescent="0.35">
      <c r="B325" s="221"/>
      <c r="C325" s="221"/>
    </row>
    <row r="326" spans="2:3" x14ac:dyDescent="0.35">
      <c r="B326" s="221"/>
      <c r="C326" s="221"/>
    </row>
    <row r="327" spans="2:3" x14ac:dyDescent="0.35">
      <c r="B327" s="221"/>
      <c r="C327" s="221"/>
    </row>
    <row r="328" spans="2:3" x14ac:dyDescent="0.35">
      <c r="B328" s="221"/>
      <c r="C328" s="221"/>
    </row>
    <row r="329" spans="2:3" x14ac:dyDescent="0.35">
      <c r="B329" s="221"/>
      <c r="C329" s="221"/>
    </row>
    <row r="330" spans="2:3" x14ac:dyDescent="0.35">
      <c r="B330" s="221"/>
      <c r="C330" s="221"/>
    </row>
    <row r="331" spans="2:3" x14ac:dyDescent="0.35">
      <c r="B331" s="221"/>
      <c r="C331" s="221"/>
    </row>
    <row r="332" spans="2:3" x14ac:dyDescent="0.35">
      <c r="B332" s="221"/>
      <c r="C332" s="221"/>
    </row>
    <row r="333" spans="2:3" x14ac:dyDescent="0.35">
      <c r="B333" s="221"/>
      <c r="C333" s="221"/>
    </row>
    <row r="334" spans="2:3" x14ac:dyDescent="0.35">
      <c r="B334" s="221"/>
      <c r="C334" s="221"/>
    </row>
    <row r="335" spans="2:3" x14ac:dyDescent="0.35">
      <c r="B335" s="221"/>
      <c r="C335" s="221"/>
    </row>
    <row r="336" spans="2:3" x14ac:dyDescent="0.35">
      <c r="B336" s="221"/>
      <c r="C336" s="221"/>
    </row>
    <row r="337" spans="2:3" x14ac:dyDescent="0.35">
      <c r="B337" s="221"/>
      <c r="C337" s="221"/>
    </row>
    <row r="338" spans="2:3" x14ac:dyDescent="0.35">
      <c r="B338" s="221"/>
      <c r="C338" s="221"/>
    </row>
    <row r="339" spans="2:3" x14ac:dyDescent="0.35">
      <c r="B339" s="221"/>
      <c r="C339" s="221"/>
    </row>
    <row r="340" spans="2:3" x14ac:dyDescent="0.35">
      <c r="B340" s="221"/>
      <c r="C340" s="221"/>
    </row>
    <row r="341" spans="2:3" x14ac:dyDescent="0.35">
      <c r="B341" s="221"/>
      <c r="C341" s="221"/>
    </row>
    <row r="342" spans="2:3" x14ac:dyDescent="0.35">
      <c r="B342" s="221"/>
      <c r="C342" s="221"/>
    </row>
    <row r="343" spans="2:3" x14ac:dyDescent="0.35">
      <c r="B343" s="221"/>
      <c r="C343" s="221"/>
    </row>
    <row r="344" spans="2:3" x14ac:dyDescent="0.35">
      <c r="B344" s="221"/>
      <c r="C344" s="221"/>
    </row>
    <row r="345" spans="2:3" x14ac:dyDescent="0.35">
      <c r="B345" s="221"/>
      <c r="C345" s="221"/>
    </row>
    <row r="346" spans="2:3" x14ac:dyDescent="0.35">
      <c r="B346" s="221"/>
      <c r="C346" s="221"/>
    </row>
    <row r="347" spans="2:3" x14ac:dyDescent="0.35">
      <c r="B347" s="221"/>
      <c r="C347" s="221"/>
    </row>
    <row r="348" spans="2:3" x14ac:dyDescent="0.35">
      <c r="B348" s="221"/>
      <c r="C348" s="221"/>
    </row>
    <row r="349" spans="2:3" x14ac:dyDescent="0.35">
      <c r="B349" s="221"/>
      <c r="C349" s="221"/>
    </row>
    <row r="350" spans="2:3" x14ac:dyDescent="0.35">
      <c r="B350" s="221"/>
      <c r="C350" s="221"/>
    </row>
    <row r="351" spans="2:3" x14ac:dyDescent="0.35">
      <c r="B351" s="221"/>
      <c r="C351" s="221"/>
    </row>
    <row r="352" spans="2:3" x14ac:dyDescent="0.35">
      <c r="B352" s="221"/>
      <c r="C352" s="221"/>
    </row>
    <row r="353" spans="2:3" x14ac:dyDescent="0.35">
      <c r="B353" s="221"/>
      <c r="C353" s="221"/>
    </row>
    <row r="354" spans="2:3" x14ac:dyDescent="0.35">
      <c r="B354" s="221"/>
      <c r="C354" s="221"/>
    </row>
    <row r="355" spans="2:3" x14ac:dyDescent="0.35">
      <c r="B355" s="221"/>
      <c r="C355" s="221"/>
    </row>
    <row r="356" spans="2:3" x14ac:dyDescent="0.35">
      <c r="B356" s="221"/>
      <c r="C356" s="221"/>
    </row>
    <row r="357" spans="2:3" x14ac:dyDescent="0.35">
      <c r="B357" s="221"/>
      <c r="C357" s="221"/>
    </row>
    <row r="358" spans="2:3" x14ac:dyDescent="0.35">
      <c r="B358" s="221"/>
      <c r="C358" s="221"/>
    </row>
    <row r="359" spans="2:3" x14ac:dyDescent="0.35">
      <c r="B359" s="221"/>
      <c r="C359" s="221"/>
    </row>
    <row r="360" spans="2:3" x14ac:dyDescent="0.35">
      <c r="B360" s="221"/>
      <c r="C360" s="221"/>
    </row>
    <row r="361" spans="2:3" x14ac:dyDescent="0.35">
      <c r="B361" s="221"/>
      <c r="C361" s="221"/>
    </row>
    <row r="362" spans="2:3" x14ac:dyDescent="0.35">
      <c r="B362" s="221"/>
      <c r="C362" s="221"/>
    </row>
    <row r="363" spans="2:3" x14ac:dyDescent="0.35">
      <c r="B363" s="221"/>
      <c r="C363" s="221"/>
    </row>
    <row r="364" spans="2:3" x14ac:dyDescent="0.35">
      <c r="B364" s="221"/>
      <c r="C364" s="221"/>
    </row>
    <row r="365" spans="2:3" x14ac:dyDescent="0.35">
      <c r="B365" s="221"/>
      <c r="C365" s="221"/>
    </row>
    <row r="366" spans="2:3" x14ac:dyDescent="0.35">
      <c r="B366" s="221"/>
      <c r="C366" s="221"/>
    </row>
    <row r="367" spans="2:3" x14ac:dyDescent="0.35">
      <c r="B367" s="221"/>
      <c r="C367" s="221"/>
    </row>
    <row r="368" spans="2:3" x14ac:dyDescent="0.35">
      <c r="B368" s="221"/>
      <c r="C368" s="221"/>
    </row>
    <row r="369" spans="2:3" x14ac:dyDescent="0.35">
      <c r="B369" s="221"/>
      <c r="C369" s="221"/>
    </row>
    <row r="370" spans="2:3" x14ac:dyDescent="0.35">
      <c r="B370" s="221"/>
      <c r="C370" s="221"/>
    </row>
    <row r="371" spans="2:3" x14ac:dyDescent="0.35">
      <c r="B371" s="221"/>
      <c r="C371" s="221"/>
    </row>
    <row r="372" spans="2:3" x14ac:dyDescent="0.35">
      <c r="B372" s="221"/>
      <c r="C372" s="221"/>
    </row>
    <row r="373" spans="2:3" x14ac:dyDescent="0.35">
      <c r="B373" s="221"/>
      <c r="C373" s="221"/>
    </row>
    <row r="374" spans="2:3" x14ac:dyDescent="0.35">
      <c r="B374" s="221"/>
      <c r="C374" s="221"/>
    </row>
    <row r="375" spans="2:3" x14ac:dyDescent="0.35">
      <c r="B375" s="221"/>
      <c r="C375" s="221"/>
    </row>
    <row r="376" spans="2:3" x14ac:dyDescent="0.35">
      <c r="B376" s="221"/>
      <c r="C376" s="221"/>
    </row>
    <row r="377" spans="2:3" x14ac:dyDescent="0.35">
      <c r="B377" s="221"/>
      <c r="C377" s="221"/>
    </row>
    <row r="378" spans="2:3" x14ac:dyDescent="0.35">
      <c r="B378" s="221"/>
      <c r="C378" s="221"/>
    </row>
    <row r="379" spans="2:3" x14ac:dyDescent="0.35">
      <c r="B379" s="221"/>
      <c r="C379" s="221"/>
    </row>
    <row r="380" spans="2:3" x14ac:dyDescent="0.35">
      <c r="B380" s="221"/>
      <c r="C380" s="221"/>
    </row>
    <row r="381" spans="2:3" x14ac:dyDescent="0.35">
      <c r="B381" s="221"/>
      <c r="C381" s="221"/>
    </row>
    <row r="382" spans="2:3" x14ac:dyDescent="0.35">
      <c r="B382" s="221"/>
      <c r="C382" s="221"/>
    </row>
    <row r="383" spans="2:3" x14ac:dyDescent="0.35">
      <c r="B383" s="221"/>
      <c r="C383" s="221"/>
    </row>
    <row r="384" spans="2:3" x14ac:dyDescent="0.35">
      <c r="B384" s="221"/>
      <c r="C384" s="221"/>
    </row>
    <row r="385" spans="2:3" x14ac:dyDescent="0.35">
      <c r="B385" s="221"/>
      <c r="C385" s="221"/>
    </row>
    <row r="386" spans="2:3" x14ac:dyDescent="0.35">
      <c r="B386" s="221"/>
      <c r="C386" s="221"/>
    </row>
    <row r="387" spans="2:3" x14ac:dyDescent="0.35">
      <c r="B387" s="221"/>
      <c r="C387" s="221"/>
    </row>
    <row r="388" spans="2:3" x14ac:dyDescent="0.35">
      <c r="B388" s="221"/>
      <c r="C388" s="221"/>
    </row>
    <row r="389" spans="2:3" x14ac:dyDescent="0.35">
      <c r="B389" s="221"/>
      <c r="C389" s="221"/>
    </row>
    <row r="390" spans="2:3" x14ac:dyDescent="0.35">
      <c r="B390" s="221"/>
      <c r="C390" s="221"/>
    </row>
    <row r="391" spans="2:3" x14ac:dyDescent="0.35">
      <c r="B391" s="221"/>
      <c r="C391" s="221"/>
    </row>
    <row r="392" spans="2:3" x14ac:dyDescent="0.35">
      <c r="B392" s="221"/>
      <c r="C392" s="221"/>
    </row>
    <row r="393" spans="2:3" x14ac:dyDescent="0.35">
      <c r="B393" s="221"/>
      <c r="C393" s="221"/>
    </row>
    <row r="394" spans="2:3" x14ac:dyDescent="0.35">
      <c r="B394" s="221"/>
      <c r="C394" s="221"/>
    </row>
    <row r="395" spans="2:3" x14ac:dyDescent="0.35">
      <c r="B395" s="221"/>
      <c r="C395" s="221"/>
    </row>
    <row r="396" spans="2:3" x14ac:dyDescent="0.35">
      <c r="B396" s="221"/>
      <c r="C396" s="221"/>
    </row>
    <row r="397" spans="2:3" x14ac:dyDescent="0.35">
      <c r="B397" s="221"/>
      <c r="C397" s="221"/>
    </row>
    <row r="398" spans="2:3" x14ac:dyDescent="0.35">
      <c r="B398" s="221"/>
      <c r="C398" s="221"/>
    </row>
    <row r="399" spans="2:3" x14ac:dyDescent="0.35">
      <c r="B399" s="221"/>
      <c r="C399" s="221"/>
    </row>
    <row r="400" spans="2:3" x14ac:dyDescent="0.35">
      <c r="B400" s="221"/>
      <c r="C400" s="221"/>
    </row>
    <row r="401" spans="2:3" x14ac:dyDescent="0.35">
      <c r="B401" s="221"/>
      <c r="C401" s="221"/>
    </row>
    <row r="402" spans="2:3" x14ac:dyDescent="0.35">
      <c r="B402" s="221"/>
      <c r="C402" s="221"/>
    </row>
    <row r="403" spans="2:3" x14ac:dyDescent="0.35">
      <c r="B403" s="221"/>
      <c r="C403" s="221"/>
    </row>
  </sheetData>
  <sheetProtection sheet="1" objects="1" scenarios="1" selectLockedCells="1" autoFilter="0"/>
  <autoFilter ref="A3:I66" xr:uid="{C0212A67-5905-4C68-B0D0-6745C8FE164C}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26DBB-584F-4229-9F58-7C66F73071B6}">
  <sheetPr codeName="Tabelle13"/>
  <dimension ref="A1:K34"/>
  <sheetViews>
    <sheetView showGridLines="0" showRowColHeaders="0" workbookViewId="0"/>
  </sheetViews>
  <sheetFormatPr baseColWidth="10" defaultRowHeight="14.5" x14ac:dyDescent="0.35"/>
  <cols>
    <col min="1" max="1" width="10.6328125" style="704" customWidth="1"/>
    <col min="2" max="2" width="26.6328125" style="704" customWidth="1"/>
    <col min="3" max="3" width="21.7265625" style="704" customWidth="1"/>
    <col min="4" max="4" width="20.6328125" style="704" customWidth="1"/>
    <col min="5" max="5" width="23.08984375" style="704" customWidth="1"/>
    <col min="6" max="6" width="28.6328125" style="704" customWidth="1"/>
    <col min="7" max="7" width="16.6328125" style="704" customWidth="1"/>
    <col min="8" max="8" width="10.6328125" style="704" customWidth="1"/>
    <col min="9" max="9" width="23.08984375" style="704" customWidth="1"/>
    <col min="10" max="10" width="35.6328125" style="704" customWidth="1"/>
    <col min="11" max="11" width="10.6328125" style="704" customWidth="1"/>
    <col min="12" max="16384" width="10.90625" style="704"/>
  </cols>
  <sheetData>
    <row r="1" spans="1:11" ht="8" customHeight="1" x14ac:dyDescent="0.35"/>
    <row r="2" spans="1:11" ht="45" customHeight="1" x14ac:dyDescent="0.35">
      <c r="A2" s="608" t="s">
        <v>770</v>
      </c>
      <c r="B2" s="608"/>
      <c r="C2" s="608"/>
      <c r="D2" s="608"/>
      <c r="E2" s="608"/>
      <c r="F2" s="608"/>
      <c r="G2" s="608"/>
      <c r="H2" s="608"/>
      <c r="I2" s="608"/>
      <c r="J2" s="608"/>
      <c r="K2" s="608"/>
    </row>
    <row r="3" spans="1:11" ht="20" customHeight="1" x14ac:dyDescent="0.35">
      <c r="A3" s="705" t="s">
        <v>836</v>
      </c>
      <c r="B3" s="705"/>
      <c r="C3" s="705"/>
      <c r="D3" s="705"/>
      <c r="E3" s="705"/>
      <c r="F3" s="705"/>
      <c r="G3" s="705"/>
      <c r="H3" s="705"/>
      <c r="I3" s="705"/>
      <c r="J3" s="705"/>
      <c r="K3" s="705"/>
    </row>
    <row r="4" spans="1:11" ht="6" customHeight="1" x14ac:dyDescent="0.35"/>
    <row r="5" spans="1:11" ht="20" customHeight="1" x14ac:dyDescent="0.35">
      <c r="A5" s="609" t="s">
        <v>779</v>
      </c>
      <c r="B5" s="609"/>
      <c r="C5" s="614" t="s">
        <v>782</v>
      </c>
      <c r="D5" s="614"/>
      <c r="E5" s="619" t="s">
        <v>783</v>
      </c>
      <c r="F5" s="619"/>
      <c r="G5" s="624" t="s">
        <v>784</v>
      </c>
      <c r="H5" s="624"/>
    </row>
    <row r="6" spans="1:11" ht="32" customHeight="1" x14ac:dyDescent="0.35">
      <c r="A6" s="610" t="s">
        <v>780</v>
      </c>
      <c r="B6" s="611"/>
      <c r="C6" s="615" t="s">
        <v>814</v>
      </c>
      <c r="D6" s="616"/>
      <c r="E6" s="620" t="s">
        <v>816</v>
      </c>
      <c r="F6" s="621"/>
      <c r="G6" s="625" t="s">
        <v>818</v>
      </c>
      <c r="H6" s="626"/>
    </row>
    <row r="7" spans="1:11" ht="18" customHeight="1" thickBot="1" x14ac:dyDescent="0.4">
      <c r="A7" s="612" t="s">
        <v>781</v>
      </c>
      <c r="B7" s="613"/>
      <c r="C7" s="617" t="s">
        <v>815</v>
      </c>
      <c r="D7" s="618"/>
      <c r="E7" s="622" t="s">
        <v>817</v>
      </c>
      <c r="F7" s="623"/>
      <c r="G7" s="627" t="s">
        <v>819</v>
      </c>
      <c r="H7" s="628"/>
    </row>
    <row r="8" spans="1:11" ht="4" customHeight="1" x14ac:dyDescent="0.35"/>
    <row r="9" spans="1:11" ht="25" customHeight="1" x14ac:dyDescent="0.35">
      <c r="A9" s="708" t="s">
        <v>785</v>
      </c>
      <c r="B9" s="708"/>
      <c r="C9" s="708"/>
      <c r="D9" s="708"/>
      <c r="E9" s="708"/>
      <c r="F9" s="708"/>
      <c r="G9" s="708"/>
      <c r="H9" s="708"/>
      <c r="I9" s="708"/>
      <c r="J9" s="708"/>
      <c r="K9" s="708"/>
    </row>
    <row r="10" spans="1:11" ht="28" customHeight="1" x14ac:dyDescent="0.35">
      <c r="A10" s="706" t="s">
        <v>265</v>
      </c>
      <c r="B10" s="706" t="s">
        <v>771</v>
      </c>
      <c r="C10" s="706" t="s">
        <v>377</v>
      </c>
      <c r="D10" s="706" t="s">
        <v>278</v>
      </c>
      <c r="E10" s="706" t="s">
        <v>387</v>
      </c>
      <c r="F10" s="706" t="s">
        <v>833</v>
      </c>
      <c r="G10" s="706" t="s">
        <v>772</v>
      </c>
      <c r="H10" s="706" t="s">
        <v>773</v>
      </c>
    </row>
    <row r="11" spans="1:11" ht="26" customHeight="1" x14ac:dyDescent="0.35">
      <c r="A11" s="456">
        <v>1</v>
      </c>
      <c r="B11" s="457" t="s">
        <v>554</v>
      </c>
      <c r="C11" s="459" t="s">
        <v>810</v>
      </c>
      <c r="D11" s="459" t="s">
        <v>790</v>
      </c>
      <c r="E11" s="458" t="s">
        <v>774</v>
      </c>
      <c r="F11" s="458" t="s">
        <v>774</v>
      </c>
      <c r="G11" s="492">
        <v>45</v>
      </c>
      <c r="H11" s="460">
        <v>1</v>
      </c>
    </row>
    <row r="12" spans="1:11" ht="26" customHeight="1" x14ac:dyDescent="0.35">
      <c r="A12" s="461">
        <v>2</v>
      </c>
      <c r="B12" s="462" t="s">
        <v>575</v>
      </c>
      <c r="C12" s="459" t="s">
        <v>810</v>
      </c>
      <c r="D12" s="459" t="s">
        <v>810</v>
      </c>
      <c r="E12" s="458" t="s">
        <v>774</v>
      </c>
      <c r="F12" s="458" t="s">
        <v>774</v>
      </c>
      <c r="G12" s="492">
        <v>60</v>
      </c>
      <c r="H12" s="460">
        <v>1</v>
      </c>
    </row>
    <row r="13" spans="1:11" ht="26" customHeight="1" x14ac:dyDescent="0.35">
      <c r="A13" s="456">
        <v>3</v>
      </c>
      <c r="B13" s="457" t="s">
        <v>501</v>
      </c>
      <c r="C13" s="459" t="s">
        <v>810</v>
      </c>
      <c r="D13" s="459" t="s">
        <v>790</v>
      </c>
      <c r="E13" s="458" t="s">
        <v>774</v>
      </c>
      <c r="F13" s="458" t="s">
        <v>774</v>
      </c>
      <c r="G13" s="492">
        <v>45</v>
      </c>
      <c r="H13" s="460">
        <v>1</v>
      </c>
    </row>
    <row r="14" spans="1:11" ht="26" customHeight="1" x14ac:dyDescent="0.35">
      <c r="A14" s="461">
        <v>4</v>
      </c>
      <c r="B14" s="462" t="s">
        <v>574</v>
      </c>
      <c r="C14" s="459" t="s">
        <v>810</v>
      </c>
      <c r="D14" s="463" t="s">
        <v>775</v>
      </c>
      <c r="E14" s="458" t="s">
        <v>774</v>
      </c>
      <c r="F14" s="458" t="s">
        <v>774</v>
      </c>
      <c r="G14" s="492">
        <v>30</v>
      </c>
      <c r="H14" s="460">
        <v>1</v>
      </c>
    </row>
    <row r="15" spans="1:11" ht="34" customHeight="1" x14ac:dyDescent="0.35">
      <c r="A15" s="456">
        <v>5</v>
      </c>
      <c r="B15" s="457" t="s">
        <v>776</v>
      </c>
      <c r="C15" s="459" t="s">
        <v>810</v>
      </c>
      <c r="D15" s="528" t="s">
        <v>811</v>
      </c>
      <c r="E15" s="458" t="s">
        <v>774</v>
      </c>
      <c r="F15" s="458" t="s">
        <v>774</v>
      </c>
      <c r="G15" s="492">
        <v>45</v>
      </c>
      <c r="H15" s="465">
        <v>0.75</v>
      </c>
    </row>
    <row r="16" spans="1:11" ht="26" customHeight="1" x14ac:dyDescent="0.35">
      <c r="A16" s="461">
        <v>6</v>
      </c>
      <c r="B16" s="462" t="s">
        <v>553</v>
      </c>
      <c r="C16" s="459" t="s">
        <v>810</v>
      </c>
      <c r="D16" s="459" t="s">
        <v>790</v>
      </c>
      <c r="E16" s="458" t="s">
        <v>774</v>
      </c>
      <c r="F16" s="458" t="s">
        <v>774</v>
      </c>
      <c r="G16" s="492">
        <v>45</v>
      </c>
      <c r="H16" s="460">
        <v>1</v>
      </c>
    </row>
    <row r="17" spans="1:11" ht="26" customHeight="1" x14ac:dyDescent="0.35">
      <c r="A17" s="456">
        <v>7</v>
      </c>
      <c r="B17" s="457" t="s">
        <v>578</v>
      </c>
      <c r="C17" s="466" t="s">
        <v>812</v>
      </c>
      <c r="D17" s="459" t="s">
        <v>810</v>
      </c>
      <c r="E17" s="458" t="s">
        <v>774</v>
      </c>
      <c r="F17" s="458" t="s">
        <v>774</v>
      </c>
      <c r="G17" s="492">
        <v>30</v>
      </c>
      <c r="H17" s="465">
        <v>0.66666666666666663</v>
      </c>
    </row>
    <row r="18" spans="1:11" ht="26" customHeight="1" x14ac:dyDescent="0.35">
      <c r="A18" s="461">
        <v>8</v>
      </c>
      <c r="B18" s="462" t="s">
        <v>579</v>
      </c>
      <c r="C18" s="459" t="s">
        <v>810</v>
      </c>
      <c r="D18" s="528" t="s">
        <v>811</v>
      </c>
      <c r="E18" s="458" t="s">
        <v>774</v>
      </c>
      <c r="F18" s="458" t="s">
        <v>774</v>
      </c>
      <c r="G18" s="492">
        <v>45</v>
      </c>
      <c r="H18" s="460">
        <v>1</v>
      </c>
    </row>
    <row r="19" spans="1:11" ht="34" customHeight="1" x14ac:dyDescent="0.35">
      <c r="A19" s="456">
        <v>9</v>
      </c>
      <c r="B19" s="457" t="s">
        <v>777</v>
      </c>
      <c r="C19" s="459" t="s">
        <v>810</v>
      </c>
      <c r="D19" s="459" t="s">
        <v>790</v>
      </c>
      <c r="E19" s="458" t="s">
        <v>774</v>
      </c>
      <c r="F19" s="458" t="s">
        <v>774</v>
      </c>
      <c r="G19" s="492">
        <v>45</v>
      </c>
      <c r="H19" s="465">
        <v>0.75</v>
      </c>
    </row>
    <row r="20" spans="1:11" ht="26" customHeight="1" x14ac:dyDescent="0.35">
      <c r="A20" s="461">
        <v>10</v>
      </c>
      <c r="B20" s="462" t="s">
        <v>580</v>
      </c>
      <c r="C20" s="466" t="s">
        <v>812</v>
      </c>
      <c r="D20" s="464" t="s">
        <v>813</v>
      </c>
      <c r="E20" s="458" t="s">
        <v>774</v>
      </c>
      <c r="F20" s="458" t="s">
        <v>774</v>
      </c>
      <c r="G20" s="492">
        <v>0</v>
      </c>
      <c r="H20" s="467">
        <v>0</v>
      </c>
    </row>
    <row r="21" spans="1:11" ht="26" customHeight="1" x14ac:dyDescent="0.35">
      <c r="A21" s="456">
        <v>11</v>
      </c>
      <c r="B21" s="457" t="s">
        <v>590</v>
      </c>
      <c r="C21" s="459" t="s">
        <v>810</v>
      </c>
      <c r="D21" s="459" t="s">
        <v>810</v>
      </c>
      <c r="E21" s="458" t="s">
        <v>774</v>
      </c>
      <c r="F21" s="458" t="s">
        <v>774</v>
      </c>
      <c r="G21" s="492">
        <v>60</v>
      </c>
      <c r="H21" s="460">
        <v>1.3333333333333333</v>
      </c>
    </row>
    <row r="22" spans="1:11" ht="34" customHeight="1" x14ac:dyDescent="0.35">
      <c r="A22" s="461">
        <v>12</v>
      </c>
      <c r="B22" s="462" t="s">
        <v>778</v>
      </c>
      <c r="C22" s="459" t="s">
        <v>810</v>
      </c>
      <c r="D22" s="459" t="s">
        <v>810</v>
      </c>
      <c r="E22" s="458" t="s">
        <v>774</v>
      </c>
      <c r="F22" s="458" t="s">
        <v>774</v>
      </c>
      <c r="G22" s="492">
        <v>60</v>
      </c>
      <c r="H22" s="460">
        <v>1</v>
      </c>
    </row>
    <row r="23" spans="1:11" ht="26" customHeight="1" x14ac:dyDescent="0.35">
      <c r="A23" s="456">
        <v>13</v>
      </c>
      <c r="B23" s="457" t="s">
        <v>345</v>
      </c>
      <c r="C23" s="459" t="s">
        <v>810</v>
      </c>
      <c r="D23" s="459" t="s">
        <v>810</v>
      </c>
      <c r="E23" s="458" t="s">
        <v>774</v>
      </c>
      <c r="F23" s="458" t="s">
        <v>774</v>
      </c>
      <c r="G23" s="492">
        <v>60</v>
      </c>
      <c r="H23" s="460">
        <v>1.3333333333333333</v>
      </c>
    </row>
    <row r="24" spans="1:11" ht="26" customHeight="1" thickBot="1" x14ac:dyDescent="0.4">
      <c r="A24" s="468">
        <v>14</v>
      </c>
      <c r="B24" s="469" t="s">
        <v>345</v>
      </c>
      <c r="C24" s="471" t="s">
        <v>810</v>
      </c>
      <c r="D24" s="471" t="s">
        <v>810</v>
      </c>
      <c r="E24" s="470" t="s">
        <v>774</v>
      </c>
      <c r="F24" s="470" t="s">
        <v>774</v>
      </c>
      <c r="G24" s="493">
        <v>60</v>
      </c>
      <c r="H24" s="472">
        <v>1.3333333333333333</v>
      </c>
    </row>
    <row r="25" spans="1:11" ht="24" customHeight="1" x14ac:dyDescent="0.35">
      <c r="A25" s="707"/>
      <c r="B25" s="473" t="s">
        <v>132</v>
      </c>
      <c r="C25" s="707"/>
      <c r="D25" s="707"/>
      <c r="E25" s="707"/>
      <c r="F25" s="707"/>
      <c r="G25" s="494">
        <v>630</v>
      </c>
      <c r="H25" s="474">
        <v>0.93333333333333335</v>
      </c>
    </row>
    <row r="28" spans="1:11" ht="28" customHeight="1" x14ac:dyDescent="0.35">
      <c r="A28" s="607" t="s">
        <v>820</v>
      </c>
      <c r="B28" s="607"/>
      <c r="C28" s="607"/>
      <c r="D28" s="607"/>
      <c r="E28" s="607"/>
      <c r="F28" s="607"/>
      <c r="G28" s="607"/>
      <c r="H28" s="607"/>
      <c r="I28" s="607"/>
      <c r="J28" s="607"/>
      <c r="K28" s="607"/>
    </row>
    <row r="29" spans="1:11" ht="24" customHeight="1" x14ac:dyDescent="0.35">
      <c r="A29" s="475" t="s">
        <v>265</v>
      </c>
      <c r="B29" s="475" t="s">
        <v>771</v>
      </c>
      <c r="C29" s="475" t="s">
        <v>16</v>
      </c>
      <c r="D29" s="475" t="s">
        <v>640</v>
      </c>
      <c r="E29" s="475" t="s">
        <v>641</v>
      </c>
      <c r="F29" s="475" t="s">
        <v>642</v>
      </c>
      <c r="G29" s="475" t="s">
        <v>61</v>
      </c>
      <c r="H29" s="475" t="s">
        <v>786</v>
      </c>
      <c r="I29" s="475" t="s">
        <v>787</v>
      </c>
      <c r="J29" s="475" t="s">
        <v>643</v>
      </c>
    </row>
    <row r="30" spans="1:11" ht="34" customHeight="1" x14ac:dyDescent="0.35">
      <c r="A30" s="476">
        <v>5</v>
      </c>
      <c r="B30" s="477" t="s">
        <v>776</v>
      </c>
      <c r="C30" s="478" t="s">
        <v>278</v>
      </c>
      <c r="D30" s="479">
        <v>45292</v>
      </c>
      <c r="E30" s="480">
        <v>15</v>
      </c>
      <c r="F30" s="480">
        <v>0</v>
      </c>
      <c r="G30" s="480">
        <v>15</v>
      </c>
      <c r="H30" s="480">
        <v>2.5</v>
      </c>
      <c r="I30" s="481" t="s">
        <v>834</v>
      </c>
      <c r="J30" s="478" t="s">
        <v>788</v>
      </c>
    </row>
    <row r="31" spans="1:11" ht="22" customHeight="1" x14ac:dyDescent="0.35">
      <c r="A31" s="476">
        <v>8</v>
      </c>
      <c r="B31" s="477" t="s">
        <v>579</v>
      </c>
      <c r="C31" s="478" t="s">
        <v>278</v>
      </c>
      <c r="D31" s="479">
        <v>45292</v>
      </c>
      <c r="E31" s="480">
        <v>7.5</v>
      </c>
      <c r="F31" s="480">
        <v>0</v>
      </c>
      <c r="G31" s="480">
        <v>7.5</v>
      </c>
      <c r="H31" s="480">
        <v>2.5</v>
      </c>
      <c r="I31" s="481" t="s">
        <v>834</v>
      </c>
      <c r="J31" s="478" t="s">
        <v>788</v>
      </c>
    </row>
    <row r="32" spans="1:11" ht="22" customHeight="1" x14ac:dyDescent="0.35">
      <c r="A32" s="476">
        <v>10</v>
      </c>
      <c r="B32" s="477" t="s">
        <v>580</v>
      </c>
      <c r="C32" s="478" t="s">
        <v>278</v>
      </c>
      <c r="D32" s="479">
        <v>45292</v>
      </c>
      <c r="E32" s="480">
        <v>7.5</v>
      </c>
      <c r="F32" s="480">
        <v>0</v>
      </c>
      <c r="G32" s="480">
        <v>7.5</v>
      </c>
      <c r="H32" s="480">
        <v>2.5</v>
      </c>
      <c r="I32" s="481" t="s">
        <v>834</v>
      </c>
      <c r="J32" s="478" t="s">
        <v>788</v>
      </c>
    </row>
    <row r="33" spans="1:10" ht="22" customHeight="1" thickBot="1" x14ac:dyDescent="0.4">
      <c r="A33" s="482">
        <v>10</v>
      </c>
      <c r="B33" s="483" t="s">
        <v>580</v>
      </c>
      <c r="C33" s="484" t="s">
        <v>278</v>
      </c>
      <c r="D33" s="485">
        <v>45323</v>
      </c>
      <c r="E33" s="486">
        <v>7.5</v>
      </c>
      <c r="F33" s="486">
        <v>0</v>
      </c>
      <c r="G33" s="486">
        <v>7.5</v>
      </c>
      <c r="H33" s="486">
        <v>2.5</v>
      </c>
      <c r="I33" s="487" t="s">
        <v>835</v>
      </c>
      <c r="J33" s="484" t="s">
        <v>788</v>
      </c>
    </row>
    <row r="34" spans="1:10" ht="22" customHeight="1" x14ac:dyDescent="0.35">
      <c r="A34" s="709"/>
      <c r="B34" s="709"/>
      <c r="C34" s="709"/>
      <c r="D34" s="488" t="s">
        <v>789</v>
      </c>
      <c r="E34" s="710">
        <f>SUM($E$30:$E$33)</f>
        <v>37.5</v>
      </c>
      <c r="F34" s="709"/>
      <c r="G34" s="711">
        <f>SUM($G$30:$G$33)</f>
        <v>37.5</v>
      </c>
      <c r="H34" s="712">
        <f>SUM($H$30:$H$33)</f>
        <v>10</v>
      </c>
      <c r="I34" s="709"/>
      <c r="J34" s="709"/>
    </row>
  </sheetData>
  <sheetProtection sheet="1" objects="1" scenarios="1" autoFilter="0"/>
  <mergeCells count="16">
    <mergeCell ref="A28:K28"/>
    <mergeCell ref="A2:K2"/>
    <mergeCell ref="A3:K3"/>
    <mergeCell ref="A5:B5"/>
    <mergeCell ref="A6:B6"/>
    <mergeCell ref="A7:B7"/>
    <mergeCell ref="C5:D5"/>
    <mergeCell ref="C6:D6"/>
    <mergeCell ref="C7:D7"/>
    <mergeCell ref="E5:F5"/>
    <mergeCell ref="E6:F6"/>
    <mergeCell ref="E7:F7"/>
    <mergeCell ref="G5:H5"/>
    <mergeCell ref="G6:H6"/>
    <mergeCell ref="G7:H7"/>
    <mergeCell ref="A9:K9"/>
  </mergeCells>
  <conditionalFormatting sqref="H11:H24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{FE79E14E-A33E-48CE-A0ED-FA97789DDEAF}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79E14E-A33E-48CE-A0ED-FA97789DDEAF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selection activeCell="J29" sqref="J29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552" customWidth="1"/>
    <col min="8" max="8" width="47.26953125" style="213" bestFit="1" customWidth="1"/>
    <col min="9" max="9" width="19" style="552" customWidth="1"/>
    <col min="10" max="10" width="21.36328125" style="552" bestFit="1" customWidth="1"/>
    <col min="11" max="11" width="17.54296875" style="213" customWidth="1"/>
    <col min="12" max="12" width="50.1796875" style="552" customWidth="1"/>
    <col min="13" max="13" width="21.453125" style="262" bestFit="1" customWidth="1"/>
    <col min="14" max="14" width="13.81640625" style="552" bestFit="1" customWidth="1"/>
    <col min="15" max="15" width="14.453125" style="552" bestFit="1" customWidth="1"/>
    <col min="16" max="17" width="14.81640625" style="552" bestFit="1" customWidth="1"/>
    <col min="18" max="18" width="22.26953125" style="552" customWidth="1"/>
    <col min="19" max="19" width="21" style="552" customWidth="1"/>
    <col min="20" max="20" width="16.81640625" style="552" bestFit="1" customWidth="1"/>
    <col min="21" max="21" width="16.453125" style="552" bestFit="1" customWidth="1"/>
    <col min="22" max="22" width="21.81640625" style="552" customWidth="1"/>
    <col min="23" max="23" width="15.26953125" style="552" bestFit="1" customWidth="1"/>
    <col min="24" max="24" width="34.81640625" style="552" customWidth="1"/>
    <col min="25" max="25" width="19.26953125" style="552" customWidth="1"/>
    <col min="26" max="26" width="22.54296875" style="552" customWidth="1"/>
    <col min="27" max="16384" width="11.453125" style="552"/>
  </cols>
  <sheetData>
    <row r="1" spans="1:18" ht="30" customHeight="1" x14ac:dyDescent="0.35">
      <c r="A1" s="552"/>
      <c r="B1" s="552"/>
      <c r="C1" s="552"/>
      <c r="D1" s="552"/>
      <c r="E1" s="552"/>
      <c r="F1" s="552"/>
      <c r="H1" s="552"/>
      <c r="K1" s="552"/>
      <c r="M1" s="552"/>
    </row>
    <row r="2" spans="1:18" ht="3" customHeight="1" x14ac:dyDescent="0.35">
      <c r="A2" s="552"/>
      <c r="B2" s="552"/>
      <c r="C2" s="552"/>
      <c r="D2" s="552"/>
      <c r="E2" s="552"/>
      <c r="F2" s="552"/>
      <c r="H2" s="552"/>
      <c r="K2" s="552"/>
      <c r="M2" s="552"/>
    </row>
    <row r="3" spans="1:18" ht="48" thickBot="1" x14ac:dyDescent="0.4">
      <c r="A3" s="204"/>
      <c r="B3" s="638" t="s">
        <v>38</v>
      </c>
      <c r="C3" s="639"/>
      <c r="D3" s="639"/>
      <c r="E3" s="639"/>
      <c r="G3" s="547"/>
      <c r="I3" s="547"/>
      <c r="J3" s="547"/>
      <c r="L3" s="547"/>
      <c r="M3" s="547"/>
    </row>
    <row r="4" spans="1:18" ht="21.75" customHeight="1" x14ac:dyDescent="0.35">
      <c r="C4" s="549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559"/>
    </row>
    <row r="5" spans="1:18" ht="21.75" customHeight="1" thickBot="1" x14ac:dyDescent="0.4">
      <c r="C5" s="550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12697.93</v>
      </c>
      <c r="M5" s="559"/>
    </row>
    <row r="6" spans="1:18" ht="7" customHeight="1" x14ac:dyDescent="0.35">
      <c r="M6" s="552"/>
    </row>
    <row r="7" spans="1:18" ht="7" customHeight="1" x14ac:dyDescent="0.35">
      <c r="M7" s="552"/>
    </row>
    <row r="8" spans="1:18" ht="50.25" customHeight="1" x14ac:dyDescent="0.35">
      <c r="C8" s="640" t="s">
        <v>37</v>
      </c>
      <c r="D8" s="640"/>
      <c r="E8" s="640"/>
      <c r="G8" s="547"/>
      <c r="M8" s="552"/>
      <c r="R8" s="236" t="str">
        <f>C27</f>
        <v>Auszug: ganzes Jahr 2024</v>
      </c>
    </row>
    <row r="9" spans="1:18" ht="10.5" customHeight="1" x14ac:dyDescent="0.35">
      <c r="M9" s="552"/>
    </row>
    <row r="10" spans="1:18" ht="15" customHeight="1" x14ac:dyDescent="0.35">
      <c r="B10" s="641" t="s">
        <v>20</v>
      </c>
      <c r="C10" s="12" t="s">
        <v>36</v>
      </c>
      <c r="D10" s="12"/>
      <c r="E10" s="216">
        <f>IF(SUMIFS(M30:M5000,G30:G5000,TRUE)=0,"",SUMIFS(M30:M5000,G30:G5000,TRUE))</f>
        <v>300</v>
      </c>
      <c r="M10" s="552"/>
    </row>
    <row r="11" spans="1:18" x14ac:dyDescent="0.35">
      <c r="B11" s="641"/>
      <c r="C11" s="13" t="s">
        <v>35</v>
      </c>
      <c r="D11" s="13"/>
      <c r="E11" s="217" t="str">
        <f>IF(SUMIFS(N30:N5000,G30:G5000,TRUE)=0,"",SUMIFS(N30:N5000,G30:G5000,TRUE))</f>
        <v/>
      </c>
      <c r="M11" s="552"/>
      <c r="P11" s="251"/>
    </row>
    <row r="12" spans="1:18" x14ac:dyDescent="0.35">
      <c r="B12" s="641"/>
      <c r="C12" s="12" t="s">
        <v>34</v>
      </c>
      <c r="D12" s="12"/>
      <c r="E12" s="216" t="str">
        <f>IF(SUMIFS(O30:O5000,G30:G5000,TRUE)=0,"",SUMIFS(O30:O5000,G30:G5000,TRUE))</f>
        <v/>
      </c>
      <c r="M12" s="552"/>
      <c r="P12" s="251"/>
    </row>
    <row r="13" spans="1:18" x14ac:dyDescent="0.35">
      <c r="B13" s="641"/>
      <c r="C13" s="13" t="s">
        <v>33</v>
      </c>
      <c r="D13" s="13"/>
      <c r="E13" s="217" t="str">
        <f>IF(SUMIFS(P30:P5000,G30:G5000,TRUE)=0,"",SUMIFS(P30:P5000,G30:G5000,TRUE))</f>
        <v/>
      </c>
      <c r="M13" s="552"/>
    </row>
    <row r="14" spans="1:18" x14ac:dyDescent="0.35">
      <c r="B14" s="641"/>
      <c r="C14" s="12" t="s">
        <v>32</v>
      </c>
      <c r="D14" s="12"/>
      <c r="E14" s="216" t="str">
        <f>IF(SUMIFS(Q30:Q5000,G30:G5000,TRUE)=0,"",SUMIFS(Q30:Q5000,G30:G5000,TRUE))</f>
        <v/>
      </c>
      <c r="M14" s="552"/>
      <c r="P14" s="251"/>
    </row>
    <row r="15" spans="1:18" x14ac:dyDescent="0.35">
      <c r="B15" s="641"/>
      <c r="C15" s="13" t="s">
        <v>28</v>
      </c>
      <c r="D15" s="13"/>
      <c r="E15" s="217" t="str">
        <f>IF(SUMIFS(R30:R5000,G30:G5000,TRUE)=0,"",SUMIFS(R30:R5000,G30:G5000,TRUE))</f>
        <v/>
      </c>
      <c r="M15" s="552"/>
      <c r="P15" s="251"/>
    </row>
    <row r="16" spans="1:18" ht="15" thickBot="1" x14ac:dyDescent="0.4">
      <c r="B16" s="641"/>
      <c r="C16" s="12" t="s">
        <v>31</v>
      </c>
      <c r="D16" s="12"/>
      <c r="E16" s="216">
        <f>IF(SUMIFS(S30:S5000,G30:G5000,TRUE)=0,"",SUMIFS(S30:S5000,G30:G5000,TRUE))</f>
        <v>621</v>
      </c>
      <c r="M16" s="552"/>
      <c r="P16" s="251"/>
    </row>
    <row r="17" spans="1:26" ht="19.5" thickTop="1" thickBot="1" x14ac:dyDescent="0.4">
      <c r="B17" s="642"/>
      <c r="C17" s="11" t="s">
        <v>24</v>
      </c>
      <c r="D17" s="11"/>
      <c r="E17" s="218">
        <f>SUM(E10:E16)</f>
        <v>921</v>
      </c>
      <c r="M17" s="552"/>
    </row>
    <row r="18" spans="1:26" ht="15" customHeight="1" x14ac:dyDescent="0.35">
      <c r="B18" s="643" t="s">
        <v>19</v>
      </c>
      <c r="C18" s="10" t="s">
        <v>30</v>
      </c>
      <c r="D18" s="10"/>
      <c r="E18" s="8">
        <f>IF(SUMIFS(T30:T5000,G30:G5000,TRUE)=0,"",SUMIFS(T30:T5000,G30:G5000,TRUE))</f>
        <v>-1437.6000000000001</v>
      </c>
      <c r="M18" s="552"/>
    </row>
    <row r="19" spans="1:26" x14ac:dyDescent="0.35">
      <c r="B19" s="644"/>
      <c r="C19" s="5" t="s">
        <v>29</v>
      </c>
      <c r="D19" s="5"/>
      <c r="E19" s="3" t="str">
        <f>IF(SUMIFS(U30:U5000,G30:G5000,TRUE)=0,"",SUMIFS(U30:U5000,G30:G5000,TRUE))</f>
        <v/>
      </c>
      <c r="M19" s="552"/>
    </row>
    <row r="20" spans="1:26" x14ac:dyDescent="0.35">
      <c r="B20" s="644"/>
      <c r="C20" s="1" t="s">
        <v>28</v>
      </c>
      <c r="D20" s="1"/>
      <c r="E20" s="6" t="str">
        <f>IF(SUMIFS(V30:V5000,G30:G5000,TRUE)=0,"",SUMIFS(V30:V5000,G30:G5000,TRUE))</f>
        <v/>
      </c>
      <c r="M20" s="552"/>
    </row>
    <row r="21" spans="1:26" x14ac:dyDescent="0.35">
      <c r="B21" s="644"/>
      <c r="C21" s="5" t="s">
        <v>27</v>
      </c>
      <c r="D21" s="5"/>
      <c r="E21" s="3" t="str">
        <f>IF(SUMIFS(W30:W5000,G30:G5000,TRUE)=0,"",SUMIFS(W30:W5000,G30:G5000,TRUE))</f>
        <v/>
      </c>
      <c r="M21" s="552"/>
    </row>
    <row r="22" spans="1:26" x14ac:dyDescent="0.35">
      <c r="B22" s="644"/>
      <c r="C22" s="1" t="s">
        <v>26</v>
      </c>
      <c r="D22" s="1"/>
      <c r="E22" s="6" t="str">
        <f>IF(SUMIFS(X30:X5000,G30:G5000,TRUE)=0,"",SUMIFS(X30:X5000,G30:G5000,TRUE))</f>
        <v/>
      </c>
      <c r="M22" s="552"/>
    </row>
    <row r="23" spans="1:26" x14ac:dyDescent="0.35">
      <c r="B23" s="644"/>
      <c r="C23" s="5" t="s">
        <v>25</v>
      </c>
      <c r="D23" s="5"/>
      <c r="E23" s="3">
        <f>IF(SUMIFS(Y30:Y5000,G30:G5000,TRUE)=0,"",SUMIFS(Y30:Y5000,G30:G5000,TRUE))</f>
        <v>-4.5</v>
      </c>
      <c r="M23" s="552"/>
    </row>
    <row r="24" spans="1:26" ht="18.5" x14ac:dyDescent="0.35">
      <c r="B24" s="644"/>
      <c r="C24" s="2" t="s">
        <v>24</v>
      </c>
      <c r="D24" s="205"/>
      <c r="E24" s="219">
        <f>SUM(E18:E23)</f>
        <v>-1442.1000000000001</v>
      </c>
      <c r="M24" s="552"/>
    </row>
    <row r="25" spans="1:26" x14ac:dyDescent="0.35">
      <c r="B25" s="644"/>
      <c r="C25" s="1" t="s">
        <v>23</v>
      </c>
      <c r="D25" s="1"/>
      <c r="E25" s="6" t="str">
        <f>IF(SUMIFS(Z30:Z5000,G30:G5000,TRUE)=0,"",SUMIFS(Z30:Z5000,G30:G5000,TRUE))</f>
        <v/>
      </c>
      <c r="M25" s="552"/>
    </row>
    <row r="26" spans="1:26" x14ac:dyDescent="0.35">
      <c r="M26" s="552"/>
    </row>
    <row r="27" spans="1:26" ht="26" x14ac:dyDescent="0.35">
      <c r="A27" s="645" t="s">
        <v>22</v>
      </c>
      <c r="B27" s="646"/>
      <c r="C27" s="647" t="s">
        <v>713</v>
      </c>
      <c r="D27" s="648"/>
      <c r="E27" s="648"/>
      <c r="F27" s="630"/>
      <c r="G27" s="630"/>
      <c r="H27" s="630"/>
      <c r="I27" s="630"/>
      <c r="J27" s="630"/>
      <c r="K27" s="630"/>
      <c r="L27" s="631"/>
      <c r="M27" s="629" t="str">
        <f>C8</f>
        <v>Konto Sparkasse</v>
      </c>
      <c r="N27" s="630"/>
      <c r="O27" s="630"/>
      <c r="P27" s="630"/>
      <c r="Q27" s="630"/>
      <c r="R27" s="630"/>
      <c r="S27" s="630"/>
      <c r="T27" s="630"/>
      <c r="U27" s="630"/>
      <c r="V27" s="630"/>
      <c r="W27" s="630"/>
      <c r="X27" s="630"/>
      <c r="Y27" s="630"/>
      <c r="Z27" s="631"/>
    </row>
    <row r="28" spans="1:26" s="252" customFormat="1" ht="21" x14ac:dyDescent="0.35">
      <c r="A28" s="632" t="s">
        <v>21</v>
      </c>
      <c r="B28" s="633"/>
      <c r="C28" s="634"/>
      <c r="D28" s="634"/>
      <c r="E28" s="635"/>
      <c r="F28" s="206"/>
      <c r="G28" s="546"/>
      <c r="H28" s="206"/>
      <c r="I28" s="546"/>
      <c r="J28" s="546"/>
      <c r="K28" s="206"/>
      <c r="L28" s="546"/>
      <c r="M28" s="636" t="s">
        <v>20</v>
      </c>
      <c r="N28" s="630"/>
      <c r="O28" s="630"/>
      <c r="P28" s="630"/>
      <c r="Q28" s="630"/>
      <c r="R28" s="630"/>
      <c r="S28" s="630"/>
      <c r="T28" s="637" t="s">
        <v>19</v>
      </c>
      <c r="U28" s="630"/>
      <c r="V28" s="630"/>
      <c r="W28" s="630"/>
      <c r="X28" s="630"/>
      <c r="Y28" s="630"/>
      <c r="Z28" s="631"/>
    </row>
    <row r="29" spans="1:26" ht="31.5" customHeight="1" x14ac:dyDescent="0.35">
      <c r="A29" s="397" t="s">
        <v>17</v>
      </c>
      <c r="B29" s="397" t="s">
        <v>14</v>
      </c>
      <c r="C29" s="397" t="s">
        <v>317</v>
      </c>
      <c r="D29" s="397" t="s">
        <v>336</v>
      </c>
      <c r="E29" s="397" t="s">
        <v>305</v>
      </c>
      <c r="F29" s="397" t="s">
        <v>309</v>
      </c>
      <c r="G29" s="398" t="s">
        <v>463</v>
      </c>
      <c r="H29" s="397" t="s">
        <v>16</v>
      </c>
      <c r="I29" s="398" t="s">
        <v>306</v>
      </c>
      <c r="J29" s="398" t="s">
        <v>307</v>
      </c>
      <c r="K29" s="397" t="s">
        <v>308</v>
      </c>
      <c r="L29" s="398" t="s">
        <v>18</v>
      </c>
      <c r="M29" s="399" t="s">
        <v>13</v>
      </c>
      <c r="N29" s="399" t="s">
        <v>12</v>
      </c>
      <c r="O29" s="399" t="s">
        <v>11</v>
      </c>
      <c r="P29" s="399" t="s">
        <v>10</v>
      </c>
      <c r="Q29" s="399" t="s">
        <v>9</v>
      </c>
      <c r="R29" s="399" t="s">
        <v>8</v>
      </c>
      <c r="S29" s="399" t="s">
        <v>7</v>
      </c>
      <c r="T29" s="400" t="s">
        <v>6</v>
      </c>
      <c r="U29" s="400" t="s">
        <v>5</v>
      </c>
      <c r="V29" s="400" t="s">
        <v>4</v>
      </c>
      <c r="W29" s="400" t="s">
        <v>3</v>
      </c>
      <c r="X29" s="400" t="s">
        <v>2</v>
      </c>
      <c r="Y29" s="400" t="s">
        <v>1</v>
      </c>
      <c r="Z29" s="401" t="s">
        <v>0</v>
      </c>
    </row>
    <row r="30" spans="1:26" x14ac:dyDescent="0.35">
      <c r="A30" s="495">
        <v>45293</v>
      </c>
      <c r="B30" s="496">
        <v>15</v>
      </c>
      <c r="C30" s="497" t="s">
        <v>526</v>
      </c>
      <c r="D30" s="497" t="s">
        <v>527</v>
      </c>
      <c r="E30" s="497" t="s">
        <v>742</v>
      </c>
      <c r="F30" s="497" t="s">
        <v>721</v>
      </c>
      <c r="G30" s="497" t="b">
        <f>IF(A30="","",IF(Daten!$AE$4=0,TRUE,MONTH(A30)=Daten!$AE$4))</f>
        <v>1</v>
      </c>
      <c r="H30" s="498" t="s">
        <v>278</v>
      </c>
      <c r="I30" s="499" t="s">
        <v>54</v>
      </c>
      <c r="J30" s="499"/>
      <c r="K30" s="497" t="s">
        <v>727</v>
      </c>
      <c r="L30" s="500"/>
      <c r="M30" s="515">
        <v>15</v>
      </c>
      <c r="N30" s="515"/>
      <c r="O30" s="515"/>
      <c r="P30" s="515"/>
      <c r="Q30" s="515"/>
      <c r="R30" s="515"/>
      <c r="S30" s="515"/>
      <c r="T30" s="515"/>
      <c r="U30" s="515"/>
      <c r="V30" s="515"/>
      <c r="W30" s="515"/>
      <c r="X30" s="515"/>
      <c r="Y30" s="515"/>
      <c r="Z30" s="515"/>
    </row>
    <row r="31" spans="1:26" x14ac:dyDescent="0.35">
      <c r="A31" s="501">
        <v>45293</v>
      </c>
      <c r="B31" s="502">
        <v>15</v>
      </c>
      <c r="C31" s="503" t="s">
        <v>557</v>
      </c>
      <c r="D31" s="503" t="s">
        <v>558</v>
      </c>
      <c r="E31" s="503" t="s">
        <v>743</v>
      </c>
      <c r="F31" s="503" t="s">
        <v>721</v>
      </c>
      <c r="G31" s="503" t="b">
        <f>IF(A31="","",IF(Daten!$AE$4=0,TRUE,MONTH(A31)=Daten!$AE$4))</f>
        <v>1</v>
      </c>
      <c r="H31" s="504" t="s">
        <v>278</v>
      </c>
      <c r="I31" s="505" t="s">
        <v>54</v>
      </c>
      <c r="J31" s="505"/>
      <c r="K31" s="503" t="s">
        <v>727</v>
      </c>
      <c r="L31" s="506"/>
      <c r="M31" s="516">
        <v>15</v>
      </c>
      <c r="N31" s="516"/>
      <c r="O31" s="516"/>
      <c r="P31" s="516"/>
      <c r="Q31" s="516"/>
      <c r="R31" s="516"/>
      <c r="S31" s="516"/>
      <c r="T31" s="516"/>
      <c r="U31" s="516"/>
      <c r="V31" s="516"/>
      <c r="W31" s="516"/>
      <c r="X31" s="516"/>
      <c r="Y31" s="516"/>
      <c r="Z31" s="516"/>
    </row>
    <row r="32" spans="1:26" x14ac:dyDescent="0.35">
      <c r="A32" s="507">
        <v>45293</v>
      </c>
      <c r="B32" s="508">
        <v>15</v>
      </c>
      <c r="C32" s="509" t="s">
        <v>557</v>
      </c>
      <c r="D32" s="509" t="s">
        <v>558</v>
      </c>
      <c r="E32" s="509" t="s">
        <v>744</v>
      </c>
      <c r="F32" s="509" t="s">
        <v>721</v>
      </c>
      <c r="G32" s="509" t="b">
        <f>IF(A32="","",IF(Daten!$AE$4=0,TRUE,MONTH(A32)=Daten!$AE$4))</f>
        <v>1</v>
      </c>
      <c r="H32" s="504" t="s">
        <v>377</v>
      </c>
      <c r="I32" s="510" t="s">
        <v>54</v>
      </c>
      <c r="J32" s="510"/>
      <c r="K32" s="509" t="s">
        <v>727</v>
      </c>
      <c r="L32" s="511"/>
      <c r="M32" s="517"/>
      <c r="N32" s="517"/>
      <c r="O32" s="517"/>
      <c r="P32" s="517"/>
      <c r="Q32" s="517"/>
      <c r="R32" s="517"/>
      <c r="S32" s="517">
        <v>15</v>
      </c>
      <c r="T32" s="517"/>
      <c r="U32" s="517"/>
      <c r="V32" s="517"/>
      <c r="W32" s="517"/>
      <c r="X32" s="517"/>
      <c r="Y32" s="517"/>
      <c r="Z32" s="517"/>
    </row>
    <row r="33" spans="1:26" x14ac:dyDescent="0.35">
      <c r="A33" s="501">
        <v>45293</v>
      </c>
      <c r="B33" s="502">
        <v>15</v>
      </c>
      <c r="C33" s="503" t="s">
        <v>40</v>
      </c>
      <c r="D33" s="503" t="s">
        <v>530</v>
      </c>
      <c r="E33" s="503" t="s">
        <v>346</v>
      </c>
      <c r="F33" s="503" t="s">
        <v>721</v>
      </c>
      <c r="G33" s="503" t="b">
        <f>IF(A33="","",IF(Daten!$AE$4=0,TRUE,MONTH(A33)=Daten!$AE$4))</f>
        <v>1</v>
      </c>
      <c r="H33" s="504" t="s">
        <v>377</v>
      </c>
      <c r="I33" s="505" t="s">
        <v>54</v>
      </c>
      <c r="J33" s="505"/>
      <c r="K33" s="503" t="s">
        <v>727</v>
      </c>
      <c r="L33" s="506"/>
      <c r="M33" s="516"/>
      <c r="N33" s="516"/>
      <c r="O33" s="516"/>
      <c r="P33" s="516"/>
      <c r="Q33" s="516"/>
      <c r="R33" s="516"/>
      <c r="S33" s="516">
        <v>15</v>
      </c>
      <c r="T33" s="516"/>
      <c r="U33" s="516"/>
      <c r="V33" s="516"/>
      <c r="W33" s="516"/>
      <c r="X33" s="516"/>
      <c r="Y33" s="516"/>
      <c r="Z33" s="516"/>
    </row>
    <row r="34" spans="1:26" x14ac:dyDescent="0.35">
      <c r="A34" s="507">
        <v>45293</v>
      </c>
      <c r="B34" s="508">
        <v>15</v>
      </c>
      <c r="C34" s="509" t="s">
        <v>561</v>
      </c>
      <c r="D34" s="509" t="s">
        <v>531</v>
      </c>
      <c r="E34" s="509" t="s">
        <v>745</v>
      </c>
      <c r="F34" s="509" t="s">
        <v>721</v>
      </c>
      <c r="G34" s="509" t="b">
        <f>IF(A34="","",IF(Daten!$AE$4=0,TRUE,MONTH(A34)=Daten!$AE$4))</f>
        <v>1</v>
      </c>
      <c r="H34" s="504" t="s">
        <v>377</v>
      </c>
      <c r="I34" s="510" t="s">
        <v>54</v>
      </c>
      <c r="J34" s="510"/>
      <c r="K34" s="509" t="s">
        <v>727</v>
      </c>
      <c r="L34" s="511"/>
      <c r="M34" s="517"/>
      <c r="N34" s="517"/>
      <c r="O34" s="517"/>
      <c r="P34" s="517"/>
      <c r="Q34" s="517"/>
      <c r="R34" s="517"/>
      <c r="S34" s="517">
        <v>15</v>
      </c>
      <c r="T34" s="517"/>
      <c r="U34" s="517"/>
      <c r="V34" s="517"/>
      <c r="W34" s="517"/>
      <c r="X34" s="517"/>
      <c r="Y34" s="517"/>
      <c r="Z34" s="517"/>
    </row>
    <row r="35" spans="1:26" x14ac:dyDescent="0.35">
      <c r="A35" s="501">
        <v>45293</v>
      </c>
      <c r="B35" s="502">
        <v>7.5</v>
      </c>
      <c r="C35" s="503" t="s">
        <v>42</v>
      </c>
      <c r="D35" s="503" t="s">
        <v>533</v>
      </c>
      <c r="E35" s="503" t="s">
        <v>746</v>
      </c>
      <c r="F35" s="503" t="s">
        <v>721</v>
      </c>
      <c r="G35" s="503" t="b">
        <f>IF(A35="","",IF(Daten!$AE$4=0,TRUE,MONTH(A35)=Daten!$AE$4))</f>
        <v>1</v>
      </c>
      <c r="H35" s="504" t="s">
        <v>278</v>
      </c>
      <c r="I35" s="505" t="s">
        <v>54</v>
      </c>
      <c r="J35" s="505"/>
      <c r="K35" s="503" t="s">
        <v>727</v>
      </c>
      <c r="L35" s="506"/>
      <c r="M35" s="516">
        <v>7.5</v>
      </c>
      <c r="N35" s="516"/>
      <c r="O35" s="516"/>
      <c r="P35" s="516"/>
      <c r="Q35" s="516"/>
      <c r="R35" s="516"/>
      <c r="S35" s="516"/>
      <c r="T35" s="516"/>
      <c r="U35" s="516"/>
      <c r="V35" s="516"/>
      <c r="W35" s="516"/>
      <c r="X35" s="516"/>
      <c r="Y35" s="516"/>
      <c r="Z35" s="516"/>
    </row>
    <row r="36" spans="1:26" x14ac:dyDescent="0.35">
      <c r="A36" s="507">
        <v>45293</v>
      </c>
      <c r="B36" s="508">
        <v>15</v>
      </c>
      <c r="C36" s="509" t="s">
        <v>41</v>
      </c>
      <c r="D36" s="509" t="s">
        <v>540</v>
      </c>
      <c r="E36" s="509" t="s">
        <v>747</v>
      </c>
      <c r="F36" s="509" t="s">
        <v>721</v>
      </c>
      <c r="G36" s="509" t="b">
        <f>IF(A36="","",IF(Daten!$AE$4=0,TRUE,MONTH(A36)=Daten!$AE$4))</f>
        <v>1</v>
      </c>
      <c r="H36" s="504" t="s">
        <v>377</v>
      </c>
      <c r="I36" s="510" t="s">
        <v>54</v>
      </c>
      <c r="J36" s="510"/>
      <c r="K36" s="509" t="s">
        <v>727</v>
      </c>
      <c r="L36" s="511"/>
      <c r="M36" s="517"/>
      <c r="N36" s="517"/>
      <c r="O36" s="517"/>
      <c r="P36" s="517"/>
      <c r="Q36" s="517"/>
      <c r="R36" s="517"/>
      <c r="S36" s="517">
        <v>15</v>
      </c>
      <c r="T36" s="517"/>
      <c r="U36" s="517"/>
      <c r="V36" s="517"/>
      <c r="W36" s="517"/>
      <c r="X36" s="517"/>
      <c r="Y36" s="517"/>
      <c r="Z36" s="517"/>
    </row>
    <row r="37" spans="1:26" x14ac:dyDescent="0.35">
      <c r="A37" s="501">
        <v>45293</v>
      </c>
      <c r="B37" s="502">
        <v>15</v>
      </c>
      <c r="C37" s="503" t="s">
        <v>42</v>
      </c>
      <c r="D37" s="503" t="s">
        <v>533</v>
      </c>
      <c r="E37" s="503" t="s">
        <v>748</v>
      </c>
      <c r="F37" s="503" t="s">
        <v>721</v>
      </c>
      <c r="G37" s="503" t="b">
        <f>IF(A37="","",IF(Daten!$AE$4=0,TRUE,MONTH(A37)=Daten!$AE$4))</f>
        <v>1</v>
      </c>
      <c r="H37" s="504" t="s">
        <v>377</v>
      </c>
      <c r="I37" s="505" t="s">
        <v>54</v>
      </c>
      <c r="J37" s="505"/>
      <c r="K37" s="503" t="s">
        <v>727</v>
      </c>
      <c r="L37" s="506"/>
      <c r="M37" s="516"/>
      <c r="N37" s="516"/>
      <c r="O37" s="516"/>
      <c r="P37" s="516"/>
      <c r="Q37" s="516"/>
      <c r="R37" s="516"/>
      <c r="S37" s="516">
        <v>15</v>
      </c>
      <c r="T37" s="516"/>
      <c r="U37" s="516"/>
      <c r="V37" s="516"/>
      <c r="W37" s="516"/>
      <c r="X37" s="516"/>
      <c r="Y37" s="516"/>
      <c r="Z37" s="516"/>
    </row>
    <row r="38" spans="1:26" x14ac:dyDescent="0.35">
      <c r="A38" s="507">
        <v>45293</v>
      </c>
      <c r="B38" s="508">
        <v>7.5</v>
      </c>
      <c r="C38" s="509" t="s">
        <v>41</v>
      </c>
      <c r="D38" s="509" t="s">
        <v>540</v>
      </c>
      <c r="E38" s="509" t="s">
        <v>348</v>
      </c>
      <c r="F38" s="509" t="s">
        <v>721</v>
      </c>
      <c r="G38" s="509" t="b">
        <f>IF(A38="","",IF(Daten!$AE$4=0,TRUE,MONTH(A38)=Daten!$AE$4))</f>
        <v>1</v>
      </c>
      <c r="H38" s="504" t="s">
        <v>278</v>
      </c>
      <c r="I38" s="510" t="s">
        <v>54</v>
      </c>
      <c r="J38" s="510"/>
      <c r="K38" s="509" t="s">
        <v>727</v>
      </c>
      <c r="L38" s="511"/>
      <c r="M38" s="517">
        <v>7.5</v>
      </c>
      <c r="N38" s="517"/>
      <c r="O38" s="517"/>
      <c r="P38" s="517"/>
      <c r="Q38" s="517"/>
      <c r="R38" s="517"/>
      <c r="S38" s="517"/>
      <c r="T38" s="517"/>
      <c r="U38" s="517"/>
      <c r="V38" s="517"/>
      <c r="W38" s="517"/>
      <c r="X38" s="517"/>
      <c r="Y38" s="517"/>
      <c r="Z38" s="517"/>
    </row>
    <row r="39" spans="1:26" x14ac:dyDescent="0.35">
      <c r="A39" s="501">
        <v>45293</v>
      </c>
      <c r="B39" s="502">
        <v>15</v>
      </c>
      <c r="C39" s="503" t="s">
        <v>534</v>
      </c>
      <c r="D39" s="503" t="s">
        <v>535</v>
      </c>
      <c r="E39" s="503" t="s">
        <v>749</v>
      </c>
      <c r="F39" s="503" t="s">
        <v>721</v>
      </c>
      <c r="G39" s="503" t="b">
        <f>IF(A39="","",IF(Daten!$AE$4=0,TRUE,MONTH(A39)=Daten!$AE$4))</f>
        <v>1</v>
      </c>
      <c r="H39" s="504" t="s">
        <v>278</v>
      </c>
      <c r="I39" s="505" t="s">
        <v>54</v>
      </c>
      <c r="J39" s="505"/>
      <c r="K39" s="503" t="s">
        <v>727</v>
      </c>
      <c r="L39" s="506"/>
      <c r="M39" s="516">
        <v>15</v>
      </c>
      <c r="N39" s="516"/>
      <c r="O39" s="516"/>
      <c r="P39" s="516"/>
      <c r="Q39" s="516"/>
      <c r="R39" s="516"/>
      <c r="S39" s="516"/>
      <c r="T39" s="516"/>
      <c r="U39" s="516"/>
      <c r="V39" s="516"/>
      <c r="W39" s="516"/>
      <c r="X39" s="516"/>
      <c r="Y39" s="516"/>
      <c r="Z39" s="516"/>
    </row>
    <row r="40" spans="1:26" x14ac:dyDescent="0.35">
      <c r="A40" s="507">
        <v>45293</v>
      </c>
      <c r="B40" s="508">
        <v>15</v>
      </c>
      <c r="C40" s="509" t="s">
        <v>536</v>
      </c>
      <c r="D40" s="509" t="s">
        <v>537</v>
      </c>
      <c r="E40" s="509" t="s">
        <v>347</v>
      </c>
      <c r="F40" s="509" t="s">
        <v>721</v>
      </c>
      <c r="G40" s="509" t="b">
        <f>IF(A40="","",IF(Daten!$AE$4=0,TRUE,MONTH(A40)=Daten!$AE$4))</f>
        <v>1</v>
      </c>
      <c r="H40" s="504" t="s">
        <v>377</v>
      </c>
      <c r="I40" s="510" t="s">
        <v>54</v>
      </c>
      <c r="J40" s="510"/>
      <c r="K40" s="509" t="s">
        <v>727</v>
      </c>
      <c r="L40" s="511"/>
      <c r="M40" s="517"/>
      <c r="N40" s="517"/>
      <c r="O40" s="517"/>
      <c r="P40" s="517"/>
      <c r="Q40" s="517"/>
      <c r="R40" s="517"/>
      <c r="S40" s="517">
        <v>15</v>
      </c>
      <c r="T40" s="517"/>
      <c r="U40" s="517"/>
      <c r="V40" s="517"/>
      <c r="W40" s="517"/>
      <c r="X40" s="517"/>
      <c r="Y40" s="517"/>
      <c r="Z40" s="517"/>
    </row>
    <row r="41" spans="1:26" x14ac:dyDescent="0.35">
      <c r="A41" s="501">
        <v>45293</v>
      </c>
      <c r="B41" s="502">
        <v>15</v>
      </c>
      <c r="C41" s="503" t="s">
        <v>543</v>
      </c>
      <c r="D41" s="503" t="s">
        <v>544</v>
      </c>
      <c r="E41" s="503" t="s">
        <v>750</v>
      </c>
      <c r="F41" s="503" t="s">
        <v>721</v>
      </c>
      <c r="G41" s="503" t="b">
        <f>IF(A41="","",IF(Daten!$AE$4=0,TRUE,MONTH(A41)=Daten!$AE$4))</f>
        <v>1</v>
      </c>
      <c r="H41" s="504" t="s">
        <v>278</v>
      </c>
      <c r="I41" s="505" t="s">
        <v>54</v>
      </c>
      <c r="J41" s="505"/>
      <c r="K41" s="503" t="s">
        <v>727</v>
      </c>
      <c r="L41" s="506"/>
      <c r="M41" s="516">
        <v>15</v>
      </c>
      <c r="N41" s="516"/>
      <c r="O41" s="516"/>
      <c r="P41" s="516"/>
      <c r="Q41" s="516"/>
      <c r="R41" s="516"/>
      <c r="S41" s="516"/>
      <c r="T41" s="516"/>
      <c r="U41" s="516"/>
      <c r="V41" s="516"/>
      <c r="W41" s="516"/>
      <c r="X41" s="516"/>
      <c r="Y41" s="516"/>
      <c r="Z41" s="516"/>
    </row>
    <row r="42" spans="1:26" x14ac:dyDescent="0.35">
      <c r="A42" s="507">
        <v>45293</v>
      </c>
      <c r="B42" s="508">
        <v>15</v>
      </c>
      <c r="C42" s="509" t="s">
        <v>545</v>
      </c>
      <c r="D42" s="509" t="s">
        <v>546</v>
      </c>
      <c r="E42" s="509" t="s">
        <v>751</v>
      </c>
      <c r="F42" s="509" t="s">
        <v>721</v>
      </c>
      <c r="G42" s="509" t="b">
        <f>IF(A42="","",IF(Daten!$AE$4=0,TRUE,MONTH(A42)=Daten!$AE$4))</f>
        <v>1</v>
      </c>
      <c r="H42" s="504" t="s">
        <v>278</v>
      </c>
      <c r="I42" s="510" t="s">
        <v>54</v>
      </c>
      <c r="J42" s="510"/>
      <c r="K42" s="509" t="s">
        <v>727</v>
      </c>
      <c r="L42" s="511"/>
      <c r="M42" s="517">
        <v>15</v>
      </c>
      <c r="N42" s="517"/>
      <c r="O42" s="517"/>
      <c r="P42" s="517"/>
      <c r="Q42" s="517"/>
      <c r="R42" s="517"/>
      <c r="S42" s="517"/>
      <c r="T42" s="517"/>
      <c r="U42" s="517"/>
      <c r="V42" s="517"/>
      <c r="W42" s="517"/>
      <c r="X42" s="517"/>
      <c r="Y42" s="517"/>
      <c r="Z42" s="517"/>
    </row>
    <row r="43" spans="1:26" x14ac:dyDescent="0.35">
      <c r="A43" s="501">
        <v>45293</v>
      </c>
      <c r="B43" s="502">
        <v>15</v>
      </c>
      <c r="C43" s="503" t="s">
        <v>543</v>
      </c>
      <c r="D43" s="503" t="s">
        <v>544</v>
      </c>
      <c r="E43" s="503" t="s">
        <v>752</v>
      </c>
      <c r="F43" s="503" t="s">
        <v>721</v>
      </c>
      <c r="G43" s="503" t="b">
        <f>IF(A43="","",IF(Daten!$AE$4=0,TRUE,MONTH(A43)=Daten!$AE$4))</f>
        <v>1</v>
      </c>
      <c r="H43" s="504" t="s">
        <v>377</v>
      </c>
      <c r="I43" s="505" t="s">
        <v>54</v>
      </c>
      <c r="J43" s="505"/>
      <c r="K43" s="503" t="s">
        <v>727</v>
      </c>
      <c r="L43" s="506"/>
      <c r="M43" s="516"/>
      <c r="N43" s="516"/>
      <c r="O43" s="516"/>
      <c r="P43" s="516"/>
      <c r="Q43" s="516"/>
      <c r="R43" s="516"/>
      <c r="S43" s="516">
        <v>15</v>
      </c>
      <c r="T43" s="516"/>
      <c r="U43" s="516"/>
      <c r="V43" s="516"/>
      <c r="W43" s="516"/>
      <c r="X43" s="516"/>
      <c r="Y43" s="516"/>
      <c r="Z43" s="516"/>
    </row>
    <row r="44" spans="1:26" ht="29" x14ac:dyDescent="0.35">
      <c r="A44" s="507">
        <v>45294</v>
      </c>
      <c r="B44" s="508">
        <v>7.5</v>
      </c>
      <c r="C44" s="509" t="s">
        <v>659</v>
      </c>
      <c r="D44" s="509" t="s">
        <v>658</v>
      </c>
      <c r="E44" s="509" t="s">
        <v>735</v>
      </c>
      <c r="F44" s="509" t="s">
        <v>721</v>
      </c>
      <c r="G44" s="509" t="b">
        <f>IF(A44="","",IF(Daten!$AE$4=0,TRUE,MONTH(A44)=Daten!$AE$4))</f>
        <v>1</v>
      </c>
      <c r="H44" s="512" t="s">
        <v>754</v>
      </c>
      <c r="I44" s="510" t="s">
        <v>54</v>
      </c>
      <c r="J44" s="510"/>
      <c r="K44" s="509" t="s">
        <v>727</v>
      </c>
      <c r="L44" s="511" t="s">
        <v>753</v>
      </c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517"/>
      <c r="X44" s="517"/>
      <c r="Y44" s="517"/>
      <c r="Z44" s="517"/>
    </row>
    <row r="45" spans="1:26" x14ac:dyDescent="0.35">
      <c r="A45" s="501">
        <v>45294</v>
      </c>
      <c r="B45" s="502">
        <v>7.5</v>
      </c>
      <c r="C45" s="503" t="s">
        <v>638</v>
      </c>
      <c r="D45" s="503" t="s">
        <v>532</v>
      </c>
      <c r="E45" s="503" t="s">
        <v>736</v>
      </c>
      <c r="F45" s="503" t="s">
        <v>721</v>
      </c>
      <c r="G45" s="503" t="b">
        <f>IF(A45="","",IF(Daten!$AE$4=0,TRUE,MONTH(A45)=Daten!$AE$4))</f>
        <v>1</v>
      </c>
      <c r="H45" s="504" t="s">
        <v>278</v>
      </c>
      <c r="I45" s="505" t="s">
        <v>54</v>
      </c>
      <c r="J45" s="505"/>
      <c r="K45" s="503" t="s">
        <v>727</v>
      </c>
      <c r="L45" s="506"/>
      <c r="M45" s="516">
        <v>7.5</v>
      </c>
      <c r="N45" s="516"/>
      <c r="O45" s="516"/>
      <c r="P45" s="516"/>
      <c r="Q45" s="516"/>
      <c r="R45" s="516"/>
      <c r="S45" s="516"/>
      <c r="T45" s="516"/>
      <c r="U45" s="516"/>
      <c r="V45" s="516"/>
      <c r="W45" s="516"/>
      <c r="X45" s="516"/>
      <c r="Y45" s="516"/>
      <c r="Z45" s="516"/>
    </row>
    <row r="46" spans="1:26" x14ac:dyDescent="0.35">
      <c r="A46" s="507">
        <v>45294</v>
      </c>
      <c r="B46" s="508">
        <v>7.5</v>
      </c>
      <c r="C46" s="509" t="s">
        <v>40</v>
      </c>
      <c r="D46" s="509" t="s">
        <v>530</v>
      </c>
      <c r="E46" s="509" t="s">
        <v>737</v>
      </c>
      <c r="F46" s="509" t="s">
        <v>721</v>
      </c>
      <c r="G46" s="509" t="b">
        <f>IF(A46="","",IF(Daten!$AE$4=0,TRUE,MONTH(A46)=Daten!$AE$4))</f>
        <v>1</v>
      </c>
      <c r="H46" s="504" t="s">
        <v>278</v>
      </c>
      <c r="I46" s="510" t="s">
        <v>54</v>
      </c>
      <c r="J46" s="510"/>
      <c r="K46" s="509" t="s">
        <v>727</v>
      </c>
      <c r="L46" s="511"/>
      <c r="M46" s="517">
        <v>7.5</v>
      </c>
      <c r="N46" s="517"/>
      <c r="O46" s="517"/>
      <c r="P46" s="517"/>
      <c r="Q46" s="517"/>
      <c r="R46" s="517"/>
      <c r="S46" s="517"/>
      <c r="T46" s="517"/>
      <c r="U46" s="517"/>
      <c r="V46" s="517"/>
      <c r="W46" s="517"/>
      <c r="X46" s="517"/>
      <c r="Y46" s="517"/>
      <c r="Z46" s="517"/>
    </row>
    <row r="47" spans="1:26" x14ac:dyDescent="0.35">
      <c r="A47" s="501">
        <v>45294</v>
      </c>
      <c r="B47" s="502">
        <v>15</v>
      </c>
      <c r="C47" s="503" t="s">
        <v>561</v>
      </c>
      <c r="D47" s="503" t="s">
        <v>531</v>
      </c>
      <c r="E47" s="503" t="s">
        <v>738</v>
      </c>
      <c r="F47" s="503" t="s">
        <v>721</v>
      </c>
      <c r="G47" s="503" t="b">
        <f>IF(A47="","",IF(Daten!$AE$4=0,TRUE,MONTH(A47)=Daten!$AE$4))</f>
        <v>1</v>
      </c>
      <c r="H47" s="504" t="s">
        <v>278</v>
      </c>
      <c r="I47" s="505" t="s">
        <v>54</v>
      </c>
      <c r="J47" s="505"/>
      <c r="K47" s="503" t="s">
        <v>727</v>
      </c>
      <c r="L47" s="506"/>
      <c r="M47" s="516">
        <v>15</v>
      </c>
      <c r="N47" s="516"/>
      <c r="O47" s="516"/>
      <c r="P47" s="516"/>
      <c r="Q47" s="516"/>
      <c r="R47" s="516"/>
      <c r="S47" s="516"/>
      <c r="T47" s="516"/>
      <c r="U47" s="516"/>
      <c r="V47" s="516"/>
      <c r="W47" s="516"/>
      <c r="X47" s="516"/>
      <c r="Y47" s="516"/>
      <c r="Z47" s="516"/>
    </row>
    <row r="48" spans="1:26" x14ac:dyDescent="0.35">
      <c r="A48" s="507">
        <v>45294</v>
      </c>
      <c r="B48" s="508">
        <v>15</v>
      </c>
      <c r="C48" s="509" t="s">
        <v>524</v>
      </c>
      <c r="D48" s="509" t="s">
        <v>525</v>
      </c>
      <c r="E48" s="509" t="s">
        <v>739</v>
      </c>
      <c r="F48" s="509" t="s">
        <v>721</v>
      </c>
      <c r="G48" s="509" t="b">
        <f>IF(A48="","",IF(Daten!$AE$4=0,TRUE,MONTH(A48)=Daten!$AE$4))</f>
        <v>1</v>
      </c>
      <c r="H48" s="504" t="s">
        <v>377</v>
      </c>
      <c r="I48" s="510" t="s">
        <v>54</v>
      </c>
      <c r="J48" s="510"/>
      <c r="K48" s="509" t="s">
        <v>727</v>
      </c>
      <c r="L48" s="511"/>
      <c r="M48" s="517"/>
      <c r="N48" s="517"/>
      <c r="O48" s="517"/>
      <c r="P48" s="517"/>
      <c r="Q48" s="517"/>
      <c r="R48" s="517"/>
      <c r="S48" s="517">
        <v>15</v>
      </c>
      <c r="T48" s="517"/>
      <c r="U48" s="517"/>
      <c r="V48" s="517"/>
      <c r="W48" s="517"/>
      <c r="X48" s="517"/>
      <c r="Y48" s="517"/>
      <c r="Z48" s="517"/>
    </row>
    <row r="49" spans="1:26" x14ac:dyDescent="0.35">
      <c r="A49" s="501">
        <v>45294</v>
      </c>
      <c r="B49" s="502">
        <v>15</v>
      </c>
      <c r="C49" s="503" t="s">
        <v>638</v>
      </c>
      <c r="D49" s="503" t="s">
        <v>532</v>
      </c>
      <c r="E49" s="503" t="s">
        <v>740</v>
      </c>
      <c r="F49" s="503" t="s">
        <v>721</v>
      </c>
      <c r="G49" s="503" t="b">
        <f>IF(A49="","",IF(Daten!$AE$4=0,TRUE,MONTH(A49)=Daten!$AE$4))</f>
        <v>1</v>
      </c>
      <c r="H49" s="504" t="s">
        <v>377</v>
      </c>
      <c r="I49" s="505" t="s">
        <v>54</v>
      </c>
      <c r="J49" s="505"/>
      <c r="K49" s="503" t="s">
        <v>727</v>
      </c>
      <c r="L49" s="506"/>
      <c r="M49" s="516"/>
      <c r="N49" s="516"/>
      <c r="O49" s="516"/>
      <c r="P49" s="516"/>
      <c r="Q49" s="516"/>
      <c r="R49" s="516"/>
      <c r="S49" s="516">
        <v>15</v>
      </c>
      <c r="T49" s="516"/>
      <c r="U49" s="516"/>
      <c r="V49" s="516"/>
      <c r="W49" s="516"/>
      <c r="X49" s="516"/>
      <c r="Y49" s="516"/>
      <c r="Z49" s="516"/>
    </row>
    <row r="50" spans="1:26" ht="29" x14ac:dyDescent="0.35">
      <c r="A50" s="507">
        <v>45294</v>
      </c>
      <c r="B50" s="508">
        <v>7.5</v>
      </c>
      <c r="C50" s="509" t="s">
        <v>659</v>
      </c>
      <c r="D50" s="509" t="s">
        <v>658</v>
      </c>
      <c r="E50" s="509" t="s">
        <v>741</v>
      </c>
      <c r="F50" s="509" t="s">
        <v>725</v>
      </c>
      <c r="G50" s="509" t="b">
        <f>IF(A50="","",IF(Daten!$AE$4=0,TRUE,MONTH(A50)=Daten!$AE$4))</f>
        <v>1</v>
      </c>
      <c r="H50" s="512" t="s">
        <v>754</v>
      </c>
      <c r="I50" s="510" t="s">
        <v>54</v>
      </c>
      <c r="J50" s="510"/>
      <c r="K50" s="509" t="s">
        <v>727</v>
      </c>
      <c r="L50" s="511" t="s">
        <v>753</v>
      </c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517"/>
      <c r="X50" s="517"/>
      <c r="Y50" s="517"/>
      <c r="Z50" s="517"/>
    </row>
    <row r="51" spans="1:26" x14ac:dyDescent="0.35">
      <c r="A51" s="501">
        <v>45296</v>
      </c>
      <c r="B51" s="502">
        <v>15</v>
      </c>
      <c r="C51" s="503" t="s">
        <v>526</v>
      </c>
      <c r="D51" s="503" t="s">
        <v>527</v>
      </c>
      <c r="E51" s="503" t="s">
        <v>733</v>
      </c>
      <c r="F51" s="503" t="s">
        <v>721</v>
      </c>
      <c r="G51" s="503" t="b">
        <f>IF(A51="","",IF(Daten!$AE$4=0,TRUE,MONTH(A51)=Daten!$AE$4))</f>
        <v>1</v>
      </c>
      <c r="H51" s="504" t="s">
        <v>377</v>
      </c>
      <c r="I51" s="505" t="s">
        <v>54</v>
      </c>
      <c r="J51" s="505"/>
      <c r="K51" s="503" t="s">
        <v>727</v>
      </c>
      <c r="L51" s="506"/>
      <c r="M51" s="516"/>
      <c r="N51" s="516"/>
      <c r="O51" s="516"/>
      <c r="P51" s="516"/>
      <c r="Q51" s="516"/>
      <c r="R51" s="516"/>
      <c r="S51" s="516">
        <v>15</v>
      </c>
      <c r="T51" s="516"/>
      <c r="U51" s="516"/>
      <c r="V51" s="516"/>
      <c r="W51" s="516"/>
      <c r="X51" s="516"/>
      <c r="Y51" s="516"/>
      <c r="Z51" s="516"/>
    </row>
    <row r="52" spans="1:26" x14ac:dyDescent="0.35">
      <c r="A52" s="507">
        <v>45296</v>
      </c>
      <c r="B52" s="508">
        <v>-830.77</v>
      </c>
      <c r="C52" s="509" t="s">
        <v>724</v>
      </c>
      <c r="D52" s="509" t="s">
        <v>529</v>
      </c>
      <c r="E52" s="509" t="s">
        <v>734</v>
      </c>
      <c r="F52" s="509" t="s">
        <v>722</v>
      </c>
      <c r="G52" s="509" t="b">
        <f>IF(A52="","",IF(Daten!$AE$4=0,TRUE,MONTH(A52)=Daten!$AE$4))</f>
        <v>1</v>
      </c>
      <c r="H52" s="504" t="s">
        <v>413</v>
      </c>
      <c r="I52" s="510" t="s">
        <v>54</v>
      </c>
      <c r="J52" s="510"/>
      <c r="K52" s="509" t="s">
        <v>727</v>
      </c>
      <c r="L52" s="511"/>
      <c r="M52" s="517"/>
      <c r="N52" s="517"/>
      <c r="O52" s="517"/>
      <c r="P52" s="517"/>
      <c r="Q52" s="517"/>
      <c r="R52" s="517"/>
      <c r="S52" s="517"/>
      <c r="T52" s="517">
        <v>-830.77</v>
      </c>
      <c r="U52" s="517"/>
      <c r="V52" s="517"/>
      <c r="W52" s="517"/>
      <c r="X52" s="517"/>
      <c r="Y52" s="517"/>
      <c r="Z52" s="517"/>
    </row>
    <row r="53" spans="1:26" x14ac:dyDescent="0.35">
      <c r="A53" s="501">
        <v>45307</v>
      </c>
      <c r="B53" s="502">
        <v>-59.94</v>
      </c>
      <c r="C53" s="503" t="s">
        <v>723</v>
      </c>
      <c r="D53" s="503" t="s">
        <v>660</v>
      </c>
      <c r="E53" s="503" t="s">
        <v>732</v>
      </c>
      <c r="F53" s="503" t="s">
        <v>722</v>
      </c>
      <c r="G53" s="503" t="b">
        <f>IF(A53="","",IF(Daten!$AE$4=0,TRUE,MONTH(A53)=Daten!$AE$4))</f>
        <v>1</v>
      </c>
      <c r="H53" s="504" t="s">
        <v>351</v>
      </c>
      <c r="I53" s="505" t="s">
        <v>54</v>
      </c>
      <c r="J53" s="505"/>
      <c r="K53" s="503" t="s">
        <v>727</v>
      </c>
      <c r="L53" s="506"/>
      <c r="M53" s="516"/>
      <c r="N53" s="516"/>
      <c r="O53" s="516"/>
      <c r="P53" s="516"/>
      <c r="Q53" s="516"/>
      <c r="R53" s="516"/>
      <c r="S53" s="516"/>
      <c r="T53" s="516">
        <v>-59.94</v>
      </c>
      <c r="U53" s="516"/>
      <c r="V53" s="516"/>
      <c r="W53" s="516"/>
      <c r="X53" s="516"/>
      <c r="Y53" s="516"/>
      <c r="Z53" s="516"/>
    </row>
    <row r="54" spans="1:26" x14ac:dyDescent="0.35">
      <c r="A54" s="507">
        <v>45309</v>
      </c>
      <c r="B54" s="508">
        <v>15</v>
      </c>
      <c r="C54" s="509" t="s">
        <v>517</v>
      </c>
      <c r="D54" s="509" t="s">
        <v>518</v>
      </c>
      <c r="E54" s="509" t="s">
        <v>731</v>
      </c>
      <c r="F54" s="509" t="s">
        <v>721</v>
      </c>
      <c r="G54" s="509" t="b">
        <f>IF(A54="","",IF(Daten!$AE$4=0,TRUE,MONTH(A54)=Daten!$AE$4))</f>
        <v>1</v>
      </c>
      <c r="H54" s="504" t="s">
        <v>377</v>
      </c>
      <c r="I54" s="510" t="s">
        <v>54</v>
      </c>
      <c r="J54" s="510"/>
      <c r="K54" s="509" t="s">
        <v>727</v>
      </c>
      <c r="L54" s="511"/>
      <c r="M54" s="517"/>
      <c r="N54" s="517"/>
      <c r="O54" s="517"/>
      <c r="P54" s="517"/>
      <c r="Q54" s="517"/>
      <c r="R54" s="517"/>
      <c r="S54" s="517">
        <v>15</v>
      </c>
      <c r="T54" s="517"/>
      <c r="U54" s="517"/>
      <c r="V54" s="517"/>
      <c r="W54" s="517"/>
      <c r="X54" s="517"/>
      <c r="Y54" s="517"/>
      <c r="Z54" s="517"/>
    </row>
    <row r="55" spans="1:26" x14ac:dyDescent="0.35">
      <c r="A55" s="501">
        <v>45316</v>
      </c>
      <c r="B55" s="502">
        <v>15</v>
      </c>
      <c r="C55" s="503" t="s">
        <v>541</v>
      </c>
      <c r="D55" s="503" t="s">
        <v>542</v>
      </c>
      <c r="E55" s="503" t="s">
        <v>730</v>
      </c>
      <c r="F55" s="503" t="s">
        <v>721</v>
      </c>
      <c r="G55" s="503" t="b">
        <f>IF(A55="","",IF(Daten!$AE$4=0,TRUE,MONTH(A55)=Daten!$AE$4))</f>
        <v>1</v>
      </c>
      <c r="H55" s="504" t="s">
        <v>377</v>
      </c>
      <c r="I55" s="505" t="s">
        <v>54</v>
      </c>
      <c r="J55" s="505"/>
      <c r="K55" s="503" t="s">
        <v>727</v>
      </c>
      <c r="L55" s="506"/>
      <c r="M55" s="516"/>
      <c r="N55" s="516"/>
      <c r="O55" s="516"/>
      <c r="P55" s="516"/>
      <c r="Q55" s="516"/>
      <c r="R55" s="516"/>
      <c r="S55" s="516">
        <v>15</v>
      </c>
      <c r="T55" s="516"/>
      <c r="U55" s="516"/>
      <c r="V55" s="516"/>
      <c r="W55" s="516"/>
      <c r="X55" s="516"/>
      <c r="Y55" s="516"/>
      <c r="Z55" s="516"/>
    </row>
    <row r="56" spans="1:26" x14ac:dyDescent="0.35">
      <c r="A56" s="507">
        <v>45317</v>
      </c>
      <c r="B56" s="508">
        <v>7.5</v>
      </c>
      <c r="C56" s="509" t="s">
        <v>547</v>
      </c>
      <c r="D56" s="509" t="s">
        <v>548</v>
      </c>
      <c r="E56" s="509" t="s">
        <v>729</v>
      </c>
      <c r="F56" s="509" t="s">
        <v>721</v>
      </c>
      <c r="G56" s="509" t="b">
        <f>IF(A56="","",IF(Daten!$AE$4=0,TRUE,MONTH(A56)=Daten!$AE$4))</f>
        <v>1</v>
      </c>
      <c r="H56" s="504" t="s">
        <v>278</v>
      </c>
      <c r="I56" s="510" t="s">
        <v>53</v>
      </c>
      <c r="J56" s="510"/>
      <c r="K56" s="509" t="s">
        <v>727</v>
      </c>
      <c r="L56" s="511"/>
      <c r="M56" s="517">
        <v>7.5</v>
      </c>
      <c r="N56" s="517"/>
      <c r="O56" s="517"/>
      <c r="P56" s="517"/>
      <c r="Q56" s="517"/>
      <c r="R56" s="517"/>
      <c r="S56" s="517"/>
      <c r="T56" s="517"/>
      <c r="U56" s="517"/>
      <c r="V56" s="517"/>
      <c r="W56" s="517"/>
      <c r="X56" s="517"/>
      <c r="Y56" s="517"/>
      <c r="Z56" s="517"/>
    </row>
    <row r="57" spans="1:26" x14ac:dyDescent="0.35">
      <c r="A57" s="501">
        <v>45320</v>
      </c>
      <c r="B57" s="502">
        <v>124.86</v>
      </c>
      <c r="C57" s="503" t="s">
        <v>714</v>
      </c>
      <c r="D57" s="503" t="s">
        <v>521</v>
      </c>
      <c r="E57" s="503" t="s">
        <v>726</v>
      </c>
      <c r="F57" s="503" t="s">
        <v>720</v>
      </c>
      <c r="G57" s="503" t="b">
        <f>IF(A57="","",IF(Daten!$AE$4=0,TRUE,MONTH(A57)=Daten!$AE$4))</f>
        <v>1</v>
      </c>
      <c r="H57" s="504" t="s">
        <v>681</v>
      </c>
      <c r="I57" s="505" t="s">
        <v>54</v>
      </c>
      <c r="J57" s="505"/>
      <c r="K57" s="503" t="s">
        <v>727</v>
      </c>
      <c r="L57" s="506"/>
      <c r="M57" s="516"/>
      <c r="N57" s="516"/>
      <c r="O57" s="516"/>
      <c r="P57" s="516"/>
      <c r="Q57" s="516"/>
      <c r="R57" s="516"/>
      <c r="S57" s="516">
        <v>124.86</v>
      </c>
      <c r="T57" s="516"/>
      <c r="U57" s="516"/>
      <c r="V57" s="516"/>
      <c r="W57" s="516"/>
      <c r="X57" s="516"/>
      <c r="Y57" s="516"/>
      <c r="Z57" s="516"/>
    </row>
    <row r="58" spans="1:26" x14ac:dyDescent="0.35">
      <c r="A58" s="507">
        <v>45320</v>
      </c>
      <c r="B58" s="508">
        <v>7.5</v>
      </c>
      <c r="C58" s="509" t="s">
        <v>541</v>
      </c>
      <c r="D58" s="509" t="s">
        <v>542</v>
      </c>
      <c r="E58" s="509" t="s">
        <v>728</v>
      </c>
      <c r="F58" s="509" t="s">
        <v>721</v>
      </c>
      <c r="G58" s="509" t="b">
        <f>IF(A58="","",IF(Daten!$AE$4=0,TRUE,MONTH(A58)=Daten!$AE$4))</f>
        <v>1</v>
      </c>
      <c r="H58" s="504" t="s">
        <v>278</v>
      </c>
      <c r="I58" s="510" t="s">
        <v>53</v>
      </c>
      <c r="J58" s="510"/>
      <c r="K58" s="509" t="s">
        <v>727</v>
      </c>
      <c r="L58" s="511"/>
      <c r="M58" s="517">
        <v>7.5</v>
      </c>
      <c r="N58" s="517"/>
      <c r="O58" s="517"/>
      <c r="P58" s="517"/>
      <c r="Q58" s="517"/>
      <c r="R58" s="517"/>
      <c r="S58" s="517"/>
      <c r="T58" s="517"/>
      <c r="U58" s="517"/>
      <c r="V58" s="517"/>
      <c r="W58" s="517"/>
      <c r="X58" s="517"/>
      <c r="Y58" s="517"/>
      <c r="Z58" s="517"/>
    </row>
    <row r="59" spans="1:26" x14ac:dyDescent="0.35">
      <c r="A59" s="501">
        <v>45320</v>
      </c>
      <c r="B59" s="502">
        <v>15</v>
      </c>
      <c r="C59" s="503" t="s">
        <v>536</v>
      </c>
      <c r="D59" s="503" t="s">
        <v>537</v>
      </c>
      <c r="E59" s="503" t="s">
        <v>278</v>
      </c>
      <c r="F59" s="503" t="s">
        <v>721</v>
      </c>
      <c r="G59" s="503" t="b">
        <f>IF(A59="","",IF(Daten!$AE$4=0,TRUE,MONTH(A59)=Daten!$AE$4))</f>
        <v>1</v>
      </c>
      <c r="H59" s="504" t="s">
        <v>278</v>
      </c>
      <c r="I59" s="505" t="s">
        <v>53</v>
      </c>
      <c r="J59" s="505"/>
      <c r="K59" s="503" t="s">
        <v>727</v>
      </c>
      <c r="L59" s="506"/>
      <c r="M59" s="516">
        <v>15</v>
      </c>
      <c r="N59" s="516"/>
      <c r="O59" s="516"/>
      <c r="P59" s="516"/>
      <c r="Q59" s="516"/>
      <c r="R59" s="516"/>
      <c r="S59" s="516"/>
      <c r="T59" s="516"/>
      <c r="U59" s="516"/>
      <c r="V59" s="516"/>
      <c r="W59" s="516"/>
      <c r="X59" s="516"/>
      <c r="Y59" s="516"/>
      <c r="Z59" s="516"/>
    </row>
    <row r="60" spans="1:26" x14ac:dyDescent="0.35">
      <c r="A60" s="507">
        <v>45323</v>
      </c>
      <c r="B60" s="508">
        <v>15</v>
      </c>
      <c r="C60" s="509" t="s">
        <v>526</v>
      </c>
      <c r="D60" s="509" t="s">
        <v>527</v>
      </c>
      <c r="E60" s="509" t="s">
        <v>742</v>
      </c>
      <c r="F60" s="509" t="s">
        <v>721</v>
      </c>
      <c r="G60" s="509" t="b">
        <f>IF(A60="","",IF(Daten!$AE$4=0,TRUE,MONTH(A60)=Daten!$AE$4))</f>
        <v>1</v>
      </c>
      <c r="H60" s="504" t="s">
        <v>278</v>
      </c>
      <c r="I60" s="521" t="s">
        <v>53</v>
      </c>
      <c r="J60" s="510"/>
      <c r="K60" s="509" t="s">
        <v>727</v>
      </c>
      <c r="L60" s="511"/>
      <c r="M60" s="517">
        <v>15</v>
      </c>
      <c r="N60" s="517"/>
      <c r="O60" s="517"/>
      <c r="P60" s="517"/>
      <c r="Q60" s="517"/>
      <c r="R60" s="517"/>
      <c r="S60" s="517"/>
      <c r="T60" s="517"/>
      <c r="U60" s="517"/>
      <c r="V60" s="517"/>
      <c r="W60" s="517"/>
      <c r="X60" s="517"/>
      <c r="Y60" s="517"/>
      <c r="Z60" s="517"/>
    </row>
    <row r="61" spans="1:26" x14ac:dyDescent="0.35">
      <c r="A61" s="501">
        <v>45323</v>
      </c>
      <c r="B61" s="502">
        <v>15</v>
      </c>
      <c r="C61" s="503" t="s">
        <v>557</v>
      </c>
      <c r="D61" s="503" t="s">
        <v>558</v>
      </c>
      <c r="E61" s="503" t="s">
        <v>743</v>
      </c>
      <c r="F61" s="503" t="s">
        <v>721</v>
      </c>
      <c r="G61" s="503" t="b">
        <f>IF(A61="","",IF(Daten!$AE$4=0,TRUE,MONTH(A61)=Daten!$AE$4))</f>
        <v>1</v>
      </c>
      <c r="H61" s="504" t="s">
        <v>278</v>
      </c>
      <c r="I61" s="521" t="s">
        <v>53</v>
      </c>
      <c r="J61" s="505"/>
      <c r="K61" s="503" t="s">
        <v>727</v>
      </c>
      <c r="L61" s="506"/>
      <c r="M61" s="516">
        <v>15</v>
      </c>
      <c r="N61" s="516"/>
      <c r="O61" s="516"/>
      <c r="P61" s="516"/>
      <c r="Q61" s="516"/>
      <c r="R61" s="516"/>
      <c r="S61" s="516"/>
      <c r="T61" s="516"/>
      <c r="U61" s="516"/>
      <c r="V61" s="516"/>
      <c r="W61" s="516"/>
      <c r="X61" s="516"/>
      <c r="Y61" s="516"/>
      <c r="Z61" s="516"/>
    </row>
    <row r="62" spans="1:26" x14ac:dyDescent="0.35">
      <c r="A62" s="507">
        <v>45323</v>
      </c>
      <c r="B62" s="508">
        <v>15</v>
      </c>
      <c r="C62" s="509" t="s">
        <v>557</v>
      </c>
      <c r="D62" s="509" t="s">
        <v>558</v>
      </c>
      <c r="E62" s="509" t="s">
        <v>744</v>
      </c>
      <c r="F62" s="509" t="s">
        <v>721</v>
      </c>
      <c r="G62" s="509" t="b">
        <f>IF(A62="","",IF(Daten!$AE$4=0,TRUE,MONTH(A62)=Daten!$AE$4))</f>
        <v>1</v>
      </c>
      <c r="H62" s="504" t="s">
        <v>377</v>
      </c>
      <c r="I62" s="521" t="s">
        <v>53</v>
      </c>
      <c r="J62" s="510"/>
      <c r="K62" s="509" t="s">
        <v>727</v>
      </c>
      <c r="L62" s="511"/>
      <c r="M62" s="517"/>
      <c r="N62" s="517"/>
      <c r="O62" s="517"/>
      <c r="P62" s="517"/>
      <c r="Q62" s="517"/>
      <c r="R62" s="517"/>
      <c r="S62" s="517">
        <v>15</v>
      </c>
      <c r="T62" s="517"/>
      <c r="U62" s="517"/>
      <c r="V62" s="517"/>
      <c r="W62" s="517"/>
      <c r="X62" s="517"/>
      <c r="Y62" s="517"/>
      <c r="Z62" s="517"/>
    </row>
    <row r="63" spans="1:26" x14ac:dyDescent="0.35">
      <c r="A63" s="501">
        <v>45323</v>
      </c>
      <c r="B63" s="502">
        <v>15</v>
      </c>
      <c r="C63" s="503" t="s">
        <v>561</v>
      </c>
      <c r="D63" s="503" t="s">
        <v>531</v>
      </c>
      <c r="E63" s="503" t="s">
        <v>745</v>
      </c>
      <c r="F63" s="503" t="s">
        <v>721</v>
      </c>
      <c r="G63" s="503" t="b">
        <f>IF(A63="","",IF(Daten!$AE$4=0,TRUE,MONTH(A63)=Daten!$AE$4))</f>
        <v>1</v>
      </c>
      <c r="H63" s="504" t="s">
        <v>377</v>
      </c>
      <c r="I63" s="521" t="s">
        <v>53</v>
      </c>
      <c r="J63" s="505"/>
      <c r="K63" s="503" t="s">
        <v>727</v>
      </c>
      <c r="L63" s="506"/>
      <c r="M63" s="516"/>
      <c r="N63" s="516"/>
      <c r="O63" s="516"/>
      <c r="P63" s="516"/>
      <c r="Q63" s="516"/>
      <c r="R63" s="516"/>
      <c r="S63" s="516">
        <v>15</v>
      </c>
      <c r="T63" s="516"/>
      <c r="U63" s="516"/>
      <c r="V63" s="516"/>
      <c r="W63" s="516"/>
      <c r="X63" s="516"/>
      <c r="Y63" s="516"/>
      <c r="Z63" s="516"/>
    </row>
    <row r="64" spans="1:26" x14ac:dyDescent="0.35">
      <c r="A64" s="507">
        <v>45323</v>
      </c>
      <c r="B64" s="508">
        <v>7.5</v>
      </c>
      <c r="C64" s="509" t="s">
        <v>41</v>
      </c>
      <c r="D64" s="509" t="s">
        <v>540</v>
      </c>
      <c r="E64" s="509" t="s">
        <v>348</v>
      </c>
      <c r="F64" s="509" t="s">
        <v>721</v>
      </c>
      <c r="G64" s="509" t="b">
        <f>IF(A64="","",IF(Daten!$AE$4=0,TRUE,MONTH(A64)=Daten!$AE$4))</f>
        <v>1</v>
      </c>
      <c r="H64" s="504" t="s">
        <v>278</v>
      </c>
      <c r="I64" s="521" t="s">
        <v>53</v>
      </c>
      <c r="J64" s="510"/>
      <c r="K64" s="509" t="s">
        <v>727</v>
      </c>
      <c r="L64" s="511"/>
      <c r="M64" s="517">
        <v>7.5</v>
      </c>
      <c r="N64" s="517"/>
      <c r="O64" s="517"/>
      <c r="P64" s="517"/>
      <c r="Q64" s="517"/>
      <c r="R64" s="517"/>
      <c r="S64" s="517"/>
      <c r="T64" s="517"/>
      <c r="U64" s="517"/>
      <c r="V64" s="517"/>
      <c r="W64" s="517"/>
      <c r="X64" s="517"/>
      <c r="Y64" s="517"/>
      <c r="Z64" s="517"/>
    </row>
    <row r="65" spans="1:26" x14ac:dyDescent="0.35">
      <c r="A65" s="501">
        <v>45323</v>
      </c>
      <c r="B65" s="502">
        <v>15</v>
      </c>
      <c r="C65" s="503" t="s">
        <v>534</v>
      </c>
      <c r="D65" s="503" t="s">
        <v>535</v>
      </c>
      <c r="E65" s="503" t="s">
        <v>749</v>
      </c>
      <c r="F65" s="503" t="s">
        <v>721</v>
      </c>
      <c r="G65" s="503" t="b">
        <f>IF(A65="","",IF(Daten!$AE$4=0,TRUE,MONTH(A65)=Daten!$AE$4))</f>
        <v>1</v>
      </c>
      <c r="H65" s="504" t="s">
        <v>278</v>
      </c>
      <c r="I65" s="521" t="s">
        <v>53</v>
      </c>
      <c r="J65" s="505"/>
      <c r="K65" s="503" t="s">
        <v>727</v>
      </c>
      <c r="L65" s="506"/>
      <c r="M65" s="516">
        <v>15</v>
      </c>
      <c r="N65" s="516"/>
      <c r="O65" s="516"/>
      <c r="P65" s="516"/>
      <c r="Q65" s="516"/>
      <c r="R65" s="516"/>
      <c r="S65" s="516"/>
      <c r="T65" s="516"/>
      <c r="U65" s="516"/>
      <c r="V65" s="516"/>
      <c r="W65" s="516"/>
      <c r="X65" s="516"/>
      <c r="Y65" s="516"/>
      <c r="Z65" s="516"/>
    </row>
    <row r="66" spans="1:26" x14ac:dyDescent="0.35">
      <c r="A66" s="507">
        <v>45323</v>
      </c>
      <c r="B66" s="508">
        <v>15</v>
      </c>
      <c r="C66" s="509" t="s">
        <v>41</v>
      </c>
      <c r="D66" s="509" t="s">
        <v>540</v>
      </c>
      <c r="E66" s="509" t="s">
        <v>747</v>
      </c>
      <c r="F66" s="509" t="s">
        <v>721</v>
      </c>
      <c r="G66" s="509" t="b">
        <f>IF(A66="","",IF(Daten!$AE$4=0,TRUE,MONTH(A66)=Daten!$AE$4))</f>
        <v>1</v>
      </c>
      <c r="H66" s="504" t="s">
        <v>377</v>
      </c>
      <c r="I66" s="521" t="s">
        <v>53</v>
      </c>
      <c r="J66" s="510"/>
      <c r="K66" s="509" t="s">
        <v>727</v>
      </c>
      <c r="L66" s="511"/>
      <c r="M66" s="517"/>
      <c r="N66" s="517"/>
      <c r="O66" s="517"/>
      <c r="P66" s="517"/>
      <c r="Q66" s="517"/>
      <c r="R66" s="517"/>
      <c r="S66" s="517">
        <v>15</v>
      </c>
      <c r="T66" s="517"/>
      <c r="U66" s="517"/>
      <c r="V66" s="517"/>
      <c r="W66" s="517"/>
      <c r="X66" s="517"/>
      <c r="Y66" s="517"/>
      <c r="Z66" s="517"/>
    </row>
    <row r="67" spans="1:26" x14ac:dyDescent="0.35">
      <c r="A67" s="501">
        <v>45323</v>
      </c>
      <c r="B67" s="502">
        <v>15</v>
      </c>
      <c r="C67" s="503" t="s">
        <v>543</v>
      </c>
      <c r="D67" s="503" t="s">
        <v>544</v>
      </c>
      <c r="E67" s="503" t="s">
        <v>750</v>
      </c>
      <c r="F67" s="503" t="s">
        <v>721</v>
      </c>
      <c r="G67" s="503" t="b">
        <f>IF(A67="","",IF(Daten!$AE$4=0,TRUE,MONTH(A67)=Daten!$AE$4))</f>
        <v>1</v>
      </c>
      <c r="H67" s="504" t="s">
        <v>278</v>
      </c>
      <c r="I67" s="521" t="s">
        <v>53</v>
      </c>
      <c r="J67" s="505"/>
      <c r="K67" s="503" t="s">
        <v>727</v>
      </c>
      <c r="L67" s="506"/>
      <c r="M67" s="516">
        <v>15</v>
      </c>
      <c r="N67" s="516"/>
      <c r="O67" s="516"/>
      <c r="P67" s="516"/>
      <c r="Q67" s="516"/>
      <c r="R67" s="516"/>
      <c r="S67" s="516"/>
      <c r="T67" s="516"/>
      <c r="U67" s="516"/>
      <c r="V67" s="516"/>
      <c r="W67" s="516"/>
      <c r="X67" s="516"/>
      <c r="Y67" s="516"/>
      <c r="Z67" s="516"/>
    </row>
    <row r="68" spans="1:26" x14ac:dyDescent="0.35">
      <c r="A68" s="507">
        <v>45323</v>
      </c>
      <c r="B68" s="508">
        <v>15</v>
      </c>
      <c r="C68" s="509" t="s">
        <v>545</v>
      </c>
      <c r="D68" s="509" t="s">
        <v>546</v>
      </c>
      <c r="E68" s="509" t="s">
        <v>751</v>
      </c>
      <c r="F68" s="509" t="s">
        <v>721</v>
      </c>
      <c r="G68" s="509" t="b">
        <f>IF(A68="","",IF(Daten!$AE$4=0,TRUE,MONTH(A68)=Daten!$AE$4))</f>
        <v>1</v>
      </c>
      <c r="H68" s="504" t="s">
        <v>278</v>
      </c>
      <c r="I68" s="521" t="s">
        <v>53</v>
      </c>
      <c r="J68" s="510"/>
      <c r="K68" s="509" t="s">
        <v>727</v>
      </c>
      <c r="L68" s="511"/>
      <c r="M68" s="517">
        <v>15</v>
      </c>
      <c r="N68" s="517"/>
      <c r="O68" s="517"/>
      <c r="P68" s="517"/>
      <c r="Q68" s="517"/>
      <c r="R68" s="517"/>
      <c r="S68" s="517"/>
      <c r="T68" s="517"/>
      <c r="U68" s="517"/>
      <c r="V68" s="517"/>
      <c r="W68" s="517"/>
      <c r="X68" s="517"/>
      <c r="Y68" s="517"/>
      <c r="Z68" s="517"/>
    </row>
    <row r="69" spans="1:26" x14ac:dyDescent="0.35">
      <c r="A69" s="501">
        <v>45323</v>
      </c>
      <c r="B69" s="502">
        <v>15</v>
      </c>
      <c r="C69" s="503" t="s">
        <v>543</v>
      </c>
      <c r="D69" s="503" t="s">
        <v>544</v>
      </c>
      <c r="E69" s="503" t="s">
        <v>752</v>
      </c>
      <c r="F69" s="503" t="s">
        <v>721</v>
      </c>
      <c r="G69" s="503" t="b">
        <f>IF(A69="","",IF(Daten!$AE$4=0,TRUE,MONTH(A69)=Daten!$AE$4))</f>
        <v>1</v>
      </c>
      <c r="H69" s="504" t="s">
        <v>377</v>
      </c>
      <c r="I69" s="521" t="s">
        <v>53</v>
      </c>
      <c r="J69" s="505"/>
      <c r="K69" s="503" t="s">
        <v>727</v>
      </c>
      <c r="L69" s="506"/>
      <c r="M69" s="516"/>
      <c r="N69" s="516"/>
      <c r="O69" s="516"/>
      <c r="P69" s="516"/>
      <c r="Q69" s="516"/>
      <c r="R69" s="516"/>
      <c r="S69" s="516">
        <v>15</v>
      </c>
      <c r="T69" s="516"/>
      <c r="U69" s="516"/>
      <c r="V69" s="516"/>
      <c r="W69" s="516"/>
      <c r="X69" s="516"/>
      <c r="Y69" s="516"/>
      <c r="Z69" s="516"/>
    </row>
    <row r="70" spans="1:26" x14ac:dyDescent="0.35">
      <c r="A70" s="507">
        <v>45323</v>
      </c>
      <c r="B70" s="508">
        <v>-4.5</v>
      </c>
      <c r="C70" s="509"/>
      <c r="D70" s="509">
        <v>0</v>
      </c>
      <c r="E70" s="509" t="s">
        <v>799</v>
      </c>
      <c r="F70" s="509" t="s">
        <v>343</v>
      </c>
      <c r="G70" s="509" t="b">
        <f>IF(A70="","",IF(Daten!$AE$4=0,TRUE,MONTH(A70)=Daten!$AE$4))</f>
        <v>1</v>
      </c>
      <c r="H70" s="504" t="s">
        <v>414</v>
      </c>
      <c r="I70" s="521" t="s">
        <v>53</v>
      </c>
      <c r="J70" s="510"/>
      <c r="K70" s="509" t="s">
        <v>727</v>
      </c>
      <c r="L70" s="511"/>
      <c r="M70" s="517"/>
      <c r="N70" s="517"/>
      <c r="O70" s="517"/>
      <c r="P70" s="517"/>
      <c r="Q70" s="517"/>
      <c r="R70" s="517"/>
      <c r="S70" s="517"/>
      <c r="T70" s="517"/>
      <c r="U70" s="517"/>
      <c r="V70" s="517"/>
      <c r="W70" s="517"/>
      <c r="X70" s="517"/>
      <c r="Y70" s="517">
        <v>-4.5</v>
      </c>
      <c r="Z70" s="517"/>
    </row>
    <row r="71" spans="1:26" x14ac:dyDescent="0.35">
      <c r="A71" s="501">
        <v>45324</v>
      </c>
      <c r="B71" s="502">
        <v>7.5</v>
      </c>
      <c r="C71" s="503" t="s">
        <v>638</v>
      </c>
      <c r="D71" s="503" t="s">
        <v>532</v>
      </c>
      <c r="E71" s="503" t="s">
        <v>736</v>
      </c>
      <c r="F71" s="503" t="s">
        <v>721</v>
      </c>
      <c r="G71" s="503" t="b">
        <f>IF(A71="","",IF(Daten!$AE$4=0,TRUE,MONTH(A71)=Daten!$AE$4))</f>
        <v>1</v>
      </c>
      <c r="H71" s="504" t="s">
        <v>278</v>
      </c>
      <c r="I71" s="521" t="s">
        <v>53</v>
      </c>
      <c r="J71" s="505"/>
      <c r="K71" s="503" t="s">
        <v>727</v>
      </c>
      <c r="L71" s="506"/>
      <c r="M71" s="516">
        <v>7.5</v>
      </c>
      <c r="N71" s="516"/>
      <c r="O71" s="516"/>
      <c r="P71" s="516"/>
      <c r="Q71" s="516"/>
      <c r="R71" s="516"/>
      <c r="S71" s="516"/>
      <c r="T71" s="516"/>
      <c r="U71" s="516"/>
      <c r="V71" s="516"/>
      <c r="W71" s="516"/>
      <c r="X71" s="516"/>
      <c r="Y71" s="516"/>
      <c r="Z71" s="516"/>
    </row>
    <row r="72" spans="1:26" x14ac:dyDescent="0.35">
      <c r="A72" s="507">
        <v>45324</v>
      </c>
      <c r="B72" s="508">
        <v>15</v>
      </c>
      <c r="C72" s="509" t="s">
        <v>524</v>
      </c>
      <c r="D72" s="509" t="s">
        <v>525</v>
      </c>
      <c r="E72" s="509" t="s">
        <v>739</v>
      </c>
      <c r="F72" s="509" t="s">
        <v>721</v>
      </c>
      <c r="G72" s="509" t="b">
        <f>IF(A72="","",IF(Daten!$AE$4=0,TRUE,MONTH(A72)=Daten!$AE$4))</f>
        <v>1</v>
      </c>
      <c r="H72" s="504" t="s">
        <v>377</v>
      </c>
      <c r="I72" s="521" t="s">
        <v>53</v>
      </c>
      <c r="J72" s="510"/>
      <c r="K72" s="509" t="s">
        <v>727</v>
      </c>
      <c r="L72" s="511"/>
      <c r="M72" s="517"/>
      <c r="N72" s="517"/>
      <c r="O72" s="517"/>
      <c r="P72" s="517"/>
      <c r="Q72" s="517"/>
      <c r="R72" s="517"/>
      <c r="S72" s="517">
        <v>15</v>
      </c>
      <c r="T72" s="517"/>
      <c r="U72" s="517"/>
      <c r="V72" s="517"/>
      <c r="W72" s="517"/>
      <c r="X72" s="517"/>
      <c r="Y72" s="517"/>
      <c r="Z72" s="517"/>
    </row>
    <row r="73" spans="1:26" x14ac:dyDescent="0.35">
      <c r="A73" s="501">
        <v>45324</v>
      </c>
      <c r="B73" s="502">
        <v>15</v>
      </c>
      <c r="C73" s="503" t="s">
        <v>638</v>
      </c>
      <c r="D73" s="503" t="s">
        <v>532</v>
      </c>
      <c r="E73" s="503" t="s">
        <v>740</v>
      </c>
      <c r="F73" s="503" t="s">
        <v>721</v>
      </c>
      <c r="G73" s="503" t="b">
        <f>IF(A73="","",IF(Daten!$AE$4=0,TRUE,MONTH(A73)=Daten!$AE$4))</f>
        <v>1</v>
      </c>
      <c r="H73" s="504" t="s">
        <v>377</v>
      </c>
      <c r="I73" s="521" t="s">
        <v>53</v>
      </c>
      <c r="J73" s="505"/>
      <c r="K73" s="503" t="s">
        <v>727</v>
      </c>
      <c r="L73" s="506"/>
      <c r="M73" s="516"/>
      <c r="N73" s="516"/>
      <c r="O73" s="516"/>
      <c r="P73" s="516"/>
      <c r="Q73" s="516"/>
      <c r="R73" s="516"/>
      <c r="S73" s="516">
        <v>15</v>
      </c>
      <c r="T73" s="516"/>
      <c r="U73" s="516"/>
      <c r="V73" s="516"/>
      <c r="W73" s="516"/>
      <c r="X73" s="516"/>
      <c r="Y73" s="516"/>
      <c r="Z73" s="516"/>
    </row>
    <row r="74" spans="1:26" x14ac:dyDescent="0.35">
      <c r="A74" s="507">
        <v>45324</v>
      </c>
      <c r="B74" s="508">
        <v>15</v>
      </c>
      <c r="C74" s="509" t="s">
        <v>40</v>
      </c>
      <c r="D74" s="509" t="s">
        <v>530</v>
      </c>
      <c r="E74" s="509" t="s">
        <v>346</v>
      </c>
      <c r="F74" s="509" t="s">
        <v>721</v>
      </c>
      <c r="G74" s="509" t="b">
        <f>IF(A74="","",IF(Daten!$AE$4=0,TRUE,MONTH(A74)=Daten!$AE$4))</f>
        <v>1</v>
      </c>
      <c r="H74" s="504" t="s">
        <v>377</v>
      </c>
      <c r="I74" s="521" t="s">
        <v>53</v>
      </c>
      <c r="J74" s="510"/>
      <c r="K74" s="509" t="s">
        <v>727</v>
      </c>
      <c r="L74" s="511"/>
      <c r="M74" s="517"/>
      <c r="N74" s="517"/>
      <c r="O74" s="517"/>
      <c r="P74" s="517"/>
      <c r="Q74" s="517"/>
      <c r="R74" s="517"/>
      <c r="S74" s="517">
        <v>15</v>
      </c>
      <c r="T74" s="517"/>
      <c r="U74" s="517"/>
      <c r="V74" s="517"/>
      <c r="W74" s="517"/>
      <c r="X74" s="517"/>
      <c r="Y74" s="517"/>
      <c r="Z74" s="517"/>
    </row>
    <row r="75" spans="1:26" x14ac:dyDescent="0.35">
      <c r="A75" s="501">
        <v>45324</v>
      </c>
      <c r="B75" s="502">
        <v>7.5</v>
      </c>
      <c r="C75" s="503" t="s">
        <v>42</v>
      </c>
      <c r="D75" s="503" t="s">
        <v>533</v>
      </c>
      <c r="E75" s="503" t="s">
        <v>746</v>
      </c>
      <c r="F75" s="503" t="s">
        <v>721</v>
      </c>
      <c r="G75" s="503" t="b">
        <f>IF(A75="","",IF(Daten!$AE$4=0,TRUE,MONTH(A75)=Daten!$AE$4))</f>
        <v>1</v>
      </c>
      <c r="H75" s="504" t="s">
        <v>278</v>
      </c>
      <c r="I75" s="521" t="s">
        <v>53</v>
      </c>
      <c r="J75" s="505"/>
      <c r="K75" s="503" t="s">
        <v>727</v>
      </c>
      <c r="L75" s="506"/>
      <c r="M75" s="516">
        <v>7.5</v>
      </c>
      <c r="N75" s="516"/>
      <c r="O75" s="516"/>
      <c r="P75" s="516"/>
      <c r="Q75" s="516"/>
      <c r="R75" s="516"/>
      <c r="S75" s="516"/>
      <c r="T75" s="516"/>
      <c r="U75" s="516"/>
      <c r="V75" s="516"/>
      <c r="W75" s="516"/>
      <c r="X75" s="516"/>
      <c r="Y75" s="516"/>
      <c r="Z75" s="516"/>
    </row>
    <row r="76" spans="1:26" x14ac:dyDescent="0.35">
      <c r="A76" s="507">
        <v>45324</v>
      </c>
      <c r="B76" s="508">
        <v>15</v>
      </c>
      <c r="C76" s="509" t="s">
        <v>42</v>
      </c>
      <c r="D76" s="509" t="s">
        <v>533</v>
      </c>
      <c r="E76" s="509" t="s">
        <v>748</v>
      </c>
      <c r="F76" s="509" t="s">
        <v>721</v>
      </c>
      <c r="G76" s="509" t="b">
        <f>IF(A76="","",IF(Daten!$AE$4=0,TRUE,MONTH(A76)=Daten!$AE$4))</f>
        <v>1</v>
      </c>
      <c r="H76" s="504" t="s">
        <v>377</v>
      </c>
      <c r="I76" s="521" t="s">
        <v>53</v>
      </c>
      <c r="J76" s="510"/>
      <c r="K76" s="509" t="s">
        <v>727</v>
      </c>
      <c r="L76" s="511"/>
      <c r="M76" s="517"/>
      <c r="N76" s="517"/>
      <c r="O76" s="517"/>
      <c r="P76" s="517"/>
      <c r="Q76" s="517"/>
      <c r="R76" s="517"/>
      <c r="S76" s="517">
        <v>15</v>
      </c>
      <c r="T76" s="517"/>
      <c r="U76" s="517"/>
      <c r="V76" s="517"/>
      <c r="W76" s="517"/>
      <c r="X76" s="517"/>
      <c r="Y76" s="517"/>
      <c r="Z76" s="517"/>
    </row>
    <row r="77" spans="1:26" x14ac:dyDescent="0.35">
      <c r="A77" s="501">
        <v>45324</v>
      </c>
      <c r="B77" s="502">
        <v>15</v>
      </c>
      <c r="C77" s="503" t="s">
        <v>536</v>
      </c>
      <c r="D77" s="503" t="s">
        <v>537</v>
      </c>
      <c r="E77" s="503" t="s">
        <v>347</v>
      </c>
      <c r="F77" s="503" t="s">
        <v>721</v>
      </c>
      <c r="G77" s="503" t="b">
        <f>IF(A77="","",IF(Daten!$AE$4=0,TRUE,MONTH(A77)=Daten!$AE$4))</f>
        <v>1</v>
      </c>
      <c r="H77" s="504" t="s">
        <v>377</v>
      </c>
      <c r="I77" s="521" t="s">
        <v>53</v>
      </c>
      <c r="J77" s="505"/>
      <c r="K77" s="503" t="s">
        <v>727</v>
      </c>
      <c r="L77" s="506"/>
      <c r="M77" s="516"/>
      <c r="N77" s="516"/>
      <c r="O77" s="516"/>
      <c r="P77" s="516"/>
      <c r="Q77" s="516"/>
      <c r="R77" s="516"/>
      <c r="S77" s="516">
        <v>15</v>
      </c>
      <c r="T77" s="516"/>
      <c r="U77" s="516"/>
      <c r="V77" s="516"/>
      <c r="W77" s="516"/>
      <c r="X77" s="516"/>
      <c r="Y77" s="516"/>
      <c r="Z77" s="516"/>
    </row>
    <row r="78" spans="1:26" x14ac:dyDescent="0.35">
      <c r="A78" s="507">
        <v>45327</v>
      </c>
      <c r="B78" s="508">
        <v>15</v>
      </c>
      <c r="C78" s="509" t="s">
        <v>526</v>
      </c>
      <c r="D78" s="509" t="s">
        <v>527</v>
      </c>
      <c r="E78" s="509" t="s">
        <v>733</v>
      </c>
      <c r="F78" s="509" t="s">
        <v>721</v>
      </c>
      <c r="G78" s="509" t="b">
        <f>IF(A78="","",IF(Daten!$AE$4=0,TRUE,MONTH(A78)=Daten!$AE$4))</f>
        <v>1</v>
      </c>
      <c r="H78" s="504" t="s">
        <v>377</v>
      </c>
      <c r="I78" s="521" t="s">
        <v>53</v>
      </c>
      <c r="J78" s="510"/>
      <c r="K78" s="509" t="s">
        <v>727</v>
      </c>
      <c r="L78" s="511"/>
      <c r="M78" s="517"/>
      <c r="N78" s="517"/>
      <c r="O78" s="517"/>
      <c r="P78" s="517"/>
      <c r="Q78" s="517"/>
      <c r="R78" s="517"/>
      <c r="S78" s="517">
        <v>15</v>
      </c>
      <c r="T78" s="517"/>
      <c r="U78" s="517"/>
      <c r="V78" s="517"/>
      <c r="W78" s="517"/>
      <c r="X78" s="517"/>
      <c r="Y78" s="517"/>
      <c r="Z78" s="517"/>
    </row>
    <row r="79" spans="1:26" x14ac:dyDescent="0.35">
      <c r="A79" s="501">
        <v>45327</v>
      </c>
      <c r="B79" s="502">
        <v>7.5</v>
      </c>
      <c r="C79" s="503" t="s">
        <v>40</v>
      </c>
      <c r="D79" s="503" t="s">
        <v>530</v>
      </c>
      <c r="E79" s="503" t="s">
        <v>737</v>
      </c>
      <c r="F79" s="503" t="s">
        <v>721</v>
      </c>
      <c r="G79" s="503" t="b">
        <f>IF(A79="","",IF(Daten!$AE$4=0,TRUE,MONTH(A79)=Daten!$AE$4))</f>
        <v>1</v>
      </c>
      <c r="H79" s="504" t="s">
        <v>278</v>
      </c>
      <c r="I79" s="521" t="s">
        <v>53</v>
      </c>
      <c r="J79" s="505"/>
      <c r="K79" s="503" t="s">
        <v>727</v>
      </c>
      <c r="L79" s="506"/>
      <c r="M79" s="516">
        <v>7.5</v>
      </c>
      <c r="N79" s="516"/>
      <c r="O79" s="516"/>
      <c r="P79" s="516"/>
      <c r="Q79" s="516"/>
      <c r="R79" s="516"/>
      <c r="S79" s="516"/>
      <c r="T79" s="516"/>
      <c r="U79" s="516"/>
      <c r="V79" s="516"/>
      <c r="W79" s="516"/>
      <c r="X79" s="516"/>
      <c r="Y79" s="516"/>
      <c r="Z79" s="516"/>
    </row>
    <row r="80" spans="1:26" x14ac:dyDescent="0.35">
      <c r="A80" s="507">
        <v>45327</v>
      </c>
      <c r="B80" s="508">
        <v>15</v>
      </c>
      <c r="C80" s="509" t="s">
        <v>561</v>
      </c>
      <c r="D80" s="509" t="s">
        <v>531</v>
      </c>
      <c r="E80" s="509" t="s">
        <v>738</v>
      </c>
      <c r="F80" s="509" t="s">
        <v>721</v>
      </c>
      <c r="G80" s="509" t="b">
        <f>IF(A80="","",IF(Daten!$AE$4=0,TRUE,MONTH(A80)=Daten!$AE$4))</f>
        <v>1</v>
      </c>
      <c r="H80" s="504" t="s">
        <v>278</v>
      </c>
      <c r="I80" s="521" t="s">
        <v>53</v>
      </c>
      <c r="J80" s="510"/>
      <c r="K80" s="509" t="s">
        <v>727</v>
      </c>
      <c r="L80" s="511"/>
      <c r="M80" s="517">
        <v>15</v>
      </c>
      <c r="N80" s="517"/>
      <c r="O80" s="517"/>
      <c r="P80" s="517"/>
      <c r="Q80" s="517"/>
      <c r="R80" s="517"/>
      <c r="S80" s="517"/>
      <c r="T80" s="517"/>
      <c r="U80" s="517"/>
      <c r="V80" s="517"/>
      <c r="W80" s="517"/>
      <c r="X80" s="517"/>
      <c r="Y80" s="517"/>
      <c r="Z80" s="517"/>
    </row>
    <row r="81" spans="1:26" x14ac:dyDescent="0.35">
      <c r="A81" s="501">
        <v>45327</v>
      </c>
      <c r="B81" s="502">
        <v>-410</v>
      </c>
      <c r="C81" s="503" t="s">
        <v>724</v>
      </c>
      <c r="D81" s="503" t="s">
        <v>529</v>
      </c>
      <c r="E81" s="503" t="s">
        <v>798</v>
      </c>
      <c r="F81" s="503" t="s">
        <v>722</v>
      </c>
      <c r="G81" s="503" t="b">
        <f>IF(A81="","",IF(Daten!$AE$4=0,TRUE,MONTH(A81)=Daten!$AE$4))</f>
        <v>1</v>
      </c>
      <c r="H81" s="504" t="s">
        <v>413</v>
      </c>
      <c r="I81" s="521" t="s">
        <v>53</v>
      </c>
      <c r="J81" s="505"/>
      <c r="K81" s="503" t="s">
        <v>727</v>
      </c>
      <c r="L81" s="506"/>
      <c r="M81" s="516"/>
      <c r="N81" s="516"/>
      <c r="O81" s="516"/>
      <c r="P81" s="516"/>
      <c r="Q81" s="516"/>
      <c r="R81" s="516"/>
      <c r="S81" s="516"/>
      <c r="T81" s="516">
        <v>-410</v>
      </c>
      <c r="U81" s="516"/>
      <c r="V81" s="516"/>
      <c r="W81" s="516"/>
      <c r="X81" s="516"/>
      <c r="Y81" s="516"/>
      <c r="Z81" s="516"/>
    </row>
    <row r="82" spans="1:26" ht="29" x14ac:dyDescent="0.35">
      <c r="A82" s="507">
        <v>45336</v>
      </c>
      <c r="B82" s="508">
        <v>30</v>
      </c>
      <c r="C82" s="509" t="s">
        <v>659</v>
      </c>
      <c r="D82" s="509" t="s">
        <v>658</v>
      </c>
      <c r="E82" s="509" t="s">
        <v>797</v>
      </c>
      <c r="F82" s="509" t="s">
        <v>720</v>
      </c>
      <c r="G82" s="509" t="b">
        <f>IF(A82="","",IF(Daten!$AE$4=0,TRUE,MONTH(A82)=Daten!$AE$4))</f>
        <v>1</v>
      </c>
      <c r="H82" s="512" t="s">
        <v>754</v>
      </c>
      <c r="I82" s="521" t="s">
        <v>53</v>
      </c>
      <c r="J82" s="510"/>
      <c r="K82" s="509" t="s">
        <v>727</v>
      </c>
      <c r="L82" s="511" t="s">
        <v>753</v>
      </c>
      <c r="M82" s="517"/>
      <c r="N82" s="517"/>
      <c r="O82" s="517"/>
      <c r="P82" s="517"/>
      <c r="Q82" s="517"/>
      <c r="R82" s="517"/>
      <c r="S82" s="517"/>
      <c r="T82" s="517"/>
      <c r="U82" s="517"/>
      <c r="V82" s="517"/>
      <c r="W82" s="517"/>
      <c r="X82" s="517"/>
      <c r="Y82" s="517"/>
      <c r="Z82" s="517"/>
    </row>
    <row r="83" spans="1:26" x14ac:dyDescent="0.35">
      <c r="A83" s="501">
        <v>45337</v>
      </c>
      <c r="B83" s="502">
        <v>-59.94</v>
      </c>
      <c r="C83" s="503" t="s">
        <v>723</v>
      </c>
      <c r="D83" s="503" t="s">
        <v>660</v>
      </c>
      <c r="E83" s="503" t="s">
        <v>796</v>
      </c>
      <c r="F83" s="503" t="s">
        <v>722</v>
      </c>
      <c r="G83" s="503" t="b">
        <f>IF(A83="","",IF(Daten!$AE$4=0,TRUE,MONTH(A83)=Daten!$AE$4))</f>
        <v>1</v>
      </c>
      <c r="H83" s="504" t="s">
        <v>351</v>
      </c>
      <c r="I83" s="521" t="s">
        <v>53</v>
      </c>
      <c r="J83" s="505"/>
      <c r="K83" s="503" t="s">
        <v>727</v>
      </c>
      <c r="L83" s="506"/>
      <c r="M83" s="516"/>
      <c r="N83" s="516"/>
      <c r="O83" s="516"/>
      <c r="P83" s="516"/>
      <c r="Q83" s="516"/>
      <c r="R83" s="516"/>
      <c r="S83" s="516"/>
      <c r="T83" s="516">
        <v>-59.94</v>
      </c>
      <c r="U83" s="516"/>
      <c r="V83" s="516"/>
      <c r="W83" s="516"/>
      <c r="X83" s="516"/>
      <c r="Y83" s="516"/>
      <c r="Z83" s="516"/>
    </row>
    <row r="84" spans="1:26" ht="29" x14ac:dyDescent="0.35">
      <c r="A84" s="507">
        <v>45338</v>
      </c>
      <c r="B84" s="508">
        <v>30</v>
      </c>
      <c r="C84" s="509" t="s">
        <v>659</v>
      </c>
      <c r="D84" s="509" t="s">
        <v>658</v>
      </c>
      <c r="E84" s="509" t="s">
        <v>795</v>
      </c>
      <c r="F84" s="509" t="s">
        <v>720</v>
      </c>
      <c r="G84" s="509" t="b">
        <f>IF(A84="","",IF(Daten!$AE$4=0,TRUE,MONTH(A84)=Daten!$AE$4))</f>
        <v>1</v>
      </c>
      <c r="H84" s="512" t="s">
        <v>754</v>
      </c>
      <c r="I84" s="521" t="s">
        <v>53</v>
      </c>
      <c r="J84" s="510"/>
      <c r="K84" s="509" t="s">
        <v>727</v>
      </c>
      <c r="L84" s="511" t="s">
        <v>753</v>
      </c>
      <c r="M84" s="517"/>
      <c r="N84" s="517"/>
      <c r="O84" s="517"/>
      <c r="P84" s="517"/>
      <c r="Q84" s="517"/>
      <c r="R84" s="517"/>
      <c r="S84" s="517"/>
      <c r="T84" s="517"/>
      <c r="U84" s="517"/>
      <c r="V84" s="517"/>
      <c r="W84" s="517"/>
      <c r="X84" s="517"/>
      <c r="Y84" s="517"/>
      <c r="Z84" s="517"/>
    </row>
    <row r="85" spans="1:26" x14ac:dyDescent="0.35">
      <c r="A85" s="501">
        <v>45341</v>
      </c>
      <c r="B85" s="502">
        <v>15</v>
      </c>
      <c r="C85" s="503" t="s">
        <v>517</v>
      </c>
      <c r="D85" s="503" t="s">
        <v>518</v>
      </c>
      <c r="E85" s="503" t="s">
        <v>731</v>
      </c>
      <c r="F85" s="503" t="s">
        <v>721</v>
      </c>
      <c r="G85" s="503" t="b">
        <f>IF(A85="","",IF(Daten!$AE$4=0,TRUE,MONTH(A85)=Daten!$AE$4))</f>
        <v>1</v>
      </c>
      <c r="H85" s="504" t="s">
        <v>377</v>
      </c>
      <c r="I85" s="521" t="s">
        <v>53</v>
      </c>
      <c r="J85" s="505"/>
      <c r="K85" s="503" t="s">
        <v>727</v>
      </c>
      <c r="L85" s="506"/>
      <c r="M85" s="516"/>
      <c r="N85" s="516"/>
      <c r="O85" s="516"/>
      <c r="P85" s="516"/>
      <c r="Q85" s="516"/>
      <c r="R85" s="516"/>
      <c r="S85" s="516">
        <v>15</v>
      </c>
      <c r="T85" s="516"/>
      <c r="U85" s="516"/>
      <c r="V85" s="516"/>
      <c r="W85" s="516"/>
      <c r="X85" s="516"/>
      <c r="Y85" s="516"/>
      <c r="Z85" s="516"/>
    </row>
    <row r="86" spans="1:26" x14ac:dyDescent="0.35">
      <c r="A86" s="507">
        <v>45341</v>
      </c>
      <c r="B86" s="508">
        <v>27.51</v>
      </c>
      <c r="C86" s="509" t="s">
        <v>345</v>
      </c>
      <c r="D86" s="509" t="s">
        <v>544</v>
      </c>
      <c r="E86" s="509" t="s">
        <v>793</v>
      </c>
      <c r="F86" s="509" t="s">
        <v>720</v>
      </c>
      <c r="G86" s="509" t="b">
        <f>IF(A86="","",IF(Daten!$AE$4=0,TRUE,MONTH(A86)=Daten!$AE$4))</f>
        <v>1</v>
      </c>
      <c r="H86" s="504" t="s">
        <v>274</v>
      </c>
      <c r="I86" s="521" t="s">
        <v>365</v>
      </c>
      <c r="J86" s="510"/>
      <c r="K86" s="509" t="s">
        <v>727</v>
      </c>
      <c r="L86" s="511"/>
      <c r="M86" s="517"/>
      <c r="N86" s="517"/>
      <c r="O86" s="517"/>
      <c r="P86" s="517"/>
      <c r="Q86" s="517"/>
      <c r="R86" s="517"/>
      <c r="S86" s="517">
        <v>27.51</v>
      </c>
      <c r="T86" s="517"/>
      <c r="U86" s="517"/>
      <c r="V86" s="517"/>
      <c r="W86" s="517"/>
      <c r="X86" s="517"/>
      <c r="Y86" s="517"/>
      <c r="Z86" s="517"/>
    </row>
    <row r="87" spans="1:26" x14ac:dyDescent="0.35">
      <c r="A87" s="501">
        <v>45341</v>
      </c>
      <c r="B87" s="502">
        <v>108.63</v>
      </c>
      <c r="C87" s="503" t="s">
        <v>345</v>
      </c>
      <c r="D87" s="503" t="s">
        <v>544</v>
      </c>
      <c r="E87" s="503" t="s">
        <v>794</v>
      </c>
      <c r="F87" s="503" t="s">
        <v>720</v>
      </c>
      <c r="G87" s="503" t="b">
        <f>IF(A87="","",IF(Daten!$AE$4=0,TRUE,MONTH(A87)=Daten!$AE$4))</f>
        <v>1</v>
      </c>
      <c r="H87" s="504" t="s">
        <v>381</v>
      </c>
      <c r="I87" s="521" t="s">
        <v>365</v>
      </c>
      <c r="J87" s="505"/>
      <c r="K87" s="503" t="s">
        <v>727</v>
      </c>
      <c r="L87" s="506"/>
      <c r="M87" s="516"/>
      <c r="N87" s="516"/>
      <c r="O87" s="516"/>
      <c r="P87" s="516"/>
      <c r="Q87" s="516"/>
      <c r="R87" s="516"/>
      <c r="S87" s="516">
        <v>108.63</v>
      </c>
      <c r="T87" s="516"/>
      <c r="U87" s="516"/>
      <c r="V87" s="516"/>
      <c r="W87" s="516"/>
      <c r="X87" s="516"/>
      <c r="Y87" s="516"/>
      <c r="Z87" s="516"/>
    </row>
    <row r="88" spans="1:26" x14ac:dyDescent="0.35">
      <c r="A88" s="507">
        <v>45348</v>
      </c>
      <c r="B88" s="508">
        <v>7.5</v>
      </c>
      <c r="C88" s="509" t="s">
        <v>547</v>
      </c>
      <c r="D88" s="509" t="s">
        <v>548</v>
      </c>
      <c r="E88" s="509" t="s">
        <v>729</v>
      </c>
      <c r="F88" s="509" t="s">
        <v>721</v>
      </c>
      <c r="G88" s="509" t="b">
        <f>IF(A88="","",IF(Daten!$AE$4=0,TRUE,MONTH(A88)=Daten!$AE$4))</f>
        <v>1</v>
      </c>
      <c r="H88" s="504" t="s">
        <v>278</v>
      </c>
      <c r="I88" s="521" t="s">
        <v>52</v>
      </c>
      <c r="J88" s="510"/>
      <c r="K88" s="509" t="s">
        <v>727</v>
      </c>
      <c r="L88" s="511"/>
      <c r="M88" s="517">
        <v>7.5</v>
      </c>
      <c r="N88" s="517"/>
      <c r="O88" s="517"/>
      <c r="P88" s="517"/>
      <c r="Q88" s="517"/>
      <c r="R88" s="517"/>
      <c r="S88" s="517"/>
      <c r="T88" s="517"/>
      <c r="U88" s="517"/>
      <c r="V88" s="517"/>
      <c r="W88" s="517"/>
      <c r="X88" s="517"/>
      <c r="Y88" s="517"/>
      <c r="Z88" s="517"/>
    </row>
    <row r="89" spans="1:26" x14ac:dyDescent="0.35">
      <c r="A89" s="501">
        <v>45348</v>
      </c>
      <c r="B89" s="502">
        <v>15</v>
      </c>
      <c r="C89" s="503" t="s">
        <v>541</v>
      </c>
      <c r="D89" s="503" t="s">
        <v>542</v>
      </c>
      <c r="E89" s="503" t="s">
        <v>730</v>
      </c>
      <c r="F89" s="503" t="s">
        <v>721</v>
      </c>
      <c r="G89" s="503" t="b">
        <f>IF(A89="","",IF(Daten!$AE$4=0,TRUE,MONTH(A89)=Daten!$AE$4))</f>
        <v>1</v>
      </c>
      <c r="H89" s="504" t="s">
        <v>377</v>
      </c>
      <c r="I89" s="522" t="s">
        <v>53</v>
      </c>
      <c r="J89" s="505"/>
      <c r="K89" s="503" t="s">
        <v>727</v>
      </c>
      <c r="L89" s="525" t="s">
        <v>801</v>
      </c>
      <c r="M89" s="516"/>
      <c r="N89" s="516"/>
      <c r="O89" s="516"/>
      <c r="P89" s="516"/>
      <c r="Q89" s="516"/>
      <c r="R89" s="516"/>
      <c r="S89" s="516">
        <v>15</v>
      </c>
      <c r="T89" s="516"/>
      <c r="U89" s="516"/>
      <c r="V89" s="516"/>
      <c r="W89" s="516"/>
      <c r="X89" s="516"/>
      <c r="Y89" s="516"/>
      <c r="Z89" s="516"/>
    </row>
    <row r="90" spans="1:26" x14ac:dyDescent="0.35">
      <c r="A90" s="507">
        <v>45349</v>
      </c>
      <c r="B90" s="508">
        <v>7.5</v>
      </c>
      <c r="C90" s="509" t="s">
        <v>541</v>
      </c>
      <c r="D90" s="509" t="s">
        <v>542</v>
      </c>
      <c r="E90" s="509" t="s">
        <v>728</v>
      </c>
      <c r="F90" s="509" t="s">
        <v>721</v>
      </c>
      <c r="G90" s="509" t="b">
        <f>IF(A90="","",IF(Daten!$AE$4=0,TRUE,MONTH(A90)=Daten!$AE$4))</f>
        <v>1</v>
      </c>
      <c r="H90" s="504" t="s">
        <v>278</v>
      </c>
      <c r="I90" s="521" t="s">
        <v>52</v>
      </c>
      <c r="J90" s="510"/>
      <c r="K90" s="509" t="s">
        <v>727</v>
      </c>
      <c r="L90" s="511"/>
      <c r="M90" s="517">
        <v>7.5</v>
      </c>
      <c r="N90" s="517"/>
      <c r="O90" s="517"/>
      <c r="P90" s="517"/>
      <c r="Q90" s="517"/>
      <c r="R90" s="517"/>
      <c r="S90" s="517"/>
      <c r="T90" s="517"/>
      <c r="U90" s="517"/>
      <c r="V90" s="517"/>
      <c r="W90" s="517"/>
      <c r="X90" s="517"/>
      <c r="Y90" s="517"/>
      <c r="Z90" s="517"/>
    </row>
    <row r="91" spans="1:26" x14ac:dyDescent="0.35">
      <c r="A91" s="501">
        <v>45350</v>
      </c>
      <c r="B91" s="502">
        <v>-76.95</v>
      </c>
      <c r="C91" s="503" t="s">
        <v>549</v>
      </c>
      <c r="D91" s="503" t="s">
        <v>550</v>
      </c>
      <c r="E91" s="503" t="s">
        <v>792</v>
      </c>
      <c r="F91" s="503" t="s">
        <v>791</v>
      </c>
      <c r="G91" s="503" t="b">
        <f>IF(A91="","",IF(Daten!$AE$4=0,TRUE,MONTH(A91)=Daten!$AE$4))</f>
        <v>1</v>
      </c>
      <c r="H91" s="504" t="s">
        <v>352</v>
      </c>
      <c r="I91" s="521" t="s">
        <v>53</v>
      </c>
      <c r="J91" s="505"/>
      <c r="K91" s="503" t="s">
        <v>727</v>
      </c>
      <c r="L91" s="506"/>
      <c r="M91" s="516"/>
      <c r="N91" s="516"/>
      <c r="O91" s="516"/>
      <c r="P91" s="516"/>
      <c r="Q91" s="516"/>
      <c r="R91" s="516"/>
      <c r="S91" s="516"/>
      <c r="T91" s="516">
        <v>-76.95</v>
      </c>
      <c r="U91" s="516"/>
      <c r="V91" s="516"/>
      <c r="W91" s="516"/>
      <c r="X91" s="516"/>
      <c r="Y91" s="516"/>
      <c r="Z91" s="516"/>
    </row>
    <row r="92" spans="1:26" x14ac:dyDescent="0.35">
      <c r="A92" s="513">
        <v>45351</v>
      </c>
      <c r="B92" s="519">
        <v>15</v>
      </c>
      <c r="C92" s="514" t="s">
        <v>536</v>
      </c>
      <c r="D92" s="514" t="s">
        <v>537</v>
      </c>
      <c r="E92" s="514" t="s">
        <v>278</v>
      </c>
      <c r="F92" s="514" t="s">
        <v>721</v>
      </c>
      <c r="G92" s="514" t="b">
        <f>IF(A92="","",IF(Daten!$AE$4=0,TRUE,MONTH(A92)=Daten!$AE$4))</f>
        <v>1</v>
      </c>
      <c r="H92" s="520" t="s">
        <v>278</v>
      </c>
      <c r="I92" s="523" t="s">
        <v>52</v>
      </c>
      <c r="J92" s="524"/>
      <c r="K92" s="514" t="s">
        <v>727</v>
      </c>
      <c r="L92" s="526"/>
      <c r="M92" s="518">
        <v>15</v>
      </c>
      <c r="N92" s="518"/>
      <c r="O92" s="518"/>
      <c r="P92" s="518"/>
      <c r="Q92" s="518"/>
      <c r="R92" s="518"/>
      <c r="S92" s="518"/>
      <c r="T92" s="518"/>
      <c r="U92" s="518"/>
      <c r="V92" s="518"/>
      <c r="W92" s="518"/>
      <c r="X92" s="518"/>
      <c r="Y92" s="518"/>
      <c r="Z92" s="518"/>
    </row>
    <row r="93" spans="1:26" x14ac:dyDescent="0.35">
      <c r="A93" s="552"/>
      <c r="B93" s="552"/>
      <c r="C93" s="552"/>
      <c r="D93" s="552"/>
      <c r="E93" s="552"/>
      <c r="F93" s="552"/>
      <c r="H93" s="552"/>
      <c r="K93" s="552"/>
      <c r="M93" s="552"/>
    </row>
    <row r="94" spans="1:26" x14ac:dyDescent="0.35">
      <c r="A94" s="552"/>
      <c r="B94" s="552"/>
      <c r="C94" s="552"/>
      <c r="D94" s="552"/>
      <c r="E94" s="552"/>
      <c r="F94" s="552"/>
      <c r="H94" s="552"/>
      <c r="K94" s="552"/>
      <c r="M94" s="552"/>
    </row>
    <row r="95" spans="1:26" x14ac:dyDescent="0.35">
      <c r="A95" s="552"/>
      <c r="B95" s="552"/>
      <c r="C95" s="552"/>
      <c r="D95" s="552"/>
      <c r="E95" s="552"/>
      <c r="F95" s="552"/>
      <c r="H95" s="552"/>
      <c r="K95" s="552"/>
      <c r="M95" s="552"/>
    </row>
    <row r="96" spans="1:26" x14ac:dyDescent="0.35">
      <c r="A96" s="552"/>
      <c r="B96" s="552"/>
      <c r="C96" s="552"/>
      <c r="D96" s="552"/>
      <c r="E96" s="552"/>
      <c r="F96" s="552"/>
      <c r="H96" s="552"/>
      <c r="K96" s="552"/>
      <c r="M96" s="552"/>
    </row>
    <row r="97" s="552" customFormat="1" x14ac:dyDescent="0.35"/>
    <row r="98" s="552" customFormat="1" x14ac:dyDescent="0.35"/>
    <row r="99" s="552" customFormat="1" x14ac:dyDescent="0.35"/>
    <row r="100" s="552" customFormat="1" x14ac:dyDescent="0.35"/>
    <row r="101" s="552" customFormat="1" x14ac:dyDescent="0.35"/>
    <row r="102" s="552" customFormat="1" x14ac:dyDescent="0.35"/>
    <row r="103" s="552" customFormat="1" x14ac:dyDescent="0.35"/>
    <row r="104" s="552" customFormat="1" x14ac:dyDescent="0.35"/>
    <row r="105" s="552" customFormat="1" x14ac:dyDescent="0.35"/>
    <row r="106" s="552" customFormat="1" x14ac:dyDescent="0.35"/>
    <row r="107" s="552" customFormat="1" x14ac:dyDescent="0.35"/>
    <row r="108" s="552" customFormat="1" x14ac:dyDescent="0.35"/>
    <row r="109" s="552" customFormat="1" x14ac:dyDescent="0.35"/>
    <row r="110" s="552" customFormat="1" x14ac:dyDescent="0.35"/>
    <row r="111" s="552" customFormat="1" x14ac:dyDescent="0.35"/>
    <row r="112" s="552" customFormat="1" x14ac:dyDescent="0.35"/>
    <row r="113" s="552" customFormat="1" x14ac:dyDescent="0.35"/>
    <row r="114" s="552" customFormat="1" x14ac:dyDescent="0.35"/>
    <row r="115" s="552" customFormat="1" x14ac:dyDescent="0.35"/>
    <row r="116" s="552" customFormat="1" x14ac:dyDescent="0.35"/>
    <row r="117" s="552" customFormat="1" x14ac:dyDescent="0.35"/>
    <row r="118" s="552" customFormat="1" x14ac:dyDescent="0.35"/>
    <row r="119" s="552" customFormat="1" x14ac:dyDescent="0.35"/>
    <row r="120" s="552" customFormat="1" x14ac:dyDescent="0.35"/>
    <row r="121" s="552" customFormat="1" x14ac:dyDescent="0.35"/>
    <row r="122" s="552" customFormat="1" x14ac:dyDescent="0.35"/>
    <row r="123" s="552" customFormat="1" x14ac:dyDescent="0.35"/>
    <row r="124" s="552" customFormat="1" x14ac:dyDescent="0.35"/>
    <row r="125" s="552" customFormat="1" x14ac:dyDescent="0.35"/>
    <row r="126" s="552" customFormat="1" x14ac:dyDescent="0.35"/>
    <row r="127" s="552" customFormat="1" x14ac:dyDescent="0.35"/>
    <row r="128" s="552" customFormat="1" x14ac:dyDescent="0.35"/>
    <row r="129" s="552" customFormat="1" x14ac:dyDescent="0.35"/>
    <row r="130" s="552" customFormat="1" x14ac:dyDescent="0.35"/>
    <row r="131" s="552" customFormat="1" x14ac:dyDescent="0.35"/>
    <row r="132" s="552" customFormat="1" x14ac:dyDescent="0.35"/>
    <row r="133" s="552" customFormat="1" x14ac:dyDescent="0.35"/>
    <row r="134" s="552" customFormat="1" x14ac:dyDescent="0.35"/>
    <row r="135" s="552" customFormat="1" x14ac:dyDescent="0.35"/>
    <row r="136" s="552" customFormat="1" x14ac:dyDescent="0.35"/>
    <row r="137" s="552" customFormat="1" x14ac:dyDescent="0.35"/>
    <row r="138" s="552" customFormat="1" x14ac:dyDescent="0.35"/>
    <row r="139" s="552" customFormat="1" x14ac:dyDescent="0.35"/>
    <row r="140" s="552" customFormat="1" x14ac:dyDescent="0.35"/>
    <row r="141" s="552" customFormat="1" x14ac:dyDescent="0.35"/>
    <row r="142" s="552" customFormat="1" x14ac:dyDescent="0.35"/>
    <row r="143" s="552" customFormat="1" x14ac:dyDescent="0.35"/>
    <row r="144" s="552" customFormat="1" x14ac:dyDescent="0.35"/>
    <row r="145" s="552" customFormat="1" x14ac:dyDescent="0.35"/>
    <row r="146" s="552" customFormat="1" x14ac:dyDescent="0.35"/>
    <row r="147" s="552" customFormat="1" x14ac:dyDescent="0.35"/>
    <row r="148" s="552" customFormat="1" x14ac:dyDescent="0.35"/>
    <row r="149" s="552" customFormat="1" x14ac:dyDescent="0.35"/>
    <row r="150" s="552" customFormat="1" x14ac:dyDescent="0.35"/>
    <row r="151" s="552" customFormat="1" x14ac:dyDescent="0.35"/>
    <row r="152" s="552" customFormat="1" x14ac:dyDescent="0.35"/>
    <row r="153" s="552" customFormat="1" x14ac:dyDescent="0.35"/>
    <row r="154" s="552" customFormat="1" x14ac:dyDescent="0.35"/>
    <row r="155" s="552" customFormat="1" x14ac:dyDescent="0.35"/>
    <row r="156" s="552" customFormat="1" x14ac:dyDescent="0.35"/>
    <row r="157" s="552" customFormat="1" x14ac:dyDescent="0.35"/>
    <row r="158" s="552" customFormat="1" x14ac:dyDescent="0.35"/>
    <row r="159" s="552" customFormat="1" x14ac:dyDescent="0.35"/>
    <row r="160" s="552" customFormat="1" x14ac:dyDescent="0.35"/>
    <row r="161" s="552" customFormat="1" x14ac:dyDescent="0.35"/>
    <row r="162" s="552" customFormat="1" x14ac:dyDescent="0.35"/>
    <row r="163" s="552" customFormat="1" x14ac:dyDescent="0.35"/>
    <row r="164" s="552" customFormat="1" x14ac:dyDescent="0.35"/>
    <row r="165" s="552" customFormat="1" x14ac:dyDescent="0.35"/>
    <row r="166" s="552" customFormat="1" x14ac:dyDescent="0.35"/>
    <row r="167" s="552" customFormat="1" x14ac:dyDescent="0.35"/>
    <row r="168" s="552" customFormat="1" x14ac:dyDescent="0.35"/>
    <row r="169" s="552" customFormat="1" x14ac:dyDescent="0.35"/>
    <row r="170" s="552" customFormat="1" x14ac:dyDescent="0.35"/>
    <row r="171" s="552" customFormat="1" x14ac:dyDescent="0.35"/>
    <row r="172" s="552" customFormat="1" x14ac:dyDescent="0.35"/>
    <row r="173" s="552" customFormat="1" x14ac:dyDescent="0.35"/>
    <row r="174" s="552" customFormat="1" x14ac:dyDescent="0.35"/>
    <row r="175" s="552" customFormat="1" x14ac:dyDescent="0.35"/>
    <row r="176" s="552" customFormat="1" x14ac:dyDescent="0.35"/>
    <row r="177" s="552" customFormat="1" x14ac:dyDescent="0.35"/>
    <row r="178" s="552" customFormat="1" x14ac:dyDescent="0.35"/>
    <row r="179" s="552" customFormat="1" x14ac:dyDescent="0.35"/>
    <row r="180" s="552" customFormat="1" x14ac:dyDescent="0.35"/>
    <row r="181" s="552" customFormat="1" x14ac:dyDescent="0.35"/>
    <row r="182" s="552" customFormat="1" x14ac:dyDescent="0.35"/>
    <row r="183" s="552" customFormat="1" x14ac:dyDescent="0.35"/>
    <row r="184" s="552" customFormat="1" x14ac:dyDescent="0.35"/>
    <row r="185" s="552" customFormat="1" x14ac:dyDescent="0.35"/>
    <row r="186" s="552" customFormat="1" x14ac:dyDescent="0.35"/>
    <row r="187" s="552" customFormat="1" x14ac:dyDescent="0.35"/>
    <row r="188" s="552" customFormat="1" x14ac:dyDescent="0.35"/>
    <row r="189" s="552" customFormat="1" x14ac:dyDescent="0.35"/>
    <row r="190" s="552" customFormat="1" x14ac:dyDescent="0.35"/>
    <row r="191" s="552" customFormat="1" x14ac:dyDescent="0.35"/>
    <row r="192" s="552" customFormat="1" x14ac:dyDescent="0.35"/>
    <row r="193" s="552" customFormat="1" x14ac:dyDescent="0.35"/>
    <row r="194" s="552" customFormat="1" x14ac:dyDescent="0.35"/>
    <row r="195" s="552" customFormat="1" x14ac:dyDescent="0.35"/>
    <row r="196" s="552" customFormat="1" x14ac:dyDescent="0.35"/>
    <row r="197" s="552" customFormat="1" x14ac:dyDescent="0.35"/>
    <row r="198" s="552" customFormat="1" x14ac:dyDescent="0.35"/>
    <row r="199" s="552" customFormat="1" x14ac:dyDescent="0.35"/>
    <row r="200" s="552" customFormat="1" x14ac:dyDescent="0.35"/>
    <row r="201" s="552" customFormat="1" x14ac:dyDescent="0.35"/>
    <row r="202" s="552" customFormat="1" x14ac:dyDescent="0.35"/>
    <row r="203" s="552" customFormat="1" x14ac:dyDescent="0.35"/>
    <row r="204" s="552" customFormat="1" x14ac:dyDescent="0.35"/>
    <row r="205" s="552" customFormat="1" x14ac:dyDescent="0.35"/>
    <row r="206" s="552" customFormat="1" x14ac:dyDescent="0.35"/>
    <row r="207" s="552" customFormat="1" x14ac:dyDescent="0.35"/>
    <row r="208" s="552" customFormat="1" x14ac:dyDescent="0.35"/>
    <row r="209" s="552" customFormat="1" x14ac:dyDescent="0.35"/>
    <row r="210" s="552" customFormat="1" x14ac:dyDescent="0.35"/>
    <row r="211" s="552" customFormat="1" x14ac:dyDescent="0.35"/>
    <row r="212" s="552" customFormat="1" x14ac:dyDescent="0.35"/>
    <row r="213" s="552" customFormat="1" x14ac:dyDescent="0.35"/>
    <row r="214" s="552" customFormat="1" x14ac:dyDescent="0.35"/>
    <row r="215" s="552" customFormat="1" x14ac:dyDescent="0.35"/>
    <row r="216" s="552" customFormat="1" x14ac:dyDescent="0.35"/>
    <row r="217" s="552" customFormat="1" x14ac:dyDescent="0.35"/>
    <row r="218" s="552" customFormat="1" x14ac:dyDescent="0.35"/>
    <row r="219" s="552" customFormat="1" x14ac:dyDescent="0.35"/>
    <row r="220" s="552" customFormat="1" x14ac:dyDescent="0.35"/>
    <row r="221" s="552" customFormat="1" x14ac:dyDescent="0.35"/>
    <row r="222" s="552" customFormat="1" x14ac:dyDescent="0.35"/>
    <row r="223" s="552" customFormat="1" x14ac:dyDescent="0.35"/>
    <row r="224" s="552" customFormat="1" x14ac:dyDescent="0.35"/>
    <row r="225" s="552" customFormat="1" x14ac:dyDescent="0.35"/>
    <row r="226" s="552" customFormat="1" x14ac:dyDescent="0.35"/>
    <row r="227" s="552" customFormat="1" x14ac:dyDescent="0.35"/>
    <row r="228" s="552" customFormat="1" x14ac:dyDescent="0.35"/>
    <row r="229" s="552" customFormat="1" x14ac:dyDescent="0.35"/>
    <row r="230" s="552" customFormat="1" x14ac:dyDescent="0.35"/>
    <row r="231" s="552" customFormat="1" x14ac:dyDescent="0.35"/>
    <row r="232" s="552" customFormat="1" x14ac:dyDescent="0.35"/>
    <row r="233" s="552" customFormat="1" x14ac:dyDescent="0.35"/>
    <row r="234" s="552" customFormat="1" x14ac:dyDescent="0.35"/>
    <row r="235" s="552" customFormat="1" x14ac:dyDescent="0.35"/>
    <row r="236" s="552" customFormat="1" x14ac:dyDescent="0.35"/>
    <row r="237" s="552" customFormat="1" x14ac:dyDescent="0.35"/>
    <row r="238" s="552" customFormat="1" x14ac:dyDescent="0.35"/>
    <row r="239" s="552" customFormat="1" x14ac:dyDescent="0.35"/>
    <row r="240" s="552" customFormat="1" x14ac:dyDescent="0.35"/>
    <row r="241" s="552" customFormat="1" x14ac:dyDescent="0.35"/>
    <row r="242" s="552" customFormat="1" x14ac:dyDescent="0.35"/>
    <row r="243" s="552" customFormat="1" x14ac:dyDescent="0.35"/>
    <row r="244" s="552" customFormat="1" x14ac:dyDescent="0.35"/>
    <row r="245" s="552" customFormat="1" x14ac:dyDescent="0.35"/>
    <row r="246" s="552" customFormat="1" x14ac:dyDescent="0.35"/>
    <row r="247" s="552" customFormat="1" x14ac:dyDescent="0.35"/>
    <row r="248" s="552" customFormat="1" x14ac:dyDescent="0.35"/>
    <row r="249" s="552" customFormat="1" x14ac:dyDescent="0.35"/>
    <row r="250" s="552" customFormat="1" x14ac:dyDescent="0.35"/>
    <row r="251" s="552" customFormat="1" x14ac:dyDescent="0.35"/>
    <row r="252" s="552" customFormat="1" x14ac:dyDescent="0.35"/>
    <row r="253" s="552" customFormat="1" x14ac:dyDescent="0.35"/>
    <row r="254" s="552" customFormat="1" x14ac:dyDescent="0.35"/>
    <row r="255" s="552" customFormat="1" x14ac:dyDescent="0.35"/>
    <row r="256" s="552" customFormat="1" x14ac:dyDescent="0.35"/>
    <row r="257" s="552" customFormat="1" x14ac:dyDescent="0.35"/>
    <row r="258" s="552" customFormat="1" x14ac:dyDescent="0.35"/>
    <row r="259" s="552" customFormat="1" x14ac:dyDescent="0.35"/>
    <row r="260" s="552" customFormat="1" x14ac:dyDescent="0.35"/>
    <row r="261" s="552" customFormat="1" x14ac:dyDescent="0.35"/>
    <row r="262" s="552" customFormat="1" x14ac:dyDescent="0.35"/>
    <row r="263" s="552" customFormat="1" x14ac:dyDescent="0.35"/>
    <row r="264" s="552" customFormat="1" x14ac:dyDescent="0.35"/>
    <row r="265" s="552" customFormat="1" x14ac:dyDescent="0.35"/>
    <row r="266" s="552" customFormat="1" x14ac:dyDescent="0.35"/>
    <row r="267" s="552" customFormat="1" x14ac:dyDescent="0.35"/>
    <row r="268" s="552" customFormat="1" x14ac:dyDescent="0.35"/>
    <row r="269" s="552" customFormat="1" x14ac:dyDescent="0.35"/>
    <row r="270" s="552" customFormat="1" x14ac:dyDescent="0.35"/>
    <row r="271" s="552" customFormat="1" x14ac:dyDescent="0.35"/>
    <row r="272" s="552" customFormat="1" x14ac:dyDescent="0.35"/>
    <row r="273" s="552" customFormat="1" x14ac:dyDescent="0.35"/>
    <row r="274" s="552" customFormat="1" x14ac:dyDescent="0.35"/>
    <row r="275" s="552" customFormat="1" x14ac:dyDescent="0.35"/>
    <row r="276" s="552" customFormat="1" x14ac:dyDescent="0.35"/>
    <row r="277" s="552" customFormat="1" x14ac:dyDescent="0.35"/>
    <row r="278" s="552" customFormat="1" x14ac:dyDescent="0.35"/>
    <row r="279" s="552" customFormat="1" x14ac:dyDescent="0.35"/>
    <row r="280" s="552" customFormat="1" x14ac:dyDescent="0.35"/>
    <row r="281" s="552" customFormat="1" x14ac:dyDescent="0.35"/>
    <row r="282" s="552" customFormat="1" x14ac:dyDescent="0.35"/>
    <row r="283" s="552" customFormat="1" x14ac:dyDescent="0.35"/>
    <row r="284" s="552" customFormat="1" x14ac:dyDescent="0.35"/>
    <row r="285" s="552" customFormat="1" x14ac:dyDescent="0.35"/>
    <row r="286" s="552" customFormat="1" x14ac:dyDescent="0.35"/>
    <row r="287" s="552" customFormat="1" x14ac:dyDescent="0.35"/>
    <row r="288" s="552" customFormat="1" x14ac:dyDescent="0.35"/>
    <row r="289" s="552" customFormat="1" x14ac:dyDescent="0.35"/>
    <row r="290" s="552" customFormat="1" x14ac:dyDescent="0.35"/>
    <row r="291" s="552" customFormat="1" x14ac:dyDescent="0.35"/>
    <row r="292" s="552" customFormat="1" x14ac:dyDescent="0.35"/>
    <row r="293" s="552" customFormat="1" x14ac:dyDescent="0.35"/>
    <row r="294" s="552" customFormat="1" x14ac:dyDescent="0.35"/>
    <row r="295" s="552" customFormat="1" x14ac:dyDescent="0.35"/>
    <row r="296" s="552" customFormat="1" x14ac:dyDescent="0.35"/>
    <row r="297" s="552" customFormat="1" x14ac:dyDescent="0.35"/>
    <row r="298" s="552" customFormat="1" x14ac:dyDescent="0.35"/>
    <row r="299" s="552" customFormat="1" x14ac:dyDescent="0.35"/>
    <row r="300" s="552" customFormat="1" x14ac:dyDescent="0.35"/>
    <row r="301" s="552" customFormat="1" x14ac:dyDescent="0.35"/>
    <row r="302" s="552" customFormat="1" x14ac:dyDescent="0.35"/>
    <row r="303" s="552" customFormat="1" x14ac:dyDescent="0.35"/>
    <row r="304" s="552" customFormat="1" x14ac:dyDescent="0.35"/>
    <row r="305" s="552" customFormat="1" x14ac:dyDescent="0.35"/>
    <row r="306" s="552" customFormat="1" x14ac:dyDescent="0.35"/>
    <row r="307" s="552" customFormat="1" x14ac:dyDescent="0.35"/>
    <row r="308" s="552" customFormat="1" x14ac:dyDescent="0.35"/>
    <row r="309" s="552" customFormat="1" x14ac:dyDescent="0.35"/>
    <row r="310" s="552" customFormat="1" x14ac:dyDescent="0.35"/>
    <row r="311" s="552" customFormat="1" x14ac:dyDescent="0.35"/>
    <row r="312" s="552" customFormat="1" x14ac:dyDescent="0.35"/>
    <row r="313" s="552" customFormat="1" x14ac:dyDescent="0.35"/>
    <row r="314" s="552" customFormat="1" x14ac:dyDescent="0.35"/>
    <row r="315" s="552" customFormat="1" x14ac:dyDescent="0.35"/>
    <row r="316" s="552" customFormat="1" x14ac:dyDescent="0.35"/>
    <row r="317" s="552" customFormat="1" x14ac:dyDescent="0.35"/>
    <row r="318" s="552" customFormat="1" x14ac:dyDescent="0.35"/>
    <row r="319" s="552" customFormat="1" x14ac:dyDescent="0.35"/>
    <row r="320" s="552" customFormat="1" x14ac:dyDescent="0.35"/>
    <row r="321" s="552" customFormat="1" x14ac:dyDescent="0.35"/>
    <row r="322" s="552" customFormat="1" x14ac:dyDescent="0.35"/>
    <row r="323" s="552" customFormat="1" x14ac:dyDescent="0.35"/>
    <row r="324" s="552" customFormat="1" x14ac:dyDescent="0.35"/>
    <row r="325" s="552" customFormat="1" x14ac:dyDescent="0.35"/>
    <row r="326" s="552" customFormat="1" x14ac:dyDescent="0.35"/>
    <row r="327" s="552" customFormat="1" x14ac:dyDescent="0.35"/>
    <row r="328" s="552" customFormat="1" x14ac:dyDescent="0.35"/>
    <row r="329" s="552" customFormat="1" x14ac:dyDescent="0.35"/>
    <row r="330" s="552" customFormat="1" x14ac:dyDescent="0.35"/>
    <row r="331" s="552" customFormat="1" x14ac:dyDescent="0.35"/>
    <row r="332" s="552" customFormat="1" x14ac:dyDescent="0.35"/>
    <row r="333" s="552" customFormat="1" x14ac:dyDescent="0.35"/>
    <row r="334" s="552" customFormat="1" x14ac:dyDescent="0.35"/>
    <row r="335" s="552" customFormat="1" x14ac:dyDescent="0.35"/>
    <row r="336" s="552" customFormat="1" x14ac:dyDescent="0.35"/>
    <row r="337" s="552" customFormat="1" x14ac:dyDescent="0.35"/>
    <row r="338" s="552" customFormat="1" x14ac:dyDescent="0.35"/>
    <row r="339" s="552" customFormat="1" x14ac:dyDescent="0.35"/>
    <row r="340" s="552" customFormat="1" x14ac:dyDescent="0.35"/>
    <row r="341" s="552" customFormat="1" x14ac:dyDescent="0.35"/>
    <row r="342" s="552" customFormat="1" x14ac:dyDescent="0.35"/>
    <row r="343" s="552" customFormat="1" x14ac:dyDescent="0.35"/>
    <row r="344" s="552" customFormat="1" x14ac:dyDescent="0.35"/>
    <row r="345" s="552" customFormat="1" x14ac:dyDescent="0.35"/>
    <row r="346" s="552" customFormat="1" x14ac:dyDescent="0.35"/>
    <row r="347" s="552" customFormat="1" x14ac:dyDescent="0.35"/>
    <row r="348" s="552" customFormat="1" x14ac:dyDescent="0.35"/>
    <row r="349" s="552" customFormat="1" x14ac:dyDescent="0.35"/>
    <row r="350" s="552" customFormat="1" x14ac:dyDescent="0.35"/>
    <row r="351" s="552" customFormat="1" x14ac:dyDescent="0.35"/>
    <row r="352" s="552" customFormat="1" x14ac:dyDescent="0.35"/>
    <row r="353" s="552" customFormat="1" x14ac:dyDescent="0.35"/>
    <row r="354" s="552" customFormat="1" x14ac:dyDescent="0.35"/>
    <row r="355" s="552" customFormat="1" x14ac:dyDescent="0.35"/>
    <row r="356" s="552" customFormat="1" x14ac:dyDescent="0.35"/>
    <row r="357" s="552" customFormat="1" x14ac:dyDescent="0.35"/>
    <row r="358" s="552" customFormat="1" x14ac:dyDescent="0.35"/>
    <row r="359" s="552" customFormat="1" x14ac:dyDescent="0.35"/>
    <row r="360" s="552" customFormat="1" x14ac:dyDescent="0.35"/>
    <row r="361" s="552" customFormat="1" x14ac:dyDescent="0.35"/>
    <row r="362" s="552" customFormat="1" x14ac:dyDescent="0.35"/>
    <row r="363" s="552" customFormat="1" x14ac:dyDescent="0.35"/>
    <row r="364" s="552" customFormat="1" x14ac:dyDescent="0.35"/>
    <row r="365" s="552" customFormat="1" x14ac:dyDescent="0.35"/>
    <row r="366" s="552" customFormat="1" x14ac:dyDescent="0.35"/>
    <row r="367" s="552" customFormat="1" x14ac:dyDescent="0.35"/>
    <row r="368" s="552" customFormat="1" x14ac:dyDescent="0.35"/>
    <row r="369" s="552" customFormat="1" x14ac:dyDescent="0.35"/>
    <row r="370" s="552" customFormat="1" x14ac:dyDescent="0.35"/>
    <row r="371" s="552" customFormat="1" x14ac:dyDescent="0.35"/>
    <row r="372" s="552" customFormat="1" x14ac:dyDescent="0.35"/>
    <row r="373" s="552" customFormat="1" x14ac:dyDescent="0.35"/>
    <row r="374" s="552" customFormat="1" x14ac:dyDescent="0.35"/>
    <row r="375" s="552" customFormat="1" x14ac:dyDescent="0.35"/>
    <row r="376" s="552" customFormat="1" x14ac:dyDescent="0.35"/>
    <row r="377" s="552" customFormat="1" x14ac:dyDescent="0.35"/>
    <row r="378" s="552" customFormat="1" x14ac:dyDescent="0.35"/>
    <row r="379" s="552" customFormat="1" x14ac:dyDescent="0.35"/>
    <row r="380" s="552" customFormat="1" x14ac:dyDescent="0.35"/>
    <row r="381" s="552" customFormat="1" x14ac:dyDescent="0.35"/>
    <row r="382" s="552" customFormat="1" x14ac:dyDescent="0.35"/>
    <row r="383" s="552" customFormat="1" x14ac:dyDescent="0.35"/>
    <row r="384" s="552" customFormat="1" x14ac:dyDescent="0.35"/>
    <row r="385" s="552" customFormat="1" x14ac:dyDescent="0.35"/>
    <row r="386" s="552" customFormat="1" x14ac:dyDescent="0.35"/>
    <row r="387" s="552" customFormat="1" x14ac:dyDescent="0.35"/>
    <row r="388" s="552" customFormat="1" x14ac:dyDescent="0.35"/>
    <row r="389" s="552" customFormat="1" x14ac:dyDescent="0.35"/>
    <row r="390" s="552" customFormat="1" x14ac:dyDescent="0.35"/>
    <row r="391" s="552" customFormat="1" x14ac:dyDescent="0.35"/>
    <row r="392" s="552" customFormat="1" x14ac:dyDescent="0.35"/>
    <row r="393" s="552" customFormat="1" x14ac:dyDescent="0.35"/>
    <row r="394" s="552" customFormat="1" x14ac:dyDescent="0.35"/>
    <row r="395" s="552" customFormat="1" x14ac:dyDescent="0.35"/>
    <row r="396" s="552" customFormat="1" x14ac:dyDescent="0.35"/>
    <row r="397" s="552" customFormat="1" x14ac:dyDescent="0.35"/>
    <row r="398" s="552" customFormat="1" x14ac:dyDescent="0.35"/>
    <row r="399" s="552" customFormat="1" x14ac:dyDescent="0.35"/>
    <row r="400" s="552" customFormat="1" x14ac:dyDescent="0.35"/>
    <row r="401" s="552" customFormat="1" x14ac:dyDescent="0.35"/>
    <row r="402" s="552" customFormat="1" x14ac:dyDescent="0.35"/>
    <row r="403" s="552" customFormat="1" x14ac:dyDescent="0.35"/>
    <row r="404" s="552" customFormat="1" x14ac:dyDescent="0.35"/>
    <row r="405" s="552" customFormat="1" x14ac:dyDescent="0.35"/>
    <row r="406" s="552" customFormat="1" x14ac:dyDescent="0.35"/>
    <row r="407" s="552" customFormat="1" x14ac:dyDescent="0.35"/>
    <row r="408" s="552" customFormat="1" x14ac:dyDescent="0.35"/>
    <row r="409" s="552" customFormat="1" x14ac:dyDescent="0.35"/>
    <row r="410" s="552" customFormat="1" x14ac:dyDescent="0.35"/>
    <row r="411" s="552" customFormat="1" x14ac:dyDescent="0.35"/>
    <row r="412" s="552" customFormat="1" x14ac:dyDescent="0.35"/>
    <row r="413" s="552" customFormat="1" x14ac:dyDescent="0.35"/>
    <row r="414" s="552" customFormat="1" x14ac:dyDescent="0.35"/>
    <row r="415" s="552" customFormat="1" x14ac:dyDescent="0.35"/>
    <row r="416" s="552" customFormat="1" x14ac:dyDescent="0.35"/>
    <row r="417" s="552" customFormat="1" x14ac:dyDescent="0.35"/>
    <row r="418" s="552" customFormat="1" x14ac:dyDescent="0.35"/>
    <row r="419" s="552" customFormat="1" x14ac:dyDescent="0.35"/>
    <row r="420" s="552" customFormat="1" x14ac:dyDescent="0.35"/>
    <row r="421" s="552" customFormat="1" x14ac:dyDescent="0.35"/>
    <row r="422" s="552" customFormat="1" x14ac:dyDescent="0.35"/>
    <row r="423" s="552" customFormat="1" x14ac:dyDescent="0.35"/>
    <row r="424" s="552" customFormat="1" x14ac:dyDescent="0.35"/>
    <row r="425" s="552" customFormat="1" x14ac:dyDescent="0.35"/>
    <row r="426" s="552" customFormat="1" x14ac:dyDescent="0.35"/>
    <row r="427" s="552" customFormat="1" x14ac:dyDescent="0.35"/>
    <row r="428" s="552" customFormat="1" x14ac:dyDescent="0.35"/>
    <row r="429" s="552" customFormat="1" x14ac:dyDescent="0.35"/>
    <row r="430" s="552" customFormat="1" x14ac:dyDescent="0.35"/>
    <row r="431" s="552" customFormat="1" x14ac:dyDescent="0.35"/>
    <row r="432" s="552" customFormat="1" x14ac:dyDescent="0.35"/>
    <row r="433" s="552" customFormat="1" x14ac:dyDescent="0.35"/>
    <row r="434" s="552" customFormat="1" x14ac:dyDescent="0.35"/>
    <row r="435" s="552" customFormat="1" x14ac:dyDescent="0.35"/>
    <row r="436" s="552" customFormat="1" x14ac:dyDescent="0.35"/>
    <row r="437" s="552" customFormat="1" x14ac:dyDescent="0.35"/>
    <row r="438" s="552" customFormat="1" x14ac:dyDescent="0.35"/>
    <row r="439" s="552" customFormat="1" x14ac:dyDescent="0.35"/>
    <row r="440" s="552" customFormat="1" x14ac:dyDescent="0.35"/>
    <row r="441" s="552" customFormat="1" x14ac:dyDescent="0.35"/>
    <row r="442" s="552" customFormat="1" x14ac:dyDescent="0.35"/>
    <row r="443" s="552" customFormat="1" x14ac:dyDescent="0.35"/>
    <row r="444" s="552" customFormat="1" x14ac:dyDescent="0.35"/>
    <row r="445" s="552" customFormat="1" x14ac:dyDescent="0.35"/>
    <row r="446" s="552" customFormat="1" x14ac:dyDescent="0.35"/>
    <row r="447" s="552" customFormat="1" x14ac:dyDescent="0.35"/>
    <row r="448" s="552" customFormat="1" x14ac:dyDescent="0.35"/>
    <row r="449" s="552" customFormat="1" x14ac:dyDescent="0.35"/>
    <row r="450" s="552" customFormat="1" x14ac:dyDescent="0.35"/>
    <row r="451" s="552" customFormat="1" x14ac:dyDescent="0.35"/>
    <row r="452" s="552" customFormat="1" x14ac:dyDescent="0.35"/>
    <row r="453" s="552" customFormat="1" x14ac:dyDescent="0.35"/>
    <row r="454" s="552" customFormat="1" x14ac:dyDescent="0.35"/>
    <row r="455" s="552" customFormat="1" x14ac:dyDescent="0.35"/>
    <row r="456" s="552" customFormat="1" x14ac:dyDescent="0.35"/>
    <row r="457" s="552" customFormat="1" x14ac:dyDescent="0.35"/>
    <row r="458" s="552" customFormat="1" x14ac:dyDescent="0.35"/>
    <row r="459" s="552" customFormat="1" x14ac:dyDescent="0.35"/>
    <row r="460" s="552" customFormat="1" x14ac:dyDescent="0.35"/>
    <row r="461" s="552" customFormat="1" x14ac:dyDescent="0.35"/>
    <row r="462" s="552" customFormat="1" x14ac:dyDescent="0.35"/>
    <row r="463" s="552" customFormat="1" x14ac:dyDescent="0.35"/>
    <row r="464" s="552" customFormat="1" x14ac:dyDescent="0.35"/>
    <row r="465" s="552" customFormat="1" x14ac:dyDescent="0.35"/>
    <row r="466" s="552" customFormat="1" x14ac:dyDescent="0.35"/>
    <row r="467" s="552" customFormat="1" x14ac:dyDescent="0.35"/>
    <row r="468" s="552" customFormat="1" x14ac:dyDescent="0.35"/>
    <row r="469" s="552" customFormat="1" x14ac:dyDescent="0.35"/>
    <row r="470" s="552" customFormat="1" x14ac:dyDescent="0.35"/>
    <row r="471" s="552" customFormat="1" x14ac:dyDescent="0.35"/>
    <row r="472" s="552" customFormat="1" x14ac:dyDescent="0.35"/>
    <row r="473" s="552" customFormat="1" x14ac:dyDescent="0.35"/>
    <row r="474" s="552" customFormat="1" x14ac:dyDescent="0.35"/>
    <row r="475" s="552" customFormat="1" x14ac:dyDescent="0.35"/>
    <row r="476" s="552" customFormat="1" x14ac:dyDescent="0.35"/>
    <row r="477" s="552" customFormat="1" x14ac:dyDescent="0.35"/>
    <row r="478" s="552" customFormat="1" x14ac:dyDescent="0.35"/>
    <row r="479" s="552" customFormat="1" x14ac:dyDescent="0.35"/>
    <row r="480" s="552" customFormat="1" x14ac:dyDescent="0.35"/>
    <row r="481" s="552" customFormat="1" x14ac:dyDescent="0.35"/>
    <row r="482" s="552" customFormat="1" x14ac:dyDescent="0.35"/>
  </sheetData>
  <sheetProtection sheet="1" objects="1" scenarios="1" selectLockedCells="1" autoFilter="0"/>
  <autoFilter ref="A29:Z92" xr:uid="{368963B4-6FB8-46B0-9706-7EC17FEA5AC1}"/>
  <sortState xmlns:xlrd2="http://schemas.microsoft.com/office/spreadsheetml/2017/richdata2" ref="A30:Z92">
    <sortCondition ref="A30:A9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92" xr:uid="{61D8CF86-5935-4B2B-BFF8-529F7C9AE179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1371600</xdr:colOff>
                <xdr:row>9</xdr:row>
                <xdr:rowOff>19050</xdr:rowOff>
              </from>
              <to>
                <xdr:col>6</xdr:col>
                <xdr:colOff>1035050</xdr:colOff>
                <xdr:row>12</xdr:row>
                <xdr:rowOff>171450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7642F507-0C41-41AB-AA3C-3F8E0CE36E5E}">
          <x14:formula1>
            <xm:f>Daten!$AF$4:$AF$14</xm:f>
          </x14:formula1>
          <xm:sqref>H92 H84:H90 H82 H71:H80 H54:H69 H30:H51</xm:sqref>
        </x14:dataValidation>
        <x14:dataValidation type="list" errorStyle="information" allowBlank="1" xr:uid="{C2336E1F-5DAA-4D13-B85D-B5FC14D68CCD}">
          <x14:formula1>
            <xm:f>Daten!$AG$4:$AG$18</xm:f>
          </x14:formula1>
          <xm:sqref>H91 H83 H81 H70 H52:H53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6" sqref="G6"/>
    </sheetView>
  </sheetViews>
  <sheetFormatPr baseColWidth="10" defaultColWidth="11.453125" defaultRowHeight="14.5" x14ac:dyDescent="0.35"/>
  <cols>
    <col min="1" max="1" width="4" style="552" customWidth="1"/>
    <col min="2" max="2" width="11.26953125" style="547" customWidth="1"/>
    <col min="3" max="3" width="28.7265625" style="552" customWidth="1"/>
    <col min="4" max="4" width="20.453125" style="552" customWidth="1"/>
    <col min="5" max="5" width="12.26953125" style="552" customWidth="1"/>
    <col min="6" max="6" width="16" style="262" customWidth="1"/>
    <col min="7" max="7" width="18" style="552" customWidth="1"/>
    <col min="8" max="8" width="11.453125" style="552" customWidth="1"/>
    <col min="9" max="9" width="12.7265625" style="552" customWidth="1"/>
    <col min="10" max="10" width="13.54296875" style="552" customWidth="1"/>
    <col min="11" max="11" width="12.453125" style="552" customWidth="1"/>
    <col min="12" max="12" width="18.453125" style="552" customWidth="1"/>
    <col min="13" max="13" width="19.7265625" style="552" customWidth="1"/>
    <col min="14" max="14" width="23.1796875" style="552" customWidth="1"/>
    <col min="15" max="15" width="15.26953125" style="552" customWidth="1"/>
    <col min="16" max="16" width="13.7265625" style="552" customWidth="1"/>
    <col min="17" max="17" width="16.54296875" style="552" customWidth="1"/>
    <col min="18" max="18" width="14.1796875" style="552" customWidth="1"/>
    <col min="19" max="19" width="25.26953125" style="552" customWidth="1"/>
    <col min="20" max="20" width="20.7265625" style="552" customWidth="1"/>
    <col min="21" max="16384" width="11.453125" style="552"/>
  </cols>
  <sheetData>
    <row r="1" spans="1:13" ht="50" customHeight="1" thickBot="1" x14ac:dyDescent="0.4">
      <c r="F1" s="552"/>
    </row>
    <row r="2" spans="1:13" ht="20" customHeight="1" x14ac:dyDescent="0.35">
      <c r="B2" s="661" t="s">
        <v>434</v>
      </c>
      <c r="C2" s="662"/>
      <c r="D2" s="17">
        <v>0</v>
      </c>
      <c r="F2" s="552"/>
    </row>
    <row r="3" spans="1:13" ht="20" customHeight="1" thickBot="1" x14ac:dyDescent="0.4">
      <c r="B3" s="663" t="s">
        <v>435</v>
      </c>
      <c r="C3" s="664"/>
      <c r="D3" s="16" t="s">
        <v>436</v>
      </c>
      <c r="F3" s="552"/>
    </row>
    <row r="4" spans="1:13" x14ac:dyDescent="0.35">
      <c r="F4" s="552"/>
    </row>
    <row r="5" spans="1:13" ht="50.25" customHeight="1" x14ac:dyDescent="0.35">
      <c r="B5" s="665" t="s">
        <v>58</v>
      </c>
      <c r="C5" s="665"/>
      <c r="D5" s="665"/>
      <c r="F5" s="552"/>
      <c r="M5" s="15">
        <f>C24</f>
        <v>13219.03</v>
      </c>
    </row>
    <row r="6" spans="1:13" ht="10.5" customHeight="1" x14ac:dyDescent="0.35">
      <c r="F6" s="552"/>
    </row>
    <row r="7" spans="1:13" x14ac:dyDescent="0.35">
      <c r="A7" s="649" t="s">
        <v>20</v>
      </c>
      <c r="B7" s="12" t="s">
        <v>36</v>
      </c>
      <c r="C7" s="253"/>
      <c r="D7" s="254" t="str">
        <f>IF(SUM(G27:G1048576)=0,"",SUM(G27:G1048576))</f>
        <v/>
      </c>
      <c r="F7" s="552"/>
    </row>
    <row r="8" spans="1:13" x14ac:dyDescent="0.35">
      <c r="A8" s="649"/>
      <c r="B8" s="13" t="s">
        <v>35</v>
      </c>
      <c r="C8" s="255"/>
      <c r="D8" s="256" t="str">
        <f>IF(SUM(H27:H1048576)=0,"",SUM(H27:H1048576))</f>
        <v/>
      </c>
      <c r="F8" s="552"/>
      <c r="I8" s="251"/>
    </row>
    <row r="9" spans="1:13" x14ac:dyDescent="0.35">
      <c r="A9" s="649"/>
      <c r="B9" s="12" t="s">
        <v>34</v>
      </c>
      <c r="C9" s="253"/>
      <c r="D9" s="254" t="str">
        <f>IF(SUM(I27:I1048576)=0,"",SUM(I27:I1048576))</f>
        <v/>
      </c>
      <c r="F9" s="552"/>
      <c r="I9" s="251"/>
    </row>
    <row r="10" spans="1:13" x14ac:dyDescent="0.35">
      <c r="A10" s="649"/>
      <c r="B10" s="13" t="s">
        <v>33</v>
      </c>
      <c r="C10" s="255"/>
      <c r="D10" s="256" t="str">
        <f>IF(SUM(J27:J1048576)=0,"",SUM(J27:J1048576))</f>
        <v/>
      </c>
      <c r="F10" s="552"/>
    </row>
    <row r="11" spans="1:13" x14ac:dyDescent="0.35">
      <c r="A11" s="649"/>
      <c r="B11" s="12" t="s">
        <v>32</v>
      </c>
      <c r="C11" s="253"/>
      <c r="D11" s="254" t="str">
        <f>IF(SUM(K27:K1048576)=0,"",SUM(K27:K1048576))</f>
        <v/>
      </c>
      <c r="F11" s="552"/>
      <c r="I11" s="251"/>
    </row>
    <row r="12" spans="1:13" x14ac:dyDescent="0.35">
      <c r="A12" s="649"/>
      <c r="B12" s="13" t="s">
        <v>28</v>
      </c>
      <c r="C12" s="255"/>
      <c r="D12" s="256" t="str">
        <f>IF(SUM(L27:L1048576)=0,"",SUM(L27:L1048576))</f>
        <v/>
      </c>
      <c r="F12" s="552"/>
      <c r="I12" s="251"/>
    </row>
    <row r="13" spans="1:13" ht="15" thickBot="1" x14ac:dyDescent="0.4">
      <c r="A13" s="649"/>
      <c r="B13" s="12" t="s">
        <v>31</v>
      </c>
      <c r="C13" s="253"/>
      <c r="D13" s="254" t="str">
        <f>IF(SUM(N27:N1048576)=0,"",SUM(N27:N1048576))</f>
        <v/>
      </c>
      <c r="F13" s="552"/>
      <c r="I13" s="251"/>
    </row>
    <row r="14" spans="1:13" ht="19" thickTop="1" x14ac:dyDescent="0.35">
      <c r="A14" s="649"/>
      <c r="B14" s="11" t="s">
        <v>24</v>
      </c>
      <c r="C14" s="257"/>
      <c r="D14" s="258">
        <f>SUM(D7:D13)</f>
        <v>0</v>
      </c>
      <c r="F14" s="552"/>
    </row>
    <row r="15" spans="1:13" ht="15" thickBot="1" x14ac:dyDescent="0.4">
      <c r="A15" s="551"/>
      <c r="B15" s="13" t="s">
        <v>23</v>
      </c>
      <c r="C15" s="255"/>
      <c r="D15" s="256" t="str">
        <f>IF(SUM(N27:N1048576)=0,"",SUM(N27:N1048576))</f>
        <v/>
      </c>
      <c r="F15" s="552"/>
    </row>
    <row r="16" spans="1:13" x14ac:dyDescent="0.35">
      <c r="A16" s="650" t="s">
        <v>19</v>
      </c>
      <c r="B16" s="10" t="s">
        <v>30</v>
      </c>
      <c r="C16" s="9"/>
      <c r="D16" s="8" t="str">
        <f>IF(SUM(O27:O1048576)=0,"",SUM(O27:O1048576))</f>
        <v/>
      </c>
      <c r="F16" s="552"/>
    </row>
    <row r="17" spans="1:20" x14ac:dyDescent="0.35">
      <c r="A17" s="651"/>
      <c r="B17" s="5" t="s">
        <v>29</v>
      </c>
      <c r="C17" s="4"/>
      <c r="D17" s="3" t="str">
        <f>IF(SUM(P27:P1048576)=0,"",SUM(P27:P1048576))</f>
        <v/>
      </c>
      <c r="F17" s="552"/>
    </row>
    <row r="18" spans="1:20" x14ac:dyDescent="0.35">
      <c r="A18" s="651"/>
      <c r="B18" s="1" t="s">
        <v>28</v>
      </c>
      <c r="C18" s="7"/>
      <c r="D18" s="6" t="str">
        <f>IF(SUM(Q27:Q1048576)=0,"",SUM(Q27:Q1048576))</f>
        <v/>
      </c>
      <c r="F18" s="552"/>
    </row>
    <row r="19" spans="1:20" x14ac:dyDescent="0.35">
      <c r="A19" s="651"/>
      <c r="B19" s="5" t="s">
        <v>27</v>
      </c>
      <c r="C19" s="4"/>
      <c r="D19" s="3" t="str">
        <f>IF(SUM(R27:R1048576)=0,"",SUM(R27:R1048576))</f>
        <v/>
      </c>
      <c r="F19" s="552"/>
    </row>
    <row r="20" spans="1:20" x14ac:dyDescent="0.35">
      <c r="A20" s="651"/>
      <c r="B20" s="1" t="s">
        <v>26</v>
      </c>
      <c r="C20" s="7"/>
      <c r="D20" s="6" t="str">
        <f>IF(SUM(S27:S1048576)=0,"",SUM(S27:S1048576))</f>
        <v/>
      </c>
      <c r="F20" s="552"/>
    </row>
    <row r="21" spans="1:20" x14ac:dyDescent="0.35">
      <c r="A21" s="651"/>
      <c r="B21" s="5" t="s">
        <v>25</v>
      </c>
      <c r="C21" s="4"/>
      <c r="D21" s="3" t="str">
        <f>IF(SUM(T27:T1048576)=0,"",SUM(T27:T1048576))</f>
        <v/>
      </c>
      <c r="F21" s="552"/>
    </row>
    <row r="22" spans="1:20" ht="18.5" x14ac:dyDescent="0.35">
      <c r="A22" s="651"/>
      <c r="B22" s="2" t="s">
        <v>24</v>
      </c>
      <c r="C22" s="259"/>
      <c r="D22" s="260">
        <f>SUM(D16:D21)</f>
        <v>0</v>
      </c>
      <c r="F22" s="552"/>
    </row>
    <row r="23" spans="1:20" x14ac:dyDescent="0.35">
      <c r="F23" s="552"/>
    </row>
    <row r="24" spans="1:20" ht="26" x14ac:dyDescent="0.35">
      <c r="B24" s="548" t="s">
        <v>57</v>
      </c>
      <c r="C24" s="652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630"/>
      <c r="E24" s="630"/>
      <c r="F24" s="653"/>
      <c r="G24" s="654" t="str">
        <f>B5</f>
        <v>Vereinskasse</v>
      </c>
      <c r="H24" s="655"/>
      <c r="I24" s="655"/>
      <c r="J24" s="655"/>
      <c r="K24" s="655"/>
      <c r="L24" s="655"/>
      <c r="M24" s="655"/>
      <c r="N24" s="655"/>
      <c r="O24" s="655"/>
      <c r="P24" s="655"/>
      <c r="Q24" s="655"/>
      <c r="R24" s="655"/>
      <c r="S24" s="655"/>
      <c r="T24" s="655"/>
    </row>
    <row r="25" spans="1:20" s="252" customFormat="1" ht="21" x14ac:dyDescent="0.35">
      <c r="B25" s="167"/>
      <c r="C25" s="261"/>
      <c r="D25" s="261"/>
      <c r="E25" s="261"/>
      <c r="F25" s="261"/>
      <c r="G25" s="656" t="s">
        <v>20</v>
      </c>
      <c r="H25" s="657"/>
      <c r="I25" s="657"/>
      <c r="J25" s="657"/>
      <c r="K25" s="657"/>
      <c r="L25" s="657"/>
      <c r="M25" s="657"/>
      <c r="N25" s="658"/>
      <c r="O25" s="659" t="s">
        <v>19</v>
      </c>
      <c r="P25" s="660"/>
      <c r="Q25" s="660"/>
      <c r="R25" s="660"/>
      <c r="S25" s="660"/>
      <c r="T25" s="660"/>
    </row>
    <row r="26" spans="1:20" ht="31.5" customHeight="1" x14ac:dyDescent="0.35">
      <c r="A26" s="402"/>
      <c r="B26" s="397" t="s">
        <v>17</v>
      </c>
      <c r="C26" s="398" t="s">
        <v>56</v>
      </c>
      <c r="D26" s="398" t="s">
        <v>15</v>
      </c>
      <c r="E26" s="398" t="s">
        <v>14</v>
      </c>
      <c r="F26" s="398" t="s">
        <v>505</v>
      </c>
      <c r="G26" s="399" t="s">
        <v>13</v>
      </c>
      <c r="H26" s="399" t="s">
        <v>12</v>
      </c>
      <c r="I26" s="399" t="s">
        <v>11</v>
      </c>
      <c r="J26" s="399" t="s">
        <v>10</v>
      </c>
      <c r="K26" s="399" t="s">
        <v>9</v>
      </c>
      <c r="L26" s="399" t="s">
        <v>8</v>
      </c>
      <c r="M26" s="399" t="s">
        <v>7</v>
      </c>
      <c r="N26" s="399" t="s">
        <v>55</v>
      </c>
      <c r="O26" s="400" t="s">
        <v>6</v>
      </c>
      <c r="P26" s="400" t="s">
        <v>5</v>
      </c>
      <c r="Q26" s="400" t="s">
        <v>4</v>
      </c>
      <c r="R26" s="400" t="s">
        <v>3</v>
      </c>
      <c r="S26" s="400" t="s">
        <v>2</v>
      </c>
      <c r="T26" s="401" t="s">
        <v>1</v>
      </c>
    </row>
    <row r="27" spans="1:20" x14ac:dyDescent="0.35">
      <c r="F27" s="559"/>
    </row>
    <row r="28" spans="1:20" x14ac:dyDescent="0.35">
      <c r="F28" s="559"/>
    </row>
    <row r="29" spans="1:20" x14ac:dyDescent="0.35">
      <c r="F29" s="559"/>
    </row>
    <row r="30" spans="1:20" x14ac:dyDescent="0.35">
      <c r="F30" s="559"/>
    </row>
    <row r="31" spans="1:20" x14ac:dyDescent="0.35">
      <c r="F31" s="559"/>
    </row>
    <row r="32" spans="1:20" x14ac:dyDescent="0.35">
      <c r="F32" s="559"/>
    </row>
    <row r="33" spans="6:6" x14ac:dyDescent="0.35">
      <c r="F33" s="559"/>
    </row>
    <row r="34" spans="6:6" x14ac:dyDescent="0.35">
      <c r="F34" s="559"/>
    </row>
    <row r="35" spans="6:6" x14ac:dyDescent="0.35">
      <c r="F35" s="559"/>
    </row>
    <row r="36" spans="6:6" x14ac:dyDescent="0.35">
      <c r="F36" s="559"/>
    </row>
    <row r="37" spans="6:6" x14ac:dyDescent="0.35">
      <c r="F37" s="559"/>
    </row>
    <row r="38" spans="6:6" x14ac:dyDescent="0.35">
      <c r="F38" s="559"/>
    </row>
    <row r="39" spans="6:6" x14ac:dyDescent="0.35">
      <c r="F39" s="559"/>
    </row>
    <row r="40" spans="6:6" x14ac:dyDescent="0.35">
      <c r="F40" s="559"/>
    </row>
    <row r="41" spans="6:6" x14ac:dyDescent="0.35">
      <c r="F41" s="559"/>
    </row>
    <row r="42" spans="6:6" x14ac:dyDescent="0.35">
      <c r="F42" s="559"/>
    </row>
    <row r="43" spans="6:6" x14ac:dyDescent="0.35">
      <c r="F43" s="559"/>
    </row>
    <row r="44" spans="6:6" x14ac:dyDescent="0.35">
      <c r="F44" s="559"/>
    </row>
    <row r="45" spans="6:6" x14ac:dyDescent="0.35">
      <c r="F45" s="559"/>
    </row>
    <row r="46" spans="6:6" x14ac:dyDescent="0.35">
      <c r="F46" s="559"/>
    </row>
    <row r="47" spans="6:6" x14ac:dyDescent="0.35">
      <c r="F47" s="559"/>
    </row>
    <row r="48" spans="6:6" x14ac:dyDescent="0.35">
      <c r="F48" s="559"/>
    </row>
    <row r="49" spans="6:6" x14ac:dyDescent="0.35">
      <c r="F49" s="559"/>
    </row>
    <row r="50" spans="6:6" x14ac:dyDescent="0.35">
      <c r="F50" s="559"/>
    </row>
    <row r="51" spans="6:6" x14ac:dyDescent="0.35">
      <c r="F51" s="559"/>
    </row>
    <row r="52" spans="6:6" x14ac:dyDescent="0.35">
      <c r="F52" s="559"/>
    </row>
    <row r="53" spans="6:6" x14ac:dyDescent="0.35">
      <c r="F53" s="559"/>
    </row>
    <row r="54" spans="6:6" x14ac:dyDescent="0.35">
      <c r="F54" s="559"/>
    </row>
    <row r="55" spans="6:6" x14ac:dyDescent="0.35">
      <c r="F55" s="559"/>
    </row>
    <row r="56" spans="6:6" x14ac:dyDescent="0.35">
      <c r="F56" s="559"/>
    </row>
    <row r="57" spans="6:6" x14ac:dyDescent="0.35">
      <c r="F57" s="559"/>
    </row>
    <row r="58" spans="6:6" x14ac:dyDescent="0.35">
      <c r="F58" s="559"/>
    </row>
    <row r="59" spans="6:6" x14ac:dyDescent="0.35">
      <c r="F59" s="559"/>
    </row>
    <row r="60" spans="6:6" x14ac:dyDescent="0.35">
      <c r="F60" s="559"/>
    </row>
    <row r="61" spans="6:6" x14ac:dyDescent="0.35">
      <c r="F61" s="559"/>
    </row>
    <row r="62" spans="6:6" x14ac:dyDescent="0.35">
      <c r="F62" s="559"/>
    </row>
    <row r="63" spans="6:6" x14ac:dyDescent="0.35">
      <c r="F63" s="559"/>
    </row>
    <row r="64" spans="6:6" x14ac:dyDescent="0.35">
      <c r="F64" s="559"/>
    </row>
    <row r="65" spans="6:6" x14ac:dyDescent="0.35">
      <c r="F65" s="559"/>
    </row>
    <row r="66" spans="6:6" x14ac:dyDescent="0.35">
      <c r="F66" s="559"/>
    </row>
    <row r="67" spans="6:6" x14ac:dyDescent="0.35">
      <c r="F67" s="559"/>
    </row>
    <row r="68" spans="6:6" x14ac:dyDescent="0.35">
      <c r="F68" s="559"/>
    </row>
    <row r="69" spans="6:6" x14ac:dyDescent="0.35">
      <c r="F69" s="559"/>
    </row>
    <row r="70" spans="6:6" x14ac:dyDescent="0.35">
      <c r="F70" s="559"/>
    </row>
    <row r="71" spans="6:6" x14ac:dyDescent="0.35">
      <c r="F71" s="559"/>
    </row>
    <row r="72" spans="6:6" x14ac:dyDescent="0.35">
      <c r="F72" s="559"/>
    </row>
    <row r="73" spans="6:6" x14ac:dyDescent="0.35">
      <c r="F73" s="559"/>
    </row>
    <row r="74" spans="6:6" x14ac:dyDescent="0.35">
      <c r="F74" s="559"/>
    </row>
    <row r="75" spans="6:6" x14ac:dyDescent="0.35">
      <c r="F75" s="559"/>
    </row>
    <row r="76" spans="6:6" x14ac:dyDescent="0.35">
      <c r="F76" s="559"/>
    </row>
    <row r="77" spans="6:6" x14ac:dyDescent="0.35">
      <c r="F77" s="559"/>
    </row>
    <row r="78" spans="6:6" x14ac:dyDescent="0.35">
      <c r="F78" s="559"/>
    </row>
    <row r="79" spans="6:6" x14ac:dyDescent="0.35">
      <c r="F79" s="559"/>
    </row>
    <row r="80" spans="6:6" x14ac:dyDescent="0.35">
      <c r="F80" s="559"/>
    </row>
    <row r="81" spans="6:6" x14ac:dyDescent="0.35">
      <c r="F81" s="559"/>
    </row>
    <row r="82" spans="6:6" x14ac:dyDescent="0.35">
      <c r="F82" s="559"/>
    </row>
    <row r="83" spans="6:6" x14ac:dyDescent="0.35">
      <c r="F83" s="559"/>
    </row>
    <row r="84" spans="6:6" x14ac:dyDescent="0.35">
      <c r="F84" s="559"/>
    </row>
    <row r="85" spans="6:6" x14ac:dyDescent="0.35">
      <c r="F85" s="559"/>
    </row>
    <row r="86" spans="6:6" x14ac:dyDescent="0.35">
      <c r="F86" s="559"/>
    </row>
    <row r="87" spans="6:6" x14ac:dyDescent="0.35">
      <c r="F87" s="559"/>
    </row>
    <row r="88" spans="6:6" x14ac:dyDescent="0.35">
      <c r="F88" s="559"/>
    </row>
    <row r="89" spans="6:6" x14ac:dyDescent="0.35">
      <c r="F89" s="559"/>
    </row>
    <row r="90" spans="6:6" x14ac:dyDescent="0.35">
      <c r="F90" s="559"/>
    </row>
    <row r="91" spans="6:6" x14ac:dyDescent="0.35">
      <c r="F91" s="559"/>
    </row>
    <row r="92" spans="6:6" x14ac:dyDescent="0.35">
      <c r="F92" s="559"/>
    </row>
    <row r="93" spans="6:6" x14ac:dyDescent="0.35">
      <c r="F93" s="559"/>
    </row>
    <row r="94" spans="6:6" x14ac:dyDescent="0.35">
      <c r="F94" s="559"/>
    </row>
    <row r="95" spans="6:6" x14ac:dyDescent="0.35">
      <c r="F95" s="559"/>
    </row>
    <row r="96" spans="6:6" x14ac:dyDescent="0.35">
      <c r="F96" s="559"/>
    </row>
    <row r="97" spans="6:6" x14ac:dyDescent="0.35">
      <c r="F97" s="559"/>
    </row>
    <row r="98" spans="6:6" x14ac:dyDescent="0.35">
      <c r="F98" s="559"/>
    </row>
    <row r="99" spans="6:6" x14ac:dyDescent="0.35">
      <c r="F99" s="559"/>
    </row>
    <row r="100" spans="6:6" x14ac:dyDescent="0.35">
      <c r="F100" s="559"/>
    </row>
    <row r="101" spans="6:6" x14ac:dyDescent="0.35">
      <c r="F101" s="559"/>
    </row>
    <row r="102" spans="6:6" x14ac:dyDescent="0.35">
      <c r="F102" s="559"/>
    </row>
    <row r="103" spans="6:6" x14ac:dyDescent="0.35">
      <c r="F103" s="559"/>
    </row>
    <row r="104" spans="6:6" x14ac:dyDescent="0.35">
      <c r="F104" s="559"/>
    </row>
    <row r="105" spans="6:6" x14ac:dyDescent="0.35">
      <c r="F105" s="559"/>
    </row>
    <row r="106" spans="6:6" x14ac:dyDescent="0.35">
      <c r="F106" s="559"/>
    </row>
    <row r="107" spans="6:6" x14ac:dyDescent="0.35">
      <c r="F107" s="559"/>
    </row>
    <row r="108" spans="6:6" x14ac:dyDescent="0.35">
      <c r="F108" s="559"/>
    </row>
    <row r="109" spans="6:6" x14ac:dyDescent="0.35">
      <c r="F109" s="559"/>
    </row>
    <row r="110" spans="6:6" x14ac:dyDescent="0.35">
      <c r="F110" s="559"/>
    </row>
    <row r="111" spans="6:6" x14ac:dyDescent="0.35">
      <c r="F111" s="559"/>
    </row>
    <row r="112" spans="6:6" x14ac:dyDescent="0.35">
      <c r="F112" s="559"/>
    </row>
    <row r="113" spans="6:6" x14ac:dyDescent="0.35">
      <c r="F113" s="559"/>
    </row>
    <row r="114" spans="6:6" x14ac:dyDescent="0.35">
      <c r="F114" s="559"/>
    </row>
    <row r="115" spans="6:6" x14ac:dyDescent="0.35">
      <c r="F115" s="559"/>
    </row>
    <row r="116" spans="6:6" x14ac:dyDescent="0.35">
      <c r="F116" s="559"/>
    </row>
    <row r="117" spans="6:6" x14ac:dyDescent="0.35">
      <c r="F117" s="559"/>
    </row>
    <row r="118" spans="6:6" x14ac:dyDescent="0.35">
      <c r="F118" s="559"/>
    </row>
    <row r="119" spans="6:6" x14ac:dyDescent="0.35">
      <c r="F119" s="559"/>
    </row>
    <row r="120" spans="6:6" x14ac:dyDescent="0.35">
      <c r="F120" s="559"/>
    </row>
    <row r="121" spans="6:6" x14ac:dyDescent="0.35">
      <c r="F121" s="559"/>
    </row>
    <row r="122" spans="6:6" x14ac:dyDescent="0.35">
      <c r="F122" s="559"/>
    </row>
    <row r="123" spans="6:6" x14ac:dyDescent="0.35">
      <c r="F123" s="559"/>
    </row>
    <row r="124" spans="6:6" x14ac:dyDescent="0.35">
      <c r="F124" s="559"/>
    </row>
    <row r="125" spans="6:6" x14ac:dyDescent="0.35">
      <c r="F125" s="559"/>
    </row>
    <row r="126" spans="6:6" x14ac:dyDescent="0.35">
      <c r="F126" s="559"/>
    </row>
    <row r="127" spans="6:6" x14ac:dyDescent="0.35">
      <c r="F127" s="559"/>
    </row>
    <row r="128" spans="6:6" x14ac:dyDescent="0.35">
      <c r="F128" s="559"/>
    </row>
    <row r="129" spans="6:6" x14ac:dyDescent="0.35">
      <c r="F129" s="559"/>
    </row>
    <row r="130" spans="6:6" x14ac:dyDescent="0.35">
      <c r="F130" s="559"/>
    </row>
    <row r="131" spans="6:6" x14ac:dyDescent="0.35">
      <c r="F131" s="559"/>
    </row>
    <row r="132" spans="6:6" x14ac:dyDescent="0.35">
      <c r="F132" s="559"/>
    </row>
    <row r="133" spans="6:6" x14ac:dyDescent="0.35">
      <c r="F133" s="559"/>
    </row>
    <row r="134" spans="6:6" x14ac:dyDescent="0.35">
      <c r="F134" s="559"/>
    </row>
    <row r="135" spans="6:6" x14ac:dyDescent="0.35">
      <c r="F135" s="559"/>
    </row>
    <row r="136" spans="6:6" x14ac:dyDescent="0.35">
      <c r="F136" s="559"/>
    </row>
    <row r="137" spans="6:6" x14ac:dyDescent="0.35">
      <c r="F137" s="559"/>
    </row>
    <row r="138" spans="6:6" x14ac:dyDescent="0.35">
      <c r="F138" s="559"/>
    </row>
    <row r="139" spans="6:6" x14ac:dyDescent="0.35">
      <c r="F139" s="559"/>
    </row>
    <row r="140" spans="6:6" x14ac:dyDescent="0.35">
      <c r="F140" s="559"/>
    </row>
    <row r="141" spans="6:6" x14ac:dyDescent="0.35">
      <c r="F141" s="559"/>
    </row>
    <row r="142" spans="6:6" x14ac:dyDescent="0.35">
      <c r="F142" s="559"/>
    </row>
    <row r="143" spans="6:6" x14ac:dyDescent="0.35">
      <c r="F143" s="559"/>
    </row>
    <row r="144" spans="6:6" x14ac:dyDescent="0.35">
      <c r="F144" s="559"/>
    </row>
    <row r="145" spans="6:6" x14ac:dyDescent="0.35">
      <c r="F145" s="559"/>
    </row>
    <row r="146" spans="6:6" x14ac:dyDescent="0.35">
      <c r="F146" s="559"/>
    </row>
    <row r="147" spans="6:6" x14ac:dyDescent="0.35">
      <c r="F147" s="559"/>
    </row>
    <row r="148" spans="6:6" x14ac:dyDescent="0.35">
      <c r="F148" s="559"/>
    </row>
    <row r="149" spans="6:6" x14ac:dyDescent="0.35">
      <c r="F149" s="559"/>
    </row>
    <row r="150" spans="6:6" x14ac:dyDescent="0.35">
      <c r="F150" s="559"/>
    </row>
    <row r="151" spans="6:6" x14ac:dyDescent="0.35">
      <c r="F151" s="559"/>
    </row>
    <row r="152" spans="6:6" x14ac:dyDescent="0.35">
      <c r="F152" s="559"/>
    </row>
    <row r="153" spans="6:6" x14ac:dyDescent="0.35">
      <c r="F153" s="559"/>
    </row>
    <row r="154" spans="6:6" x14ac:dyDescent="0.35">
      <c r="F154" s="559"/>
    </row>
    <row r="155" spans="6:6" x14ac:dyDescent="0.35">
      <c r="F155" s="559"/>
    </row>
    <row r="156" spans="6:6" x14ac:dyDescent="0.35">
      <c r="F156" s="559"/>
    </row>
    <row r="157" spans="6:6" x14ac:dyDescent="0.35">
      <c r="F157" s="559"/>
    </row>
    <row r="158" spans="6:6" x14ac:dyDescent="0.35">
      <c r="F158" s="559"/>
    </row>
    <row r="159" spans="6:6" x14ac:dyDescent="0.35">
      <c r="F159" s="559"/>
    </row>
    <row r="160" spans="6:6" x14ac:dyDescent="0.35">
      <c r="F160" s="559"/>
    </row>
    <row r="161" spans="6:6" x14ac:dyDescent="0.35">
      <c r="F161" s="559"/>
    </row>
    <row r="162" spans="6:6" x14ac:dyDescent="0.35">
      <c r="F162" s="559"/>
    </row>
    <row r="163" spans="6:6" x14ac:dyDescent="0.35">
      <c r="F163" s="559"/>
    </row>
    <row r="164" spans="6:6" x14ac:dyDescent="0.35">
      <c r="F164" s="559"/>
    </row>
    <row r="165" spans="6:6" x14ac:dyDescent="0.35">
      <c r="F165" s="559"/>
    </row>
    <row r="166" spans="6:6" x14ac:dyDescent="0.35">
      <c r="F166" s="559"/>
    </row>
    <row r="167" spans="6:6" x14ac:dyDescent="0.35">
      <c r="F167" s="559"/>
    </row>
    <row r="168" spans="6:6" x14ac:dyDescent="0.35">
      <c r="F168" s="559"/>
    </row>
    <row r="169" spans="6:6" x14ac:dyDescent="0.35">
      <c r="F169" s="559"/>
    </row>
    <row r="170" spans="6:6" x14ac:dyDescent="0.35">
      <c r="F170" s="559"/>
    </row>
    <row r="171" spans="6:6" x14ac:dyDescent="0.35">
      <c r="F171" s="559"/>
    </row>
    <row r="172" spans="6:6" x14ac:dyDescent="0.35">
      <c r="F172" s="559"/>
    </row>
    <row r="173" spans="6:6" x14ac:dyDescent="0.35">
      <c r="F173" s="559"/>
    </row>
    <row r="174" spans="6:6" x14ac:dyDescent="0.35">
      <c r="F174" s="559"/>
    </row>
    <row r="175" spans="6:6" x14ac:dyDescent="0.35">
      <c r="F175" s="559"/>
    </row>
    <row r="176" spans="6:6" x14ac:dyDescent="0.35">
      <c r="F176" s="559"/>
    </row>
    <row r="177" spans="6:6" x14ac:dyDescent="0.35">
      <c r="F177" s="559"/>
    </row>
    <row r="178" spans="6:6" x14ac:dyDescent="0.35">
      <c r="F178" s="559"/>
    </row>
    <row r="179" spans="6:6" x14ac:dyDescent="0.35">
      <c r="F179" s="559"/>
    </row>
    <row r="180" spans="6:6" x14ac:dyDescent="0.35">
      <c r="F180" s="559"/>
    </row>
    <row r="181" spans="6:6" x14ac:dyDescent="0.35">
      <c r="F181" s="559"/>
    </row>
    <row r="182" spans="6:6" x14ac:dyDescent="0.35">
      <c r="F182" s="559"/>
    </row>
    <row r="183" spans="6:6" x14ac:dyDescent="0.35">
      <c r="F183" s="559"/>
    </row>
    <row r="184" spans="6:6" x14ac:dyDescent="0.35">
      <c r="F184" s="559"/>
    </row>
    <row r="185" spans="6:6" x14ac:dyDescent="0.35">
      <c r="F185" s="559"/>
    </row>
    <row r="186" spans="6:6" x14ac:dyDescent="0.35">
      <c r="F186" s="559"/>
    </row>
    <row r="187" spans="6:6" x14ac:dyDescent="0.35">
      <c r="F187" s="559"/>
    </row>
    <row r="188" spans="6:6" x14ac:dyDescent="0.35">
      <c r="F188" s="559"/>
    </row>
    <row r="189" spans="6:6" x14ac:dyDescent="0.35">
      <c r="F189" s="559"/>
    </row>
    <row r="190" spans="6:6" x14ac:dyDescent="0.35">
      <c r="F190" s="559"/>
    </row>
    <row r="191" spans="6:6" x14ac:dyDescent="0.35">
      <c r="F191" s="559"/>
    </row>
    <row r="192" spans="6:6" x14ac:dyDescent="0.35">
      <c r="F192" s="559"/>
    </row>
    <row r="193" spans="6:6" x14ac:dyDescent="0.35">
      <c r="F193" s="559"/>
    </row>
    <row r="194" spans="6:6" x14ac:dyDescent="0.35">
      <c r="F194" s="559"/>
    </row>
    <row r="195" spans="6:6" x14ac:dyDescent="0.35">
      <c r="F195" s="559"/>
    </row>
    <row r="196" spans="6:6" x14ac:dyDescent="0.35">
      <c r="F196" s="559"/>
    </row>
    <row r="197" spans="6:6" x14ac:dyDescent="0.35">
      <c r="F197" s="559"/>
    </row>
    <row r="198" spans="6:6" x14ac:dyDescent="0.35">
      <c r="F198" s="559"/>
    </row>
    <row r="199" spans="6:6" x14ac:dyDescent="0.35">
      <c r="F199" s="559"/>
    </row>
    <row r="200" spans="6:6" x14ac:dyDescent="0.35">
      <c r="F200" s="559"/>
    </row>
    <row r="201" spans="6:6" x14ac:dyDescent="0.35">
      <c r="F201" s="559"/>
    </row>
    <row r="202" spans="6:6" x14ac:dyDescent="0.35">
      <c r="F202" s="559"/>
    </row>
    <row r="203" spans="6:6" x14ac:dyDescent="0.35">
      <c r="F203" s="559"/>
    </row>
    <row r="204" spans="6:6" x14ac:dyDescent="0.35">
      <c r="F204" s="559"/>
    </row>
    <row r="205" spans="6:6" x14ac:dyDescent="0.35">
      <c r="F205" s="559"/>
    </row>
    <row r="206" spans="6:6" x14ac:dyDescent="0.35">
      <c r="F206" s="559"/>
    </row>
    <row r="207" spans="6:6" x14ac:dyDescent="0.35">
      <c r="F207" s="559"/>
    </row>
    <row r="208" spans="6:6" x14ac:dyDescent="0.35">
      <c r="F208" s="559"/>
    </row>
    <row r="209" spans="6:6" x14ac:dyDescent="0.35">
      <c r="F209" s="559"/>
    </row>
    <row r="210" spans="6:6" x14ac:dyDescent="0.35">
      <c r="F210" s="559"/>
    </row>
    <row r="211" spans="6:6" x14ac:dyDescent="0.35">
      <c r="F211" s="559"/>
    </row>
    <row r="212" spans="6:6" x14ac:dyDescent="0.35">
      <c r="F212" s="559"/>
    </row>
    <row r="213" spans="6:6" x14ac:dyDescent="0.35">
      <c r="F213" s="559"/>
    </row>
    <row r="214" spans="6:6" x14ac:dyDescent="0.35">
      <c r="F214" s="559"/>
    </row>
    <row r="215" spans="6:6" x14ac:dyDescent="0.35">
      <c r="F215" s="559"/>
    </row>
    <row r="216" spans="6:6" x14ac:dyDescent="0.35">
      <c r="F216" s="559"/>
    </row>
    <row r="217" spans="6:6" x14ac:dyDescent="0.35">
      <c r="F217" s="559"/>
    </row>
    <row r="218" spans="6:6" x14ac:dyDescent="0.35">
      <c r="F218" s="559"/>
    </row>
    <row r="219" spans="6:6" x14ac:dyDescent="0.35">
      <c r="F219" s="559"/>
    </row>
    <row r="220" spans="6:6" x14ac:dyDescent="0.35">
      <c r="F220" s="559"/>
    </row>
    <row r="221" spans="6:6" x14ac:dyDescent="0.35">
      <c r="F221" s="559"/>
    </row>
    <row r="222" spans="6:6" x14ac:dyDescent="0.35">
      <c r="F222" s="559"/>
    </row>
    <row r="223" spans="6:6" x14ac:dyDescent="0.35">
      <c r="F223" s="559"/>
    </row>
    <row r="224" spans="6:6" x14ac:dyDescent="0.35">
      <c r="F224" s="559"/>
    </row>
    <row r="225" spans="6:6" x14ac:dyDescent="0.35">
      <c r="F225" s="559"/>
    </row>
    <row r="226" spans="6:6" x14ac:dyDescent="0.35">
      <c r="F226" s="559"/>
    </row>
    <row r="227" spans="6:6" x14ac:dyDescent="0.35">
      <c r="F227" s="559"/>
    </row>
    <row r="228" spans="6:6" x14ac:dyDescent="0.35">
      <c r="F228" s="559"/>
    </row>
    <row r="229" spans="6:6" x14ac:dyDescent="0.35">
      <c r="F229" s="559"/>
    </row>
    <row r="230" spans="6:6" x14ac:dyDescent="0.35">
      <c r="F230" s="559"/>
    </row>
    <row r="231" spans="6:6" x14ac:dyDescent="0.35">
      <c r="F231" s="559"/>
    </row>
    <row r="232" spans="6:6" x14ac:dyDescent="0.35">
      <c r="F232" s="559"/>
    </row>
    <row r="233" spans="6:6" x14ac:dyDescent="0.35">
      <c r="F233" s="559"/>
    </row>
    <row r="234" spans="6:6" x14ac:dyDescent="0.35">
      <c r="F234" s="559"/>
    </row>
    <row r="235" spans="6:6" x14ac:dyDescent="0.35">
      <c r="F235" s="559"/>
    </row>
    <row r="236" spans="6:6" x14ac:dyDescent="0.35">
      <c r="F236" s="559"/>
    </row>
    <row r="237" spans="6:6" x14ac:dyDescent="0.35">
      <c r="F237" s="559"/>
    </row>
    <row r="238" spans="6:6" x14ac:dyDescent="0.35">
      <c r="F238" s="559"/>
    </row>
    <row r="239" spans="6:6" x14ac:dyDescent="0.35">
      <c r="F239" s="559"/>
    </row>
    <row r="240" spans="6:6" x14ac:dyDescent="0.35">
      <c r="F240" s="559"/>
    </row>
    <row r="241" spans="6:6" x14ac:dyDescent="0.35">
      <c r="F241" s="559"/>
    </row>
    <row r="242" spans="6:6" x14ac:dyDescent="0.35">
      <c r="F242" s="559"/>
    </row>
    <row r="243" spans="6:6" x14ac:dyDescent="0.35">
      <c r="F243" s="559"/>
    </row>
    <row r="244" spans="6:6" x14ac:dyDescent="0.35">
      <c r="F244" s="559"/>
    </row>
    <row r="245" spans="6:6" x14ac:dyDescent="0.35">
      <c r="F245" s="559"/>
    </row>
    <row r="246" spans="6:6" x14ac:dyDescent="0.35">
      <c r="F246" s="559"/>
    </row>
    <row r="247" spans="6:6" x14ac:dyDescent="0.35">
      <c r="F247" s="559"/>
    </row>
    <row r="248" spans="6:6" x14ac:dyDescent="0.35">
      <c r="F248" s="559"/>
    </row>
    <row r="249" spans="6:6" x14ac:dyDescent="0.35">
      <c r="F249" s="559"/>
    </row>
    <row r="250" spans="6:6" x14ac:dyDescent="0.35">
      <c r="F250" s="559"/>
    </row>
    <row r="251" spans="6:6" x14ac:dyDescent="0.35">
      <c r="F251" s="559"/>
    </row>
    <row r="252" spans="6:6" x14ac:dyDescent="0.35">
      <c r="F252" s="559"/>
    </row>
    <row r="253" spans="6:6" x14ac:dyDescent="0.35">
      <c r="F253" s="559"/>
    </row>
    <row r="254" spans="6:6" x14ac:dyDescent="0.35">
      <c r="F254" s="559"/>
    </row>
    <row r="255" spans="6:6" x14ac:dyDescent="0.35">
      <c r="F255" s="559"/>
    </row>
    <row r="256" spans="6:6" x14ac:dyDescent="0.35">
      <c r="F256" s="559"/>
    </row>
    <row r="257" spans="6:6" x14ac:dyDescent="0.35">
      <c r="F257" s="559"/>
    </row>
    <row r="258" spans="6:6" x14ac:dyDescent="0.35">
      <c r="F258" s="559"/>
    </row>
    <row r="259" spans="6:6" x14ac:dyDescent="0.35">
      <c r="F259" s="559"/>
    </row>
    <row r="260" spans="6:6" x14ac:dyDescent="0.35">
      <c r="F260" s="559"/>
    </row>
    <row r="261" spans="6:6" x14ac:dyDescent="0.35">
      <c r="F261" s="559"/>
    </row>
    <row r="262" spans="6:6" x14ac:dyDescent="0.35">
      <c r="F262" s="559"/>
    </row>
    <row r="263" spans="6:6" x14ac:dyDescent="0.35">
      <c r="F263" s="559"/>
    </row>
    <row r="264" spans="6:6" x14ac:dyDescent="0.35">
      <c r="F264" s="559"/>
    </row>
    <row r="265" spans="6:6" x14ac:dyDescent="0.35">
      <c r="F265" s="559"/>
    </row>
    <row r="266" spans="6:6" x14ac:dyDescent="0.35">
      <c r="F266" s="559"/>
    </row>
    <row r="267" spans="6:6" x14ac:dyDescent="0.35">
      <c r="F267" s="559"/>
    </row>
    <row r="268" spans="6:6" x14ac:dyDescent="0.35">
      <c r="F268" s="559"/>
    </row>
    <row r="269" spans="6:6" x14ac:dyDescent="0.35">
      <c r="F269" s="559"/>
    </row>
    <row r="270" spans="6:6" x14ac:dyDescent="0.35">
      <c r="F270" s="559"/>
    </row>
    <row r="271" spans="6:6" x14ac:dyDescent="0.35">
      <c r="F271" s="559"/>
    </row>
    <row r="272" spans="6:6" x14ac:dyDescent="0.35">
      <c r="F272" s="559"/>
    </row>
    <row r="273" spans="6:6" x14ac:dyDescent="0.35">
      <c r="F273" s="559"/>
    </row>
    <row r="274" spans="6:6" x14ac:dyDescent="0.35">
      <c r="F274" s="559"/>
    </row>
    <row r="275" spans="6:6" x14ac:dyDescent="0.35">
      <c r="F275" s="559"/>
    </row>
    <row r="276" spans="6:6" x14ac:dyDescent="0.35">
      <c r="F276" s="559"/>
    </row>
    <row r="277" spans="6:6" x14ac:dyDescent="0.35">
      <c r="F277" s="559"/>
    </row>
    <row r="278" spans="6:6" x14ac:dyDescent="0.35">
      <c r="F278" s="559"/>
    </row>
    <row r="279" spans="6:6" x14ac:dyDescent="0.35">
      <c r="F279" s="559"/>
    </row>
    <row r="280" spans="6:6" x14ac:dyDescent="0.35">
      <c r="F280" s="559"/>
    </row>
    <row r="281" spans="6:6" x14ac:dyDescent="0.35">
      <c r="F281" s="559"/>
    </row>
    <row r="282" spans="6:6" x14ac:dyDescent="0.35">
      <c r="F282" s="559"/>
    </row>
    <row r="283" spans="6:6" x14ac:dyDescent="0.35">
      <c r="F283" s="559"/>
    </row>
    <row r="284" spans="6:6" x14ac:dyDescent="0.35">
      <c r="F284" s="559"/>
    </row>
    <row r="285" spans="6:6" x14ac:dyDescent="0.35">
      <c r="F285" s="559"/>
    </row>
    <row r="286" spans="6:6" x14ac:dyDescent="0.35">
      <c r="F286" s="559"/>
    </row>
    <row r="287" spans="6:6" x14ac:dyDescent="0.35">
      <c r="F287" s="559"/>
    </row>
    <row r="288" spans="6:6" x14ac:dyDescent="0.35">
      <c r="F288" s="559"/>
    </row>
    <row r="289" spans="6:6" x14ac:dyDescent="0.35">
      <c r="F289" s="559"/>
    </row>
    <row r="290" spans="6:6" x14ac:dyDescent="0.35">
      <c r="F290" s="559"/>
    </row>
    <row r="291" spans="6:6" x14ac:dyDescent="0.35">
      <c r="F291" s="559"/>
    </row>
    <row r="292" spans="6:6" x14ac:dyDescent="0.35">
      <c r="F292" s="559"/>
    </row>
    <row r="293" spans="6:6" x14ac:dyDescent="0.35">
      <c r="F293" s="559"/>
    </row>
    <row r="294" spans="6:6" x14ac:dyDescent="0.35">
      <c r="F294" s="559"/>
    </row>
    <row r="295" spans="6:6" x14ac:dyDescent="0.35">
      <c r="F295" s="559"/>
    </row>
    <row r="296" spans="6:6" x14ac:dyDescent="0.35">
      <c r="F296" s="559"/>
    </row>
    <row r="297" spans="6:6" x14ac:dyDescent="0.35">
      <c r="F297" s="559"/>
    </row>
    <row r="298" spans="6:6" x14ac:dyDescent="0.35">
      <c r="F298" s="559"/>
    </row>
    <row r="299" spans="6:6" x14ac:dyDescent="0.35">
      <c r="F299" s="559"/>
    </row>
    <row r="300" spans="6:6" x14ac:dyDescent="0.35">
      <c r="F300" s="559"/>
    </row>
    <row r="301" spans="6:6" x14ac:dyDescent="0.35">
      <c r="F301" s="559"/>
    </row>
    <row r="302" spans="6:6" x14ac:dyDescent="0.35">
      <c r="F302" s="559"/>
    </row>
    <row r="303" spans="6:6" x14ac:dyDescent="0.35">
      <c r="F303" s="559"/>
    </row>
    <row r="304" spans="6:6" x14ac:dyDescent="0.35">
      <c r="F304" s="559"/>
    </row>
    <row r="305" spans="6:6" x14ac:dyDescent="0.35">
      <c r="F305" s="559"/>
    </row>
    <row r="306" spans="6:6" x14ac:dyDescent="0.35">
      <c r="F306" s="559"/>
    </row>
    <row r="307" spans="6:6" x14ac:dyDescent="0.35">
      <c r="F307" s="559"/>
    </row>
    <row r="308" spans="6:6" x14ac:dyDescent="0.35">
      <c r="F308" s="559"/>
    </row>
    <row r="309" spans="6:6" x14ac:dyDescent="0.35">
      <c r="F309" s="559"/>
    </row>
    <row r="310" spans="6:6" x14ac:dyDescent="0.35">
      <c r="F310" s="559"/>
    </row>
    <row r="311" spans="6:6" x14ac:dyDescent="0.35">
      <c r="F311" s="559"/>
    </row>
    <row r="312" spans="6:6" x14ac:dyDescent="0.35">
      <c r="F312" s="559"/>
    </row>
    <row r="313" spans="6:6" x14ac:dyDescent="0.35">
      <c r="F313" s="559"/>
    </row>
    <row r="314" spans="6:6" x14ac:dyDescent="0.35">
      <c r="F314" s="559"/>
    </row>
    <row r="315" spans="6:6" x14ac:dyDescent="0.35">
      <c r="F315" s="559"/>
    </row>
    <row r="316" spans="6:6" x14ac:dyDescent="0.35">
      <c r="F316" s="559"/>
    </row>
    <row r="317" spans="6:6" x14ac:dyDescent="0.35">
      <c r="F317" s="559"/>
    </row>
    <row r="318" spans="6:6" x14ac:dyDescent="0.35">
      <c r="F318" s="559"/>
    </row>
    <row r="319" spans="6:6" x14ac:dyDescent="0.35">
      <c r="F319" s="559"/>
    </row>
    <row r="320" spans="6:6" x14ac:dyDescent="0.35">
      <c r="F320" s="559"/>
    </row>
    <row r="321" spans="6:6" x14ac:dyDescent="0.35">
      <c r="F321" s="559"/>
    </row>
    <row r="322" spans="6:6" x14ac:dyDescent="0.35">
      <c r="F322" s="559"/>
    </row>
    <row r="323" spans="6:6" x14ac:dyDescent="0.35">
      <c r="F323" s="559"/>
    </row>
    <row r="324" spans="6:6" x14ac:dyDescent="0.35">
      <c r="F324" s="559"/>
    </row>
    <row r="325" spans="6:6" x14ac:dyDescent="0.35">
      <c r="F325" s="559"/>
    </row>
    <row r="326" spans="6:6" x14ac:dyDescent="0.35">
      <c r="F326" s="559"/>
    </row>
    <row r="327" spans="6:6" x14ac:dyDescent="0.35">
      <c r="F327" s="559"/>
    </row>
    <row r="328" spans="6:6" x14ac:dyDescent="0.35">
      <c r="F328" s="559"/>
    </row>
    <row r="329" spans="6:6" x14ac:dyDescent="0.35">
      <c r="F329" s="559"/>
    </row>
    <row r="330" spans="6:6" x14ac:dyDescent="0.35">
      <c r="F330" s="559"/>
    </row>
    <row r="331" spans="6:6" x14ac:dyDescent="0.35">
      <c r="F331" s="559"/>
    </row>
    <row r="332" spans="6:6" x14ac:dyDescent="0.35">
      <c r="F332" s="559"/>
    </row>
    <row r="333" spans="6:6" x14ac:dyDescent="0.35">
      <c r="F333" s="559"/>
    </row>
    <row r="334" spans="6:6" x14ac:dyDescent="0.35">
      <c r="F334" s="559"/>
    </row>
    <row r="335" spans="6:6" x14ac:dyDescent="0.35">
      <c r="F335" s="559"/>
    </row>
    <row r="336" spans="6:6" x14ac:dyDescent="0.35">
      <c r="F336" s="559"/>
    </row>
    <row r="337" spans="6:6" x14ac:dyDescent="0.35">
      <c r="F337" s="559"/>
    </row>
    <row r="338" spans="6:6" x14ac:dyDescent="0.35">
      <c r="F338" s="559"/>
    </row>
    <row r="339" spans="6:6" x14ac:dyDescent="0.35">
      <c r="F339" s="559"/>
    </row>
    <row r="340" spans="6:6" x14ac:dyDescent="0.35">
      <c r="F340" s="559"/>
    </row>
    <row r="341" spans="6:6" x14ac:dyDescent="0.35">
      <c r="F341" s="559"/>
    </row>
    <row r="342" spans="6:6" x14ac:dyDescent="0.35">
      <c r="F342" s="559"/>
    </row>
    <row r="343" spans="6:6" x14ac:dyDescent="0.35">
      <c r="F343" s="559"/>
    </row>
    <row r="344" spans="6:6" x14ac:dyDescent="0.35">
      <c r="F344" s="559"/>
    </row>
    <row r="345" spans="6:6" x14ac:dyDescent="0.35">
      <c r="F345" s="559"/>
    </row>
    <row r="346" spans="6:6" x14ac:dyDescent="0.35">
      <c r="F346" s="559"/>
    </row>
    <row r="347" spans="6:6" x14ac:dyDescent="0.35">
      <c r="F347" s="559"/>
    </row>
    <row r="348" spans="6:6" x14ac:dyDescent="0.35">
      <c r="F348" s="559"/>
    </row>
    <row r="349" spans="6:6" x14ac:dyDescent="0.35">
      <c r="F349" s="559"/>
    </row>
    <row r="350" spans="6:6" x14ac:dyDescent="0.35">
      <c r="F350" s="559"/>
    </row>
    <row r="351" spans="6:6" x14ac:dyDescent="0.35">
      <c r="F351" s="559"/>
    </row>
    <row r="352" spans="6:6" x14ac:dyDescent="0.35">
      <c r="F352" s="559"/>
    </row>
    <row r="353" spans="6:6" x14ac:dyDescent="0.35">
      <c r="F353" s="559"/>
    </row>
    <row r="354" spans="6:6" x14ac:dyDescent="0.35">
      <c r="F354" s="559"/>
    </row>
    <row r="355" spans="6:6" x14ac:dyDescent="0.35">
      <c r="F355" s="559"/>
    </row>
    <row r="356" spans="6:6" x14ac:dyDescent="0.35">
      <c r="F356" s="559"/>
    </row>
    <row r="357" spans="6:6" x14ac:dyDescent="0.35">
      <c r="F357" s="559"/>
    </row>
    <row r="358" spans="6:6" x14ac:dyDescent="0.35">
      <c r="F358" s="559"/>
    </row>
    <row r="359" spans="6:6" x14ac:dyDescent="0.35">
      <c r="F359" s="559"/>
    </row>
    <row r="360" spans="6:6" x14ac:dyDescent="0.35">
      <c r="F360" s="559"/>
    </row>
    <row r="361" spans="6:6" x14ac:dyDescent="0.35">
      <c r="F361" s="559"/>
    </row>
    <row r="362" spans="6:6" x14ac:dyDescent="0.35">
      <c r="F362" s="559"/>
    </row>
    <row r="363" spans="6:6" x14ac:dyDescent="0.35">
      <c r="F363" s="559"/>
    </row>
    <row r="364" spans="6:6" x14ac:dyDescent="0.35">
      <c r="F364" s="559"/>
    </row>
    <row r="365" spans="6:6" x14ac:dyDescent="0.35">
      <c r="F365" s="559"/>
    </row>
    <row r="366" spans="6:6" x14ac:dyDescent="0.35">
      <c r="F366" s="559"/>
    </row>
    <row r="367" spans="6:6" x14ac:dyDescent="0.35">
      <c r="F367" s="559"/>
    </row>
    <row r="368" spans="6:6" x14ac:dyDescent="0.35">
      <c r="F368" s="559"/>
    </row>
    <row r="369" spans="6:6" x14ac:dyDescent="0.35">
      <c r="F369" s="559"/>
    </row>
    <row r="370" spans="6:6" x14ac:dyDescent="0.35">
      <c r="F370" s="559"/>
    </row>
    <row r="371" spans="6:6" x14ac:dyDescent="0.35">
      <c r="F371" s="559"/>
    </row>
    <row r="372" spans="6:6" x14ac:dyDescent="0.35">
      <c r="F372" s="559"/>
    </row>
    <row r="373" spans="6:6" x14ac:dyDescent="0.35">
      <c r="F373" s="559"/>
    </row>
    <row r="374" spans="6:6" x14ac:dyDescent="0.35">
      <c r="F374" s="559"/>
    </row>
    <row r="375" spans="6:6" x14ac:dyDescent="0.35">
      <c r="F375" s="559"/>
    </row>
    <row r="376" spans="6:6" x14ac:dyDescent="0.35">
      <c r="F376" s="559"/>
    </row>
    <row r="377" spans="6:6" x14ac:dyDescent="0.35">
      <c r="F377" s="559"/>
    </row>
    <row r="378" spans="6:6" x14ac:dyDescent="0.35">
      <c r="F378" s="559"/>
    </row>
    <row r="379" spans="6:6" x14ac:dyDescent="0.35">
      <c r="F379" s="559"/>
    </row>
    <row r="380" spans="6:6" x14ac:dyDescent="0.35">
      <c r="F380" s="559"/>
    </row>
    <row r="381" spans="6:6" x14ac:dyDescent="0.35">
      <c r="F381" s="559"/>
    </row>
    <row r="382" spans="6:6" x14ac:dyDescent="0.35">
      <c r="F382" s="559"/>
    </row>
    <row r="383" spans="6:6" x14ac:dyDescent="0.35">
      <c r="F383" s="559"/>
    </row>
    <row r="384" spans="6:6" x14ac:dyDescent="0.35">
      <c r="F384" s="559"/>
    </row>
    <row r="385" spans="6:6" x14ac:dyDescent="0.35">
      <c r="F385" s="559"/>
    </row>
    <row r="386" spans="6:6" x14ac:dyDescent="0.35">
      <c r="F386" s="559"/>
    </row>
    <row r="387" spans="6:6" x14ac:dyDescent="0.35">
      <c r="F387" s="559"/>
    </row>
    <row r="388" spans="6:6" x14ac:dyDescent="0.35">
      <c r="F388" s="559"/>
    </row>
    <row r="389" spans="6:6" x14ac:dyDescent="0.35">
      <c r="F389" s="559"/>
    </row>
    <row r="390" spans="6:6" x14ac:dyDescent="0.35">
      <c r="F390" s="559"/>
    </row>
    <row r="391" spans="6:6" x14ac:dyDescent="0.35">
      <c r="F391" s="559"/>
    </row>
    <row r="392" spans="6:6" x14ac:dyDescent="0.35">
      <c r="F392" s="559"/>
    </row>
    <row r="393" spans="6:6" x14ac:dyDescent="0.35">
      <c r="F393" s="559"/>
    </row>
    <row r="394" spans="6:6" x14ac:dyDescent="0.35">
      <c r="F394" s="559"/>
    </row>
    <row r="395" spans="6:6" x14ac:dyDescent="0.35">
      <c r="F395" s="559"/>
    </row>
    <row r="396" spans="6:6" x14ac:dyDescent="0.35">
      <c r="F396" s="559"/>
    </row>
    <row r="397" spans="6:6" x14ac:dyDescent="0.35">
      <c r="F397" s="559"/>
    </row>
    <row r="398" spans="6:6" x14ac:dyDescent="0.35">
      <c r="F398" s="559"/>
    </row>
    <row r="399" spans="6:6" x14ac:dyDescent="0.35">
      <c r="F399" s="559"/>
    </row>
    <row r="400" spans="6:6" x14ac:dyDescent="0.35">
      <c r="F400" s="559"/>
    </row>
    <row r="401" spans="6:6" x14ac:dyDescent="0.35">
      <c r="F401" s="559"/>
    </row>
    <row r="402" spans="6:6" x14ac:dyDescent="0.35">
      <c r="F402" s="559"/>
    </row>
    <row r="403" spans="6:6" x14ac:dyDescent="0.35">
      <c r="F403" s="559"/>
    </row>
    <row r="404" spans="6:6" x14ac:dyDescent="0.35">
      <c r="F404" s="559"/>
    </row>
    <row r="405" spans="6:6" x14ac:dyDescent="0.35">
      <c r="F405" s="559"/>
    </row>
    <row r="406" spans="6:6" x14ac:dyDescent="0.35">
      <c r="F406" s="559"/>
    </row>
    <row r="407" spans="6:6" x14ac:dyDescent="0.35">
      <c r="F407" s="559"/>
    </row>
    <row r="408" spans="6:6" x14ac:dyDescent="0.35">
      <c r="F408" s="559"/>
    </row>
    <row r="409" spans="6:6" x14ac:dyDescent="0.35">
      <c r="F409" s="559"/>
    </row>
    <row r="410" spans="6:6" x14ac:dyDescent="0.35">
      <c r="F410" s="559"/>
    </row>
    <row r="411" spans="6:6" x14ac:dyDescent="0.35">
      <c r="F411" s="559"/>
    </row>
    <row r="412" spans="6:6" x14ac:dyDescent="0.35">
      <c r="F412" s="559"/>
    </row>
    <row r="413" spans="6:6" x14ac:dyDescent="0.35">
      <c r="F413" s="559"/>
    </row>
    <row r="414" spans="6:6" x14ac:dyDescent="0.35">
      <c r="F414" s="559"/>
    </row>
    <row r="415" spans="6:6" x14ac:dyDescent="0.35">
      <c r="F415" s="559"/>
    </row>
    <row r="416" spans="6:6" x14ac:dyDescent="0.35">
      <c r="F416" s="559"/>
    </row>
    <row r="417" spans="6:6" x14ac:dyDescent="0.35">
      <c r="F417" s="559"/>
    </row>
    <row r="418" spans="6:6" x14ac:dyDescent="0.35">
      <c r="F418" s="559"/>
    </row>
    <row r="419" spans="6:6" x14ac:dyDescent="0.35">
      <c r="F419" s="559"/>
    </row>
    <row r="420" spans="6:6" x14ac:dyDescent="0.35">
      <c r="F420" s="559"/>
    </row>
    <row r="421" spans="6:6" x14ac:dyDescent="0.35">
      <c r="F421" s="559"/>
    </row>
    <row r="422" spans="6:6" x14ac:dyDescent="0.35">
      <c r="F422" s="559"/>
    </row>
    <row r="423" spans="6:6" x14ac:dyDescent="0.35">
      <c r="F423" s="559"/>
    </row>
    <row r="424" spans="6:6" x14ac:dyDescent="0.35">
      <c r="F424" s="559"/>
    </row>
    <row r="425" spans="6:6" x14ac:dyDescent="0.35">
      <c r="F425" s="559"/>
    </row>
    <row r="426" spans="6:6" x14ac:dyDescent="0.35">
      <c r="F426" s="559"/>
    </row>
    <row r="427" spans="6:6" x14ac:dyDescent="0.35">
      <c r="F427" s="559"/>
    </row>
    <row r="428" spans="6:6" x14ac:dyDescent="0.35">
      <c r="F428" s="559"/>
    </row>
    <row r="429" spans="6:6" x14ac:dyDescent="0.35">
      <c r="F429" s="559"/>
    </row>
    <row r="430" spans="6:6" x14ac:dyDescent="0.35">
      <c r="F430" s="559"/>
    </row>
    <row r="431" spans="6:6" x14ac:dyDescent="0.35">
      <c r="F431" s="559"/>
    </row>
    <row r="432" spans="6:6" x14ac:dyDescent="0.35">
      <c r="F432" s="559"/>
    </row>
    <row r="433" spans="6:6" x14ac:dyDescent="0.35">
      <c r="F433" s="559"/>
    </row>
    <row r="434" spans="6:6" x14ac:dyDescent="0.35">
      <c r="F434" s="559"/>
    </row>
    <row r="435" spans="6:6" x14ac:dyDescent="0.35">
      <c r="F435" s="559"/>
    </row>
    <row r="436" spans="6:6" x14ac:dyDescent="0.35">
      <c r="F436" s="559"/>
    </row>
    <row r="437" spans="6:6" x14ac:dyDescent="0.35">
      <c r="F437" s="559"/>
    </row>
    <row r="438" spans="6:6" x14ac:dyDescent="0.35">
      <c r="F438" s="559"/>
    </row>
    <row r="439" spans="6:6" x14ac:dyDescent="0.35">
      <c r="F439" s="559"/>
    </row>
    <row r="440" spans="6:6" x14ac:dyDescent="0.35">
      <c r="F440" s="559"/>
    </row>
    <row r="441" spans="6:6" x14ac:dyDescent="0.35">
      <c r="F441" s="559"/>
    </row>
    <row r="442" spans="6:6" x14ac:dyDescent="0.35">
      <c r="F442" s="559"/>
    </row>
    <row r="443" spans="6:6" x14ac:dyDescent="0.35">
      <c r="F443" s="559"/>
    </row>
    <row r="444" spans="6:6" x14ac:dyDescent="0.35">
      <c r="F444" s="559"/>
    </row>
    <row r="445" spans="6:6" x14ac:dyDescent="0.35">
      <c r="F445" s="559"/>
    </row>
    <row r="446" spans="6:6" x14ac:dyDescent="0.35">
      <c r="F446" s="559"/>
    </row>
    <row r="447" spans="6:6" x14ac:dyDescent="0.35">
      <c r="F447" s="559"/>
    </row>
    <row r="448" spans="6:6" x14ac:dyDescent="0.35">
      <c r="F448" s="559"/>
    </row>
    <row r="449" spans="6:6" x14ac:dyDescent="0.35">
      <c r="F449" s="559"/>
    </row>
    <row r="450" spans="6:6" x14ac:dyDescent="0.35">
      <c r="F450" s="559"/>
    </row>
    <row r="451" spans="6:6" x14ac:dyDescent="0.35">
      <c r="F451" s="559"/>
    </row>
    <row r="452" spans="6:6" x14ac:dyDescent="0.35">
      <c r="F452" s="559"/>
    </row>
    <row r="453" spans="6:6" x14ac:dyDescent="0.35">
      <c r="F453" s="559"/>
    </row>
    <row r="454" spans="6:6" x14ac:dyDescent="0.35">
      <c r="F454" s="559"/>
    </row>
    <row r="455" spans="6:6" x14ac:dyDescent="0.35">
      <c r="F455" s="559"/>
    </row>
    <row r="456" spans="6:6" x14ac:dyDescent="0.35">
      <c r="F456" s="559"/>
    </row>
    <row r="457" spans="6:6" x14ac:dyDescent="0.35">
      <c r="F457" s="559"/>
    </row>
    <row r="458" spans="6:6" x14ac:dyDescent="0.35">
      <c r="F458" s="559"/>
    </row>
    <row r="459" spans="6:6" x14ac:dyDescent="0.35">
      <c r="F459" s="559"/>
    </row>
    <row r="460" spans="6:6" x14ac:dyDescent="0.35">
      <c r="F460" s="559"/>
    </row>
    <row r="461" spans="6:6" x14ac:dyDescent="0.35">
      <c r="F461" s="559"/>
    </row>
    <row r="462" spans="6:6" x14ac:dyDescent="0.35">
      <c r="F462" s="559"/>
    </row>
    <row r="463" spans="6:6" x14ac:dyDescent="0.35">
      <c r="F463" s="559"/>
    </row>
    <row r="464" spans="6:6" x14ac:dyDescent="0.35">
      <c r="F464" s="559"/>
    </row>
    <row r="465" spans="6:6" x14ac:dyDescent="0.35">
      <c r="F465" s="559"/>
    </row>
    <row r="466" spans="6:6" x14ac:dyDescent="0.35">
      <c r="F466" s="559"/>
    </row>
    <row r="467" spans="6:6" x14ac:dyDescent="0.35">
      <c r="F467" s="559"/>
    </row>
    <row r="468" spans="6:6" x14ac:dyDescent="0.35">
      <c r="F468" s="559"/>
    </row>
    <row r="469" spans="6:6" x14ac:dyDescent="0.35">
      <c r="F469" s="559"/>
    </row>
    <row r="470" spans="6:6" x14ac:dyDescent="0.35">
      <c r="F470" s="559"/>
    </row>
    <row r="471" spans="6:6" x14ac:dyDescent="0.35">
      <c r="F471" s="559"/>
    </row>
    <row r="472" spans="6:6" x14ac:dyDescent="0.35">
      <c r="F472" s="559"/>
    </row>
    <row r="473" spans="6:6" x14ac:dyDescent="0.35">
      <c r="F473" s="559"/>
    </row>
    <row r="474" spans="6:6" x14ac:dyDescent="0.35">
      <c r="F474" s="559"/>
    </row>
    <row r="475" spans="6:6" x14ac:dyDescent="0.35">
      <c r="F475" s="559"/>
    </row>
    <row r="476" spans="6:6" x14ac:dyDescent="0.35">
      <c r="F476" s="559"/>
    </row>
    <row r="477" spans="6:6" x14ac:dyDescent="0.35">
      <c r="F477" s="559"/>
    </row>
    <row r="478" spans="6:6" x14ac:dyDescent="0.35">
      <c r="F478" s="559"/>
    </row>
    <row r="479" spans="6:6" x14ac:dyDescent="0.35">
      <c r="F479" s="559"/>
    </row>
    <row r="480" spans="6:6" x14ac:dyDescent="0.35">
      <c r="F480" s="559"/>
    </row>
    <row r="481" spans="6:6" x14ac:dyDescent="0.35">
      <c r="F481" s="559"/>
    </row>
    <row r="482" spans="6:6" x14ac:dyDescent="0.35">
      <c r="F482" s="559"/>
    </row>
    <row r="483" spans="6:6" x14ac:dyDescent="0.35">
      <c r="F483" s="559"/>
    </row>
    <row r="484" spans="6:6" x14ac:dyDescent="0.35">
      <c r="F484" s="559"/>
    </row>
    <row r="485" spans="6:6" x14ac:dyDescent="0.35">
      <c r="F485" s="559"/>
    </row>
    <row r="486" spans="6:6" x14ac:dyDescent="0.35">
      <c r="F486" s="559"/>
    </row>
    <row r="487" spans="6:6" x14ac:dyDescent="0.35">
      <c r="F487" s="559"/>
    </row>
    <row r="488" spans="6:6" x14ac:dyDescent="0.35">
      <c r="F488" s="559"/>
    </row>
    <row r="489" spans="6:6" x14ac:dyDescent="0.35">
      <c r="F489" s="559"/>
    </row>
    <row r="490" spans="6:6" x14ac:dyDescent="0.35">
      <c r="F490" s="559"/>
    </row>
    <row r="491" spans="6:6" x14ac:dyDescent="0.35">
      <c r="F491" s="559"/>
    </row>
    <row r="492" spans="6:6" x14ac:dyDescent="0.35">
      <c r="F492" s="559"/>
    </row>
    <row r="493" spans="6:6" x14ac:dyDescent="0.35">
      <c r="F493" s="559"/>
    </row>
    <row r="494" spans="6:6" x14ac:dyDescent="0.35">
      <c r="F494" s="559"/>
    </row>
    <row r="495" spans="6:6" x14ac:dyDescent="0.35">
      <c r="F495" s="559"/>
    </row>
    <row r="496" spans="6:6" x14ac:dyDescent="0.35">
      <c r="F496" s="559"/>
    </row>
    <row r="497" spans="6:6" x14ac:dyDescent="0.35">
      <c r="F497" s="559"/>
    </row>
    <row r="498" spans="6:6" x14ac:dyDescent="0.35">
      <c r="F498" s="559"/>
    </row>
    <row r="499" spans="6:6" x14ac:dyDescent="0.35">
      <c r="F499" s="559"/>
    </row>
    <row r="500" spans="6:6" x14ac:dyDescent="0.35">
      <c r="F500" s="559"/>
    </row>
    <row r="501" spans="6:6" x14ac:dyDescent="0.35">
      <c r="F501" s="559"/>
    </row>
    <row r="502" spans="6:6" x14ac:dyDescent="0.35">
      <c r="F502" s="559"/>
    </row>
    <row r="503" spans="6:6" x14ac:dyDescent="0.35">
      <c r="F503" s="559"/>
    </row>
    <row r="504" spans="6:6" x14ac:dyDescent="0.35">
      <c r="F504" s="559"/>
    </row>
    <row r="505" spans="6:6" x14ac:dyDescent="0.35">
      <c r="F505" s="559"/>
    </row>
    <row r="506" spans="6:6" x14ac:dyDescent="0.35">
      <c r="F506" s="559"/>
    </row>
    <row r="507" spans="6:6" x14ac:dyDescent="0.35">
      <c r="F507" s="559"/>
    </row>
    <row r="508" spans="6:6" x14ac:dyDescent="0.35">
      <c r="F508" s="559"/>
    </row>
    <row r="509" spans="6:6" x14ac:dyDescent="0.35">
      <c r="F509" s="559"/>
    </row>
    <row r="510" spans="6:6" x14ac:dyDescent="0.35">
      <c r="F510" s="559"/>
    </row>
    <row r="511" spans="6:6" x14ac:dyDescent="0.35">
      <c r="F511" s="559"/>
    </row>
    <row r="512" spans="6:6" x14ac:dyDescent="0.35">
      <c r="F512" s="559"/>
    </row>
    <row r="513" spans="6:6" x14ac:dyDescent="0.35">
      <c r="F513" s="559"/>
    </row>
    <row r="514" spans="6:6" x14ac:dyDescent="0.35">
      <c r="F514" s="559"/>
    </row>
    <row r="515" spans="6:6" x14ac:dyDescent="0.35">
      <c r="F515" s="559"/>
    </row>
    <row r="516" spans="6:6" x14ac:dyDescent="0.35">
      <c r="F516" s="559"/>
    </row>
    <row r="517" spans="6:6" x14ac:dyDescent="0.35">
      <c r="F517" s="559"/>
    </row>
    <row r="518" spans="6:6" x14ac:dyDescent="0.35">
      <c r="F518" s="559"/>
    </row>
    <row r="519" spans="6:6" x14ac:dyDescent="0.35">
      <c r="F519" s="559"/>
    </row>
    <row r="520" spans="6:6" x14ac:dyDescent="0.35">
      <c r="F520" s="559"/>
    </row>
    <row r="521" spans="6:6" x14ac:dyDescent="0.35">
      <c r="F521" s="559"/>
    </row>
    <row r="522" spans="6:6" x14ac:dyDescent="0.35">
      <c r="F522" s="559"/>
    </row>
    <row r="523" spans="6:6" x14ac:dyDescent="0.35">
      <c r="F523" s="559"/>
    </row>
    <row r="524" spans="6:6" x14ac:dyDescent="0.35">
      <c r="F524" s="559"/>
    </row>
    <row r="525" spans="6:6" x14ac:dyDescent="0.35">
      <c r="F525" s="559"/>
    </row>
    <row r="526" spans="6:6" x14ac:dyDescent="0.35">
      <c r="F526" s="559"/>
    </row>
    <row r="527" spans="6:6" x14ac:dyDescent="0.35">
      <c r="F527" s="559"/>
    </row>
    <row r="528" spans="6:6" x14ac:dyDescent="0.35">
      <c r="F528" s="559"/>
    </row>
    <row r="529" spans="6:6" x14ac:dyDescent="0.35">
      <c r="F529" s="559"/>
    </row>
    <row r="530" spans="6:6" x14ac:dyDescent="0.35">
      <c r="F530" s="559"/>
    </row>
    <row r="531" spans="6:6" x14ac:dyDescent="0.35">
      <c r="F531" s="559"/>
    </row>
    <row r="532" spans="6:6" x14ac:dyDescent="0.35">
      <c r="F532" s="559"/>
    </row>
    <row r="533" spans="6:6" x14ac:dyDescent="0.35">
      <c r="F533" s="559"/>
    </row>
    <row r="534" spans="6:6" x14ac:dyDescent="0.35">
      <c r="F534" s="559"/>
    </row>
    <row r="535" spans="6:6" x14ac:dyDescent="0.35">
      <c r="F535" s="559"/>
    </row>
    <row r="536" spans="6:6" x14ac:dyDescent="0.35">
      <c r="F536" s="559"/>
    </row>
    <row r="537" spans="6:6" x14ac:dyDescent="0.35">
      <c r="F537" s="559"/>
    </row>
    <row r="538" spans="6:6" x14ac:dyDescent="0.35">
      <c r="F538" s="559"/>
    </row>
    <row r="539" spans="6:6" x14ac:dyDescent="0.35">
      <c r="F539" s="559"/>
    </row>
    <row r="540" spans="6:6" x14ac:dyDescent="0.35">
      <c r="F540" s="559"/>
    </row>
    <row r="541" spans="6:6" x14ac:dyDescent="0.35">
      <c r="F541" s="559"/>
    </row>
    <row r="542" spans="6:6" x14ac:dyDescent="0.35">
      <c r="F542" s="559"/>
    </row>
    <row r="543" spans="6:6" x14ac:dyDescent="0.35">
      <c r="F543" s="559"/>
    </row>
    <row r="544" spans="6:6" x14ac:dyDescent="0.35">
      <c r="F544" s="559"/>
    </row>
    <row r="545" spans="6:6" x14ac:dyDescent="0.35">
      <c r="F545" s="559"/>
    </row>
    <row r="546" spans="6:6" x14ac:dyDescent="0.35">
      <c r="F546" s="559"/>
    </row>
    <row r="547" spans="6:6" x14ac:dyDescent="0.35">
      <c r="F547" s="559"/>
    </row>
    <row r="548" spans="6:6" x14ac:dyDescent="0.35">
      <c r="F548" s="559"/>
    </row>
    <row r="549" spans="6:6" x14ac:dyDescent="0.35">
      <c r="F549" s="559"/>
    </row>
    <row r="550" spans="6:6" x14ac:dyDescent="0.35">
      <c r="F550" s="559"/>
    </row>
    <row r="551" spans="6:6" x14ac:dyDescent="0.35">
      <c r="F551" s="559"/>
    </row>
    <row r="552" spans="6:6" x14ac:dyDescent="0.35">
      <c r="F552" s="559"/>
    </row>
    <row r="553" spans="6:6" x14ac:dyDescent="0.35">
      <c r="F553" s="559"/>
    </row>
    <row r="554" spans="6:6" x14ac:dyDescent="0.35">
      <c r="F554" s="559"/>
    </row>
    <row r="555" spans="6:6" x14ac:dyDescent="0.35">
      <c r="F555" s="559"/>
    </row>
    <row r="556" spans="6:6" x14ac:dyDescent="0.35">
      <c r="F556" s="559"/>
    </row>
    <row r="557" spans="6:6" x14ac:dyDescent="0.35">
      <c r="F557" s="559"/>
    </row>
    <row r="558" spans="6:6" x14ac:dyDescent="0.35">
      <c r="F558" s="559"/>
    </row>
    <row r="559" spans="6:6" x14ac:dyDescent="0.35">
      <c r="F559" s="559"/>
    </row>
    <row r="560" spans="6:6" x14ac:dyDescent="0.35">
      <c r="F560" s="559"/>
    </row>
    <row r="561" spans="6:6" x14ac:dyDescent="0.35">
      <c r="F561" s="559"/>
    </row>
    <row r="562" spans="6:6" x14ac:dyDescent="0.35">
      <c r="F562" s="559"/>
    </row>
    <row r="563" spans="6:6" x14ac:dyDescent="0.35">
      <c r="F563" s="559"/>
    </row>
    <row r="564" spans="6:6" x14ac:dyDescent="0.35">
      <c r="F564" s="559"/>
    </row>
    <row r="565" spans="6:6" x14ac:dyDescent="0.35">
      <c r="F565" s="559"/>
    </row>
    <row r="566" spans="6:6" x14ac:dyDescent="0.35">
      <c r="F566" s="559"/>
    </row>
    <row r="567" spans="6:6" x14ac:dyDescent="0.35">
      <c r="F567" s="559"/>
    </row>
    <row r="568" spans="6:6" x14ac:dyDescent="0.35">
      <c r="F568" s="559"/>
    </row>
    <row r="569" spans="6:6" x14ac:dyDescent="0.35">
      <c r="F569" s="559"/>
    </row>
    <row r="570" spans="6:6" x14ac:dyDescent="0.35">
      <c r="F570" s="559"/>
    </row>
    <row r="571" spans="6:6" x14ac:dyDescent="0.35">
      <c r="F571" s="559"/>
    </row>
    <row r="572" spans="6:6" x14ac:dyDescent="0.35">
      <c r="F572" s="559"/>
    </row>
    <row r="573" spans="6:6" x14ac:dyDescent="0.35">
      <c r="F573" s="559"/>
    </row>
    <row r="574" spans="6:6" x14ac:dyDescent="0.35">
      <c r="F574" s="559"/>
    </row>
    <row r="575" spans="6:6" x14ac:dyDescent="0.35">
      <c r="F575" s="559"/>
    </row>
    <row r="576" spans="6:6" x14ac:dyDescent="0.35">
      <c r="F576" s="559"/>
    </row>
    <row r="577" spans="6:6" x14ac:dyDescent="0.35">
      <c r="F577" s="559"/>
    </row>
    <row r="578" spans="6:6" x14ac:dyDescent="0.35">
      <c r="F578" s="559"/>
    </row>
    <row r="579" spans="6:6" x14ac:dyDescent="0.35">
      <c r="F579" s="559"/>
    </row>
    <row r="580" spans="6:6" x14ac:dyDescent="0.35">
      <c r="F580" s="559"/>
    </row>
    <row r="581" spans="6:6" x14ac:dyDescent="0.35">
      <c r="F581" s="559"/>
    </row>
    <row r="582" spans="6:6" x14ac:dyDescent="0.35">
      <c r="F582" s="559"/>
    </row>
    <row r="583" spans="6:6" x14ac:dyDescent="0.35">
      <c r="F583" s="559"/>
    </row>
    <row r="584" spans="6:6" x14ac:dyDescent="0.35">
      <c r="F584" s="559"/>
    </row>
    <row r="585" spans="6:6" x14ac:dyDescent="0.35">
      <c r="F585" s="559"/>
    </row>
    <row r="586" spans="6:6" x14ac:dyDescent="0.35">
      <c r="F586" s="559"/>
    </row>
    <row r="587" spans="6:6" x14ac:dyDescent="0.35">
      <c r="F587" s="559"/>
    </row>
    <row r="588" spans="6:6" x14ac:dyDescent="0.35">
      <c r="F588" s="559"/>
    </row>
    <row r="589" spans="6:6" x14ac:dyDescent="0.35">
      <c r="F589" s="559"/>
    </row>
    <row r="590" spans="6:6" x14ac:dyDescent="0.35">
      <c r="F590" s="559"/>
    </row>
    <row r="591" spans="6:6" x14ac:dyDescent="0.35">
      <c r="F591" s="559"/>
    </row>
    <row r="592" spans="6:6" x14ac:dyDescent="0.35">
      <c r="F592" s="559"/>
    </row>
    <row r="593" spans="6:6" x14ac:dyDescent="0.35">
      <c r="F593" s="559"/>
    </row>
    <row r="594" spans="6:6" x14ac:dyDescent="0.35">
      <c r="F594" s="559"/>
    </row>
    <row r="595" spans="6:6" x14ac:dyDescent="0.35">
      <c r="F595" s="559"/>
    </row>
    <row r="596" spans="6:6" x14ac:dyDescent="0.35">
      <c r="F596" s="559"/>
    </row>
    <row r="597" spans="6:6" x14ac:dyDescent="0.35">
      <c r="F597" s="559"/>
    </row>
    <row r="598" spans="6:6" x14ac:dyDescent="0.35">
      <c r="F598" s="559"/>
    </row>
    <row r="599" spans="6:6" x14ac:dyDescent="0.35">
      <c r="F599" s="559"/>
    </row>
    <row r="600" spans="6:6" x14ac:dyDescent="0.35">
      <c r="F600" s="559"/>
    </row>
    <row r="601" spans="6:6" x14ac:dyDescent="0.35">
      <c r="F601" s="559"/>
    </row>
    <row r="602" spans="6:6" x14ac:dyDescent="0.35">
      <c r="F602" s="559"/>
    </row>
    <row r="603" spans="6:6" x14ac:dyDescent="0.35">
      <c r="F603" s="559"/>
    </row>
    <row r="604" spans="6:6" x14ac:dyDescent="0.35">
      <c r="F604" s="559"/>
    </row>
    <row r="605" spans="6:6" x14ac:dyDescent="0.35">
      <c r="F605" s="559"/>
    </row>
    <row r="606" spans="6:6" x14ac:dyDescent="0.35">
      <c r="F606" s="559"/>
    </row>
    <row r="607" spans="6:6" x14ac:dyDescent="0.35">
      <c r="F607" s="559"/>
    </row>
    <row r="608" spans="6:6" x14ac:dyDescent="0.35">
      <c r="F608" s="559"/>
    </row>
    <row r="609" spans="6:6" x14ac:dyDescent="0.35">
      <c r="F609" s="559"/>
    </row>
    <row r="610" spans="6:6" x14ac:dyDescent="0.35">
      <c r="F610" s="559"/>
    </row>
    <row r="611" spans="6:6" x14ac:dyDescent="0.35">
      <c r="F611" s="559"/>
    </row>
    <row r="612" spans="6:6" x14ac:dyDescent="0.35">
      <c r="F612" s="559"/>
    </row>
    <row r="613" spans="6:6" x14ac:dyDescent="0.35">
      <c r="F613" s="559"/>
    </row>
    <row r="614" spans="6:6" x14ac:dyDescent="0.35">
      <c r="F614" s="559"/>
    </row>
    <row r="615" spans="6:6" x14ac:dyDescent="0.35">
      <c r="F615" s="559"/>
    </row>
    <row r="616" spans="6:6" x14ac:dyDescent="0.35">
      <c r="F616" s="559"/>
    </row>
    <row r="617" spans="6:6" x14ac:dyDescent="0.35">
      <c r="F617" s="559"/>
    </row>
    <row r="618" spans="6:6" x14ac:dyDescent="0.35">
      <c r="F618" s="559"/>
    </row>
    <row r="619" spans="6:6" x14ac:dyDescent="0.35">
      <c r="F619" s="559"/>
    </row>
    <row r="620" spans="6:6" x14ac:dyDescent="0.35">
      <c r="F620" s="559"/>
    </row>
    <row r="621" spans="6:6" x14ac:dyDescent="0.35">
      <c r="F621" s="559"/>
    </row>
    <row r="622" spans="6:6" x14ac:dyDescent="0.35">
      <c r="F622" s="559"/>
    </row>
    <row r="623" spans="6:6" x14ac:dyDescent="0.35">
      <c r="F623" s="559"/>
    </row>
    <row r="624" spans="6:6" x14ac:dyDescent="0.35">
      <c r="F624" s="559"/>
    </row>
    <row r="625" spans="6:6" x14ac:dyDescent="0.35">
      <c r="F625" s="559"/>
    </row>
    <row r="626" spans="6:6" x14ac:dyDescent="0.35">
      <c r="F626" s="559"/>
    </row>
    <row r="627" spans="6:6" x14ac:dyDescent="0.35">
      <c r="F627" s="559"/>
    </row>
    <row r="628" spans="6:6" x14ac:dyDescent="0.35">
      <c r="F628" s="559"/>
    </row>
    <row r="629" spans="6:6" x14ac:dyDescent="0.35">
      <c r="F629" s="559"/>
    </row>
    <row r="630" spans="6:6" x14ac:dyDescent="0.35">
      <c r="F630" s="559"/>
    </row>
    <row r="631" spans="6:6" x14ac:dyDescent="0.35">
      <c r="F631" s="559"/>
    </row>
    <row r="632" spans="6:6" x14ac:dyDescent="0.35">
      <c r="F632" s="559"/>
    </row>
    <row r="633" spans="6:6" x14ac:dyDescent="0.35">
      <c r="F633" s="559"/>
    </row>
    <row r="634" spans="6:6" x14ac:dyDescent="0.35">
      <c r="F634" s="559"/>
    </row>
    <row r="635" spans="6:6" x14ac:dyDescent="0.35">
      <c r="F635" s="559"/>
    </row>
    <row r="636" spans="6:6" x14ac:dyDescent="0.35">
      <c r="F636" s="559"/>
    </row>
    <row r="637" spans="6:6" x14ac:dyDescent="0.35">
      <c r="F637" s="559"/>
    </row>
    <row r="638" spans="6:6" x14ac:dyDescent="0.35">
      <c r="F638" s="559"/>
    </row>
    <row r="639" spans="6:6" x14ac:dyDescent="0.35">
      <c r="F639" s="559"/>
    </row>
    <row r="640" spans="6:6" x14ac:dyDescent="0.35">
      <c r="F640" s="559"/>
    </row>
    <row r="641" spans="6:6" x14ac:dyDescent="0.35">
      <c r="F641" s="559"/>
    </row>
    <row r="642" spans="6:6" x14ac:dyDescent="0.35">
      <c r="F642" s="559"/>
    </row>
    <row r="643" spans="6:6" x14ac:dyDescent="0.35">
      <c r="F643" s="559"/>
    </row>
    <row r="644" spans="6:6" x14ac:dyDescent="0.35">
      <c r="F644" s="559"/>
    </row>
    <row r="645" spans="6:6" x14ac:dyDescent="0.35">
      <c r="F645" s="559"/>
    </row>
    <row r="646" spans="6:6" x14ac:dyDescent="0.35">
      <c r="F646" s="559"/>
    </row>
    <row r="647" spans="6:6" x14ac:dyDescent="0.35">
      <c r="F647" s="559"/>
    </row>
    <row r="648" spans="6:6" x14ac:dyDescent="0.35">
      <c r="F648" s="559"/>
    </row>
    <row r="649" spans="6:6" x14ac:dyDescent="0.35">
      <c r="F649" s="559"/>
    </row>
    <row r="650" spans="6:6" x14ac:dyDescent="0.35">
      <c r="F650" s="559"/>
    </row>
    <row r="651" spans="6:6" x14ac:dyDescent="0.35">
      <c r="F651" s="559"/>
    </row>
    <row r="652" spans="6:6" x14ac:dyDescent="0.35">
      <c r="F652" s="559"/>
    </row>
    <row r="653" spans="6:6" x14ac:dyDescent="0.35">
      <c r="F653" s="559"/>
    </row>
    <row r="654" spans="6:6" x14ac:dyDescent="0.35">
      <c r="F654" s="559"/>
    </row>
    <row r="655" spans="6:6" x14ac:dyDescent="0.35">
      <c r="F655" s="559"/>
    </row>
    <row r="656" spans="6:6" x14ac:dyDescent="0.35">
      <c r="F656" s="559"/>
    </row>
    <row r="657" spans="6:6" x14ac:dyDescent="0.35">
      <c r="F657" s="559"/>
    </row>
    <row r="658" spans="6:6" x14ac:dyDescent="0.35">
      <c r="F658" s="559"/>
    </row>
    <row r="659" spans="6:6" x14ac:dyDescent="0.35">
      <c r="F659" s="559"/>
    </row>
    <row r="660" spans="6:6" x14ac:dyDescent="0.35">
      <c r="F660" s="559"/>
    </row>
    <row r="661" spans="6:6" x14ac:dyDescent="0.35">
      <c r="F661" s="559"/>
    </row>
    <row r="662" spans="6:6" x14ac:dyDescent="0.35">
      <c r="F662" s="559"/>
    </row>
    <row r="663" spans="6:6" x14ac:dyDescent="0.35">
      <c r="F663" s="559"/>
    </row>
    <row r="664" spans="6:6" x14ac:dyDescent="0.35">
      <c r="F664" s="559"/>
    </row>
    <row r="665" spans="6:6" x14ac:dyDescent="0.35">
      <c r="F665" s="559"/>
    </row>
    <row r="666" spans="6:6" x14ac:dyDescent="0.35">
      <c r="F666" s="559"/>
    </row>
    <row r="667" spans="6:6" x14ac:dyDescent="0.35">
      <c r="F667" s="559"/>
    </row>
    <row r="668" spans="6:6" x14ac:dyDescent="0.35">
      <c r="F668" s="559"/>
    </row>
    <row r="669" spans="6:6" x14ac:dyDescent="0.35">
      <c r="F669" s="559"/>
    </row>
    <row r="670" spans="6:6" x14ac:dyDescent="0.35">
      <c r="F670" s="559"/>
    </row>
    <row r="671" spans="6:6" x14ac:dyDescent="0.35">
      <c r="F671" s="559"/>
    </row>
    <row r="672" spans="6:6" x14ac:dyDescent="0.35">
      <c r="F672" s="559"/>
    </row>
    <row r="673" spans="6:6" x14ac:dyDescent="0.35">
      <c r="F673" s="559"/>
    </row>
    <row r="674" spans="6:6" x14ac:dyDescent="0.35">
      <c r="F674" s="559"/>
    </row>
    <row r="675" spans="6:6" x14ac:dyDescent="0.35">
      <c r="F675" s="559"/>
    </row>
    <row r="676" spans="6:6" x14ac:dyDescent="0.35">
      <c r="F676" s="559"/>
    </row>
    <row r="677" spans="6:6" x14ac:dyDescent="0.35">
      <c r="F677" s="559"/>
    </row>
    <row r="678" spans="6:6" x14ac:dyDescent="0.35">
      <c r="F678" s="559"/>
    </row>
    <row r="679" spans="6:6" x14ac:dyDescent="0.35">
      <c r="F679" s="559"/>
    </row>
    <row r="680" spans="6:6" x14ac:dyDescent="0.35">
      <c r="F680" s="559"/>
    </row>
    <row r="681" spans="6:6" x14ac:dyDescent="0.35">
      <c r="F681" s="559"/>
    </row>
    <row r="682" spans="6:6" x14ac:dyDescent="0.35">
      <c r="F682" s="559"/>
    </row>
    <row r="683" spans="6:6" x14ac:dyDescent="0.35">
      <c r="F683" s="559"/>
    </row>
    <row r="684" spans="6:6" x14ac:dyDescent="0.35">
      <c r="F684" s="559"/>
    </row>
    <row r="685" spans="6:6" x14ac:dyDescent="0.35">
      <c r="F685" s="559"/>
    </row>
    <row r="686" spans="6:6" x14ac:dyDescent="0.35">
      <c r="F686" s="559"/>
    </row>
    <row r="687" spans="6:6" x14ac:dyDescent="0.35">
      <c r="F687" s="559"/>
    </row>
    <row r="688" spans="6:6" x14ac:dyDescent="0.35">
      <c r="F688" s="559"/>
    </row>
    <row r="689" spans="6:6" x14ac:dyDescent="0.35">
      <c r="F689" s="559"/>
    </row>
    <row r="690" spans="6:6" x14ac:dyDescent="0.35">
      <c r="F690" s="559"/>
    </row>
    <row r="691" spans="6:6" x14ac:dyDescent="0.35">
      <c r="F691" s="559"/>
    </row>
    <row r="692" spans="6:6" x14ac:dyDescent="0.35">
      <c r="F692" s="559"/>
    </row>
    <row r="693" spans="6:6" x14ac:dyDescent="0.35">
      <c r="F693" s="559"/>
    </row>
    <row r="694" spans="6:6" x14ac:dyDescent="0.35">
      <c r="F694" s="559"/>
    </row>
    <row r="695" spans="6:6" x14ac:dyDescent="0.35">
      <c r="F695" s="559"/>
    </row>
    <row r="696" spans="6:6" x14ac:dyDescent="0.35">
      <c r="F696" s="559"/>
    </row>
    <row r="697" spans="6:6" x14ac:dyDescent="0.35">
      <c r="F697" s="559"/>
    </row>
    <row r="698" spans="6:6" x14ac:dyDescent="0.35">
      <c r="F698" s="559"/>
    </row>
    <row r="699" spans="6:6" x14ac:dyDescent="0.35">
      <c r="F699" s="559"/>
    </row>
    <row r="700" spans="6:6" x14ac:dyDescent="0.35">
      <c r="F700" s="559"/>
    </row>
    <row r="701" spans="6:6" x14ac:dyDescent="0.35">
      <c r="F701" s="559"/>
    </row>
    <row r="702" spans="6:6" x14ac:dyDescent="0.35">
      <c r="F702" s="559"/>
    </row>
    <row r="703" spans="6:6" x14ac:dyDescent="0.35">
      <c r="F703" s="559"/>
    </row>
    <row r="704" spans="6:6" x14ac:dyDescent="0.35">
      <c r="F704" s="559"/>
    </row>
    <row r="705" spans="6:6" x14ac:dyDescent="0.35">
      <c r="F705" s="559"/>
    </row>
    <row r="706" spans="6:6" x14ac:dyDescent="0.35">
      <c r="F706" s="559"/>
    </row>
    <row r="707" spans="6:6" x14ac:dyDescent="0.35">
      <c r="F707" s="559"/>
    </row>
    <row r="708" spans="6:6" x14ac:dyDescent="0.35">
      <c r="F708" s="559"/>
    </row>
    <row r="709" spans="6:6" x14ac:dyDescent="0.35">
      <c r="F709" s="559"/>
    </row>
    <row r="710" spans="6:6" x14ac:dyDescent="0.35">
      <c r="F710" s="559"/>
    </row>
    <row r="711" spans="6:6" x14ac:dyDescent="0.35">
      <c r="F711" s="559"/>
    </row>
    <row r="712" spans="6:6" x14ac:dyDescent="0.35">
      <c r="F712" s="559"/>
    </row>
    <row r="713" spans="6:6" x14ac:dyDescent="0.35">
      <c r="F713" s="559"/>
    </row>
    <row r="714" spans="6:6" x14ac:dyDescent="0.35">
      <c r="F714" s="559"/>
    </row>
    <row r="715" spans="6:6" x14ac:dyDescent="0.35">
      <c r="F715" s="559"/>
    </row>
    <row r="716" spans="6:6" x14ac:dyDescent="0.35">
      <c r="F716" s="559"/>
    </row>
    <row r="717" spans="6:6" x14ac:dyDescent="0.35">
      <c r="F717" s="559"/>
    </row>
    <row r="718" spans="6:6" x14ac:dyDescent="0.35">
      <c r="F718" s="559"/>
    </row>
    <row r="719" spans="6:6" x14ac:dyDescent="0.35">
      <c r="F719" s="559"/>
    </row>
    <row r="720" spans="6:6" x14ac:dyDescent="0.35">
      <c r="F720" s="559"/>
    </row>
    <row r="721" spans="6:6" x14ac:dyDescent="0.35">
      <c r="F721" s="559"/>
    </row>
    <row r="722" spans="6:6" x14ac:dyDescent="0.35">
      <c r="F722" s="559"/>
    </row>
    <row r="723" spans="6:6" x14ac:dyDescent="0.35">
      <c r="F723" s="559"/>
    </row>
    <row r="724" spans="6:6" x14ac:dyDescent="0.35">
      <c r="F724" s="559"/>
    </row>
    <row r="725" spans="6:6" x14ac:dyDescent="0.35">
      <c r="F725" s="559"/>
    </row>
    <row r="726" spans="6:6" x14ac:dyDescent="0.35">
      <c r="F726" s="559"/>
    </row>
    <row r="727" spans="6:6" x14ac:dyDescent="0.35">
      <c r="F727" s="559"/>
    </row>
    <row r="728" spans="6:6" x14ac:dyDescent="0.35">
      <c r="F728" s="559"/>
    </row>
    <row r="729" spans="6:6" x14ac:dyDescent="0.35">
      <c r="F729" s="559"/>
    </row>
    <row r="730" spans="6:6" x14ac:dyDescent="0.35">
      <c r="F730" s="559"/>
    </row>
    <row r="731" spans="6:6" x14ac:dyDescent="0.35">
      <c r="F731" s="559"/>
    </row>
    <row r="732" spans="6:6" x14ac:dyDescent="0.35">
      <c r="F732" s="559"/>
    </row>
    <row r="733" spans="6:6" x14ac:dyDescent="0.35">
      <c r="F733" s="559"/>
    </row>
    <row r="734" spans="6:6" x14ac:dyDescent="0.35">
      <c r="F734" s="559"/>
    </row>
    <row r="735" spans="6:6" x14ac:dyDescent="0.35">
      <c r="F735" s="559"/>
    </row>
    <row r="736" spans="6:6" x14ac:dyDescent="0.35">
      <c r="F736" s="559"/>
    </row>
    <row r="737" spans="6:6" x14ac:dyDescent="0.35">
      <c r="F737" s="559"/>
    </row>
    <row r="738" spans="6:6" x14ac:dyDescent="0.35">
      <c r="F738" s="559"/>
    </row>
    <row r="739" spans="6:6" x14ac:dyDescent="0.35">
      <c r="F739" s="559"/>
    </row>
    <row r="740" spans="6:6" x14ac:dyDescent="0.35">
      <c r="F740" s="559"/>
    </row>
    <row r="741" spans="6:6" x14ac:dyDescent="0.35">
      <c r="F741" s="559"/>
    </row>
    <row r="742" spans="6:6" x14ac:dyDescent="0.35">
      <c r="F742" s="559"/>
    </row>
    <row r="743" spans="6:6" x14ac:dyDescent="0.35">
      <c r="F743" s="559"/>
    </row>
    <row r="744" spans="6:6" x14ac:dyDescent="0.35">
      <c r="F744" s="559"/>
    </row>
    <row r="745" spans="6:6" x14ac:dyDescent="0.35">
      <c r="F745" s="559"/>
    </row>
    <row r="746" spans="6:6" x14ac:dyDescent="0.35">
      <c r="F746" s="559"/>
    </row>
    <row r="747" spans="6:6" x14ac:dyDescent="0.35">
      <c r="F747" s="559"/>
    </row>
    <row r="748" spans="6:6" x14ac:dyDescent="0.35">
      <c r="F748" s="559"/>
    </row>
    <row r="749" spans="6:6" x14ac:dyDescent="0.35">
      <c r="F749" s="559"/>
    </row>
    <row r="750" spans="6:6" x14ac:dyDescent="0.35">
      <c r="F750" s="559"/>
    </row>
    <row r="751" spans="6:6" x14ac:dyDescent="0.35">
      <c r="F751" s="559"/>
    </row>
    <row r="752" spans="6:6" x14ac:dyDescent="0.35">
      <c r="F752" s="559"/>
    </row>
    <row r="753" spans="6:6" x14ac:dyDescent="0.35">
      <c r="F753" s="559"/>
    </row>
    <row r="754" spans="6:6" x14ac:dyDescent="0.35">
      <c r="F754" s="559"/>
    </row>
    <row r="755" spans="6:6" x14ac:dyDescent="0.35">
      <c r="F755" s="559"/>
    </row>
    <row r="756" spans="6:6" x14ac:dyDescent="0.35">
      <c r="F756" s="559"/>
    </row>
    <row r="757" spans="6:6" x14ac:dyDescent="0.35">
      <c r="F757" s="559"/>
    </row>
    <row r="758" spans="6:6" x14ac:dyDescent="0.35">
      <c r="F758" s="559"/>
    </row>
    <row r="759" spans="6:6" x14ac:dyDescent="0.35">
      <c r="F759" s="559"/>
    </row>
    <row r="760" spans="6:6" x14ac:dyDescent="0.35">
      <c r="F760" s="559"/>
    </row>
    <row r="761" spans="6:6" x14ac:dyDescent="0.35">
      <c r="F761" s="559"/>
    </row>
    <row r="762" spans="6:6" x14ac:dyDescent="0.35">
      <c r="F762" s="559"/>
    </row>
    <row r="763" spans="6:6" x14ac:dyDescent="0.35">
      <c r="F763" s="559"/>
    </row>
    <row r="764" spans="6:6" x14ac:dyDescent="0.35">
      <c r="F764" s="559"/>
    </row>
    <row r="765" spans="6:6" x14ac:dyDescent="0.35">
      <c r="F765" s="559"/>
    </row>
    <row r="766" spans="6:6" x14ac:dyDescent="0.35">
      <c r="F766" s="559"/>
    </row>
    <row r="767" spans="6:6" x14ac:dyDescent="0.35">
      <c r="F767" s="559"/>
    </row>
    <row r="768" spans="6:6" x14ac:dyDescent="0.35">
      <c r="F768" s="559"/>
    </row>
    <row r="769" spans="6:6" x14ac:dyDescent="0.35">
      <c r="F769" s="559"/>
    </row>
    <row r="770" spans="6:6" x14ac:dyDescent="0.35">
      <c r="F770" s="559"/>
    </row>
    <row r="771" spans="6:6" x14ac:dyDescent="0.35">
      <c r="F771" s="559"/>
    </row>
    <row r="772" spans="6:6" x14ac:dyDescent="0.35">
      <c r="F772" s="559"/>
    </row>
    <row r="773" spans="6:6" x14ac:dyDescent="0.35">
      <c r="F773" s="559"/>
    </row>
    <row r="774" spans="6:6" x14ac:dyDescent="0.35">
      <c r="F774" s="559"/>
    </row>
    <row r="775" spans="6:6" x14ac:dyDescent="0.35">
      <c r="F775" s="559"/>
    </row>
    <row r="776" spans="6:6" x14ac:dyDescent="0.35">
      <c r="F776" s="559"/>
    </row>
    <row r="777" spans="6:6" x14ac:dyDescent="0.35">
      <c r="F777" s="559"/>
    </row>
    <row r="778" spans="6:6" x14ac:dyDescent="0.35">
      <c r="F778" s="559"/>
    </row>
    <row r="779" spans="6:6" x14ac:dyDescent="0.35">
      <c r="F779" s="559"/>
    </row>
    <row r="780" spans="6:6" x14ac:dyDescent="0.35">
      <c r="F780" s="559"/>
    </row>
    <row r="781" spans="6:6" x14ac:dyDescent="0.35">
      <c r="F781" s="559"/>
    </row>
    <row r="782" spans="6:6" x14ac:dyDescent="0.35">
      <c r="F782" s="559"/>
    </row>
    <row r="783" spans="6:6" x14ac:dyDescent="0.35">
      <c r="F783" s="559"/>
    </row>
    <row r="784" spans="6:6" x14ac:dyDescent="0.35">
      <c r="F784" s="559"/>
    </row>
    <row r="785" spans="6:6" x14ac:dyDescent="0.35">
      <c r="F785" s="559"/>
    </row>
    <row r="786" spans="6:6" x14ac:dyDescent="0.35">
      <c r="F786" s="559"/>
    </row>
    <row r="787" spans="6:6" x14ac:dyDescent="0.35">
      <c r="F787" s="559"/>
    </row>
    <row r="788" spans="6:6" x14ac:dyDescent="0.35">
      <c r="F788" s="559"/>
    </row>
    <row r="789" spans="6:6" x14ac:dyDescent="0.35">
      <c r="F789" s="559"/>
    </row>
    <row r="790" spans="6:6" x14ac:dyDescent="0.35">
      <c r="F790" s="559"/>
    </row>
    <row r="791" spans="6:6" x14ac:dyDescent="0.35">
      <c r="F791" s="559"/>
    </row>
    <row r="792" spans="6:6" x14ac:dyDescent="0.35">
      <c r="F792" s="559"/>
    </row>
    <row r="793" spans="6:6" x14ac:dyDescent="0.35">
      <c r="F793" s="559"/>
    </row>
    <row r="794" spans="6:6" x14ac:dyDescent="0.35">
      <c r="F794" s="559"/>
    </row>
    <row r="795" spans="6:6" x14ac:dyDescent="0.35">
      <c r="F795" s="559"/>
    </row>
    <row r="796" spans="6:6" x14ac:dyDescent="0.35">
      <c r="F796" s="559"/>
    </row>
    <row r="797" spans="6:6" x14ac:dyDescent="0.35">
      <c r="F797" s="559"/>
    </row>
    <row r="798" spans="6:6" x14ac:dyDescent="0.35">
      <c r="F798" s="559"/>
    </row>
    <row r="799" spans="6:6" x14ac:dyDescent="0.35">
      <c r="F799" s="559"/>
    </row>
    <row r="800" spans="6:6" x14ac:dyDescent="0.35">
      <c r="F800" s="559"/>
    </row>
    <row r="801" spans="6:6" x14ac:dyDescent="0.35">
      <c r="F801" s="559"/>
    </row>
    <row r="802" spans="6:6" x14ac:dyDescent="0.35">
      <c r="F802" s="559"/>
    </row>
    <row r="803" spans="6:6" x14ac:dyDescent="0.35">
      <c r="F803" s="559"/>
    </row>
    <row r="804" spans="6:6" x14ac:dyDescent="0.35">
      <c r="F804" s="559"/>
    </row>
    <row r="805" spans="6:6" x14ac:dyDescent="0.35">
      <c r="F805" s="559"/>
    </row>
    <row r="806" spans="6:6" x14ac:dyDescent="0.35">
      <c r="F806" s="559"/>
    </row>
    <row r="807" spans="6:6" x14ac:dyDescent="0.35">
      <c r="F807" s="559"/>
    </row>
    <row r="808" spans="6:6" x14ac:dyDescent="0.35">
      <c r="F808" s="559"/>
    </row>
    <row r="809" spans="6:6" x14ac:dyDescent="0.35">
      <c r="F809" s="559"/>
    </row>
    <row r="810" spans="6:6" x14ac:dyDescent="0.35">
      <c r="F810" s="559"/>
    </row>
    <row r="811" spans="6:6" x14ac:dyDescent="0.35">
      <c r="F811" s="559"/>
    </row>
    <row r="812" spans="6:6" x14ac:dyDescent="0.35">
      <c r="F812" s="559"/>
    </row>
    <row r="813" spans="6:6" x14ac:dyDescent="0.35">
      <c r="F813" s="559"/>
    </row>
    <row r="814" spans="6:6" x14ac:dyDescent="0.35">
      <c r="F814" s="559"/>
    </row>
    <row r="815" spans="6:6" x14ac:dyDescent="0.35">
      <c r="F815" s="559"/>
    </row>
    <row r="816" spans="6:6" x14ac:dyDescent="0.35">
      <c r="F816" s="559"/>
    </row>
    <row r="817" spans="6:6" x14ac:dyDescent="0.35">
      <c r="F817" s="559"/>
    </row>
    <row r="818" spans="6:6" x14ac:dyDescent="0.35">
      <c r="F818" s="559"/>
    </row>
    <row r="819" spans="6:6" x14ac:dyDescent="0.35">
      <c r="F819" s="559"/>
    </row>
    <row r="820" spans="6:6" x14ac:dyDescent="0.35">
      <c r="F820" s="559"/>
    </row>
    <row r="821" spans="6:6" x14ac:dyDescent="0.35">
      <c r="F821" s="559"/>
    </row>
    <row r="822" spans="6:6" x14ac:dyDescent="0.35">
      <c r="F822" s="559"/>
    </row>
    <row r="823" spans="6:6" x14ac:dyDescent="0.35">
      <c r="F823" s="559"/>
    </row>
    <row r="824" spans="6:6" x14ac:dyDescent="0.35">
      <c r="F824" s="559"/>
    </row>
    <row r="825" spans="6:6" x14ac:dyDescent="0.35">
      <c r="F825" s="559"/>
    </row>
    <row r="826" spans="6:6" x14ac:dyDescent="0.35">
      <c r="F826" s="559"/>
    </row>
    <row r="827" spans="6:6" x14ac:dyDescent="0.35">
      <c r="F827" s="559"/>
    </row>
    <row r="828" spans="6:6" x14ac:dyDescent="0.35">
      <c r="F828" s="559"/>
    </row>
    <row r="829" spans="6:6" x14ac:dyDescent="0.35">
      <c r="F829" s="559"/>
    </row>
    <row r="830" spans="6:6" x14ac:dyDescent="0.35">
      <c r="F830" s="559"/>
    </row>
    <row r="831" spans="6:6" x14ac:dyDescent="0.35">
      <c r="F831" s="559"/>
    </row>
    <row r="832" spans="6:6" x14ac:dyDescent="0.35">
      <c r="F832" s="559"/>
    </row>
    <row r="833" spans="6:6" x14ac:dyDescent="0.35">
      <c r="F833" s="559"/>
    </row>
    <row r="834" spans="6:6" x14ac:dyDescent="0.35">
      <c r="F834" s="559"/>
    </row>
    <row r="835" spans="6:6" x14ac:dyDescent="0.35">
      <c r="F835" s="559"/>
    </row>
    <row r="836" spans="6:6" x14ac:dyDescent="0.35">
      <c r="F836" s="559"/>
    </row>
    <row r="837" spans="6:6" x14ac:dyDescent="0.35">
      <c r="F837" s="559"/>
    </row>
    <row r="838" spans="6:6" x14ac:dyDescent="0.35">
      <c r="F838" s="559"/>
    </row>
    <row r="839" spans="6:6" x14ac:dyDescent="0.35">
      <c r="F839" s="559"/>
    </row>
    <row r="840" spans="6:6" x14ac:dyDescent="0.35">
      <c r="F840" s="559"/>
    </row>
    <row r="841" spans="6:6" x14ac:dyDescent="0.35">
      <c r="F841" s="559"/>
    </row>
    <row r="842" spans="6:6" x14ac:dyDescent="0.35">
      <c r="F842" s="559"/>
    </row>
    <row r="843" spans="6:6" x14ac:dyDescent="0.35">
      <c r="F843" s="559"/>
    </row>
    <row r="844" spans="6:6" x14ac:dyDescent="0.35">
      <c r="F844" s="559"/>
    </row>
    <row r="845" spans="6:6" x14ac:dyDescent="0.35">
      <c r="F845" s="559"/>
    </row>
    <row r="846" spans="6:6" x14ac:dyDescent="0.35">
      <c r="F846" s="559"/>
    </row>
    <row r="847" spans="6:6" x14ac:dyDescent="0.35">
      <c r="F847" s="559"/>
    </row>
    <row r="848" spans="6:6" x14ac:dyDescent="0.35">
      <c r="F848" s="559"/>
    </row>
    <row r="849" spans="6:6" x14ac:dyDescent="0.35">
      <c r="F849" s="559"/>
    </row>
    <row r="850" spans="6:6" x14ac:dyDescent="0.35">
      <c r="F850" s="559"/>
    </row>
    <row r="851" spans="6:6" x14ac:dyDescent="0.35">
      <c r="F851" s="559"/>
    </row>
    <row r="852" spans="6:6" x14ac:dyDescent="0.35">
      <c r="F852" s="559"/>
    </row>
    <row r="853" spans="6:6" x14ac:dyDescent="0.35">
      <c r="F853" s="559"/>
    </row>
    <row r="854" spans="6:6" x14ac:dyDescent="0.35">
      <c r="F854" s="559"/>
    </row>
    <row r="855" spans="6:6" x14ac:dyDescent="0.35">
      <c r="F855" s="559"/>
    </row>
    <row r="856" spans="6:6" x14ac:dyDescent="0.35">
      <c r="F856" s="559"/>
    </row>
    <row r="857" spans="6:6" x14ac:dyDescent="0.35">
      <c r="F857" s="559"/>
    </row>
    <row r="858" spans="6:6" x14ac:dyDescent="0.35">
      <c r="F858" s="559"/>
    </row>
    <row r="859" spans="6:6" x14ac:dyDescent="0.35">
      <c r="F859" s="559"/>
    </row>
    <row r="860" spans="6:6" x14ac:dyDescent="0.35">
      <c r="F860" s="559"/>
    </row>
    <row r="861" spans="6:6" x14ac:dyDescent="0.35">
      <c r="F861" s="559"/>
    </row>
    <row r="862" spans="6:6" x14ac:dyDescent="0.35">
      <c r="F862" s="559"/>
    </row>
    <row r="863" spans="6:6" x14ac:dyDescent="0.35">
      <c r="F863" s="559"/>
    </row>
    <row r="864" spans="6:6" x14ac:dyDescent="0.35">
      <c r="F864" s="559"/>
    </row>
    <row r="865" spans="6:6" x14ac:dyDescent="0.35">
      <c r="F865" s="559"/>
    </row>
    <row r="866" spans="6:6" x14ac:dyDescent="0.35">
      <c r="F866" s="559"/>
    </row>
    <row r="867" spans="6:6" x14ac:dyDescent="0.35">
      <c r="F867" s="559"/>
    </row>
    <row r="868" spans="6:6" x14ac:dyDescent="0.35">
      <c r="F868" s="559"/>
    </row>
    <row r="869" spans="6:6" x14ac:dyDescent="0.35">
      <c r="F869" s="559"/>
    </row>
    <row r="870" spans="6:6" x14ac:dyDescent="0.35">
      <c r="F870" s="559"/>
    </row>
    <row r="871" spans="6:6" x14ac:dyDescent="0.35">
      <c r="F871" s="559"/>
    </row>
    <row r="872" spans="6:6" x14ac:dyDescent="0.35">
      <c r="F872" s="559"/>
    </row>
    <row r="873" spans="6:6" x14ac:dyDescent="0.35">
      <c r="F873" s="559"/>
    </row>
    <row r="874" spans="6:6" x14ac:dyDescent="0.35">
      <c r="F874" s="559"/>
    </row>
    <row r="875" spans="6:6" x14ac:dyDescent="0.35">
      <c r="F875" s="559"/>
    </row>
    <row r="876" spans="6:6" x14ac:dyDescent="0.35">
      <c r="F876" s="559"/>
    </row>
    <row r="877" spans="6:6" x14ac:dyDescent="0.35">
      <c r="F877" s="559"/>
    </row>
    <row r="878" spans="6:6" x14ac:dyDescent="0.35">
      <c r="F878" s="559"/>
    </row>
    <row r="879" spans="6:6" x14ac:dyDescent="0.35">
      <c r="F879" s="559"/>
    </row>
    <row r="880" spans="6:6" x14ac:dyDescent="0.35">
      <c r="F880" s="559"/>
    </row>
    <row r="881" spans="6:6" x14ac:dyDescent="0.35">
      <c r="F881" s="559"/>
    </row>
    <row r="882" spans="6:6" x14ac:dyDescent="0.35">
      <c r="F882" s="559"/>
    </row>
    <row r="883" spans="6:6" x14ac:dyDescent="0.35">
      <c r="F883" s="559"/>
    </row>
    <row r="884" spans="6:6" x14ac:dyDescent="0.35">
      <c r="F884" s="559"/>
    </row>
    <row r="885" spans="6:6" x14ac:dyDescent="0.35">
      <c r="F885" s="559"/>
    </row>
    <row r="886" spans="6:6" x14ac:dyDescent="0.35">
      <c r="F886" s="559"/>
    </row>
    <row r="887" spans="6:6" x14ac:dyDescent="0.35">
      <c r="F887" s="559"/>
    </row>
    <row r="888" spans="6:6" x14ac:dyDescent="0.35">
      <c r="F888" s="559"/>
    </row>
    <row r="889" spans="6:6" x14ac:dyDescent="0.35">
      <c r="F889" s="559"/>
    </row>
    <row r="890" spans="6:6" x14ac:dyDescent="0.35">
      <c r="F890" s="559"/>
    </row>
    <row r="891" spans="6:6" x14ac:dyDescent="0.35">
      <c r="F891" s="559"/>
    </row>
    <row r="892" spans="6:6" x14ac:dyDescent="0.35">
      <c r="F892" s="559"/>
    </row>
    <row r="893" spans="6:6" x14ac:dyDescent="0.35">
      <c r="F893" s="559"/>
    </row>
    <row r="894" spans="6:6" x14ac:dyDescent="0.35">
      <c r="F894" s="559"/>
    </row>
    <row r="895" spans="6:6" x14ac:dyDescent="0.35">
      <c r="F895" s="559"/>
    </row>
    <row r="896" spans="6:6" x14ac:dyDescent="0.35">
      <c r="F896" s="559"/>
    </row>
    <row r="897" spans="6:6" x14ac:dyDescent="0.35">
      <c r="F897" s="559"/>
    </row>
    <row r="898" spans="6:6" x14ac:dyDescent="0.35">
      <c r="F898" s="559"/>
    </row>
    <row r="899" spans="6:6" x14ac:dyDescent="0.35">
      <c r="F899" s="559"/>
    </row>
    <row r="900" spans="6:6" x14ac:dyDescent="0.35">
      <c r="F900" s="559"/>
    </row>
    <row r="901" spans="6:6" x14ac:dyDescent="0.35">
      <c r="F901" s="559"/>
    </row>
    <row r="902" spans="6:6" x14ac:dyDescent="0.35">
      <c r="F902" s="559"/>
    </row>
    <row r="903" spans="6:6" x14ac:dyDescent="0.35">
      <c r="F903" s="559"/>
    </row>
    <row r="904" spans="6:6" x14ac:dyDescent="0.35">
      <c r="F904" s="559"/>
    </row>
    <row r="905" spans="6:6" x14ac:dyDescent="0.35">
      <c r="F905" s="559"/>
    </row>
    <row r="906" spans="6:6" x14ac:dyDescent="0.35">
      <c r="F906" s="559"/>
    </row>
    <row r="907" spans="6:6" x14ac:dyDescent="0.35">
      <c r="F907" s="559"/>
    </row>
    <row r="908" spans="6:6" x14ac:dyDescent="0.35">
      <c r="F908" s="559"/>
    </row>
    <row r="909" spans="6:6" x14ac:dyDescent="0.35">
      <c r="F909" s="559"/>
    </row>
    <row r="910" spans="6:6" x14ac:dyDescent="0.35">
      <c r="F910" s="559"/>
    </row>
    <row r="911" spans="6:6" x14ac:dyDescent="0.35">
      <c r="F911" s="559"/>
    </row>
    <row r="912" spans="6:6" x14ac:dyDescent="0.35">
      <c r="F912" s="559"/>
    </row>
    <row r="913" spans="6:6" x14ac:dyDescent="0.35">
      <c r="F913" s="559"/>
    </row>
    <row r="914" spans="6:6" x14ac:dyDescent="0.35">
      <c r="F914" s="559"/>
    </row>
    <row r="915" spans="6:6" x14ac:dyDescent="0.35">
      <c r="F915" s="559"/>
    </row>
    <row r="916" spans="6:6" x14ac:dyDescent="0.35">
      <c r="F916" s="559"/>
    </row>
    <row r="917" spans="6:6" x14ac:dyDescent="0.35">
      <c r="F917" s="559"/>
    </row>
    <row r="918" spans="6:6" x14ac:dyDescent="0.35">
      <c r="F918" s="559"/>
    </row>
    <row r="919" spans="6:6" x14ac:dyDescent="0.35">
      <c r="F919" s="559"/>
    </row>
    <row r="920" spans="6:6" x14ac:dyDescent="0.35">
      <c r="F920" s="559"/>
    </row>
    <row r="921" spans="6:6" x14ac:dyDescent="0.35">
      <c r="F921" s="559"/>
    </row>
    <row r="922" spans="6:6" x14ac:dyDescent="0.35">
      <c r="F922" s="559"/>
    </row>
    <row r="923" spans="6:6" x14ac:dyDescent="0.35">
      <c r="F923" s="559"/>
    </row>
    <row r="924" spans="6:6" x14ac:dyDescent="0.35">
      <c r="F924" s="559"/>
    </row>
    <row r="925" spans="6:6" x14ac:dyDescent="0.35">
      <c r="F925" s="559"/>
    </row>
    <row r="926" spans="6:6" x14ac:dyDescent="0.35">
      <c r="F926" s="559"/>
    </row>
    <row r="927" spans="6:6" x14ac:dyDescent="0.35">
      <c r="F927" s="559"/>
    </row>
    <row r="928" spans="6:6" x14ac:dyDescent="0.35">
      <c r="F928" s="559"/>
    </row>
    <row r="929" spans="6:6" x14ac:dyDescent="0.35">
      <c r="F929" s="559"/>
    </row>
    <row r="930" spans="6:6" x14ac:dyDescent="0.35">
      <c r="F930" s="559"/>
    </row>
    <row r="931" spans="6:6" x14ac:dyDescent="0.35">
      <c r="F931" s="559"/>
    </row>
    <row r="932" spans="6:6" x14ac:dyDescent="0.35">
      <c r="F932" s="559"/>
    </row>
    <row r="933" spans="6:6" x14ac:dyDescent="0.35">
      <c r="F933" s="559"/>
    </row>
    <row r="934" spans="6:6" x14ac:dyDescent="0.35">
      <c r="F934" s="559"/>
    </row>
    <row r="935" spans="6:6" x14ac:dyDescent="0.35">
      <c r="F935" s="559"/>
    </row>
    <row r="936" spans="6:6" x14ac:dyDescent="0.35">
      <c r="F936" s="559"/>
    </row>
    <row r="937" spans="6:6" x14ac:dyDescent="0.35">
      <c r="F937" s="559"/>
    </row>
    <row r="938" spans="6:6" x14ac:dyDescent="0.35">
      <c r="F938" s="559"/>
    </row>
    <row r="939" spans="6:6" x14ac:dyDescent="0.35">
      <c r="F939" s="559"/>
    </row>
    <row r="940" spans="6:6" x14ac:dyDescent="0.35">
      <c r="F940" s="559"/>
    </row>
    <row r="941" spans="6:6" x14ac:dyDescent="0.35">
      <c r="F941" s="559"/>
    </row>
    <row r="942" spans="6:6" x14ac:dyDescent="0.35">
      <c r="F942" s="559"/>
    </row>
    <row r="943" spans="6:6" x14ac:dyDescent="0.35">
      <c r="F943" s="559"/>
    </row>
    <row r="944" spans="6:6" x14ac:dyDescent="0.35">
      <c r="F944" s="559"/>
    </row>
    <row r="945" spans="6:6" x14ac:dyDescent="0.35">
      <c r="F945" s="559"/>
    </row>
    <row r="946" spans="6:6" x14ac:dyDescent="0.35">
      <c r="F946" s="559"/>
    </row>
    <row r="947" spans="6:6" x14ac:dyDescent="0.35">
      <c r="F947" s="559"/>
    </row>
    <row r="948" spans="6:6" x14ac:dyDescent="0.35">
      <c r="F948" s="559"/>
    </row>
    <row r="949" spans="6:6" x14ac:dyDescent="0.35">
      <c r="F949" s="559"/>
    </row>
    <row r="950" spans="6:6" x14ac:dyDescent="0.35">
      <c r="F950" s="559"/>
    </row>
    <row r="951" spans="6:6" x14ac:dyDescent="0.35">
      <c r="F951" s="559"/>
    </row>
    <row r="952" spans="6:6" x14ac:dyDescent="0.35">
      <c r="F952" s="559"/>
    </row>
    <row r="953" spans="6:6" x14ac:dyDescent="0.35">
      <c r="F953" s="559"/>
    </row>
    <row r="954" spans="6:6" x14ac:dyDescent="0.35">
      <c r="F954" s="559"/>
    </row>
    <row r="955" spans="6:6" x14ac:dyDescent="0.35">
      <c r="F955" s="559"/>
    </row>
    <row r="956" spans="6:6" x14ac:dyDescent="0.35">
      <c r="F956" s="559"/>
    </row>
    <row r="957" spans="6:6" x14ac:dyDescent="0.35">
      <c r="F957" s="559"/>
    </row>
    <row r="958" spans="6:6" x14ac:dyDescent="0.35">
      <c r="F958" s="559"/>
    </row>
    <row r="959" spans="6:6" x14ac:dyDescent="0.35">
      <c r="F959" s="559"/>
    </row>
    <row r="960" spans="6:6" x14ac:dyDescent="0.35">
      <c r="F960" s="559"/>
    </row>
    <row r="961" spans="6:6" x14ac:dyDescent="0.35">
      <c r="F961" s="559"/>
    </row>
    <row r="962" spans="6:6" x14ac:dyDescent="0.35">
      <c r="F962" s="559"/>
    </row>
    <row r="963" spans="6:6" x14ac:dyDescent="0.35">
      <c r="F963" s="559"/>
    </row>
    <row r="964" spans="6:6" x14ac:dyDescent="0.35">
      <c r="F964" s="559"/>
    </row>
    <row r="965" spans="6:6" x14ac:dyDescent="0.35">
      <c r="F965" s="559"/>
    </row>
    <row r="966" spans="6:6" x14ac:dyDescent="0.35">
      <c r="F966" s="559"/>
    </row>
    <row r="967" spans="6:6" x14ac:dyDescent="0.35">
      <c r="F967" s="559"/>
    </row>
    <row r="968" spans="6:6" x14ac:dyDescent="0.35">
      <c r="F968" s="559"/>
    </row>
    <row r="969" spans="6:6" x14ac:dyDescent="0.35">
      <c r="F969" s="559"/>
    </row>
    <row r="970" spans="6:6" x14ac:dyDescent="0.35">
      <c r="F970" s="559"/>
    </row>
    <row r="971" spans="6:6" x14ac:dyDescent="0.35">
      <c r="F971" s="559"/>
    </row>
    <row r="972" spans="6:6" x14ac:dyDescent="0.35">
      <c r="F972" s="559"/>
    </row>
    <row r="973" spans="6:6" x14ac:dyDescent="0.35">
      <c r="F973" s="559"/>
    </row>
    <row r="974" spans="6:6" x14ac:dyDescent="0.35">
      <c r="F974" s="559"/>
    </row>
    <row r="975" spans="6:6" x14ac:dyDescent="0.35">
      <c r="F975" s="559"/>
    </row>
    <row r="976" spans="6:6" x14ac:dyDescent="0.35">
      <c r="F976" s="559"/>
    </row>
    <row r="977" spans="6:6" x14ac:dyDescent="0.35">
      <c r="F977" s="559"/>
    </row>
    <row r="978" spans="6:6" x14ac:dyDescent="0.35">
      <c r="F978" s="559"/>
    </row>
    <row r="979" spans="6:6" x14ac:dyDescent="0.35">
      <c r="F979" s="559"/>
    </row>
    <row r="980" spans="6:6" x14ac:dyDescent="0.35">
      <c r="F980" s="559"/>
    </row>
    <row r="981" spans="6:6" x14ac:dyDescent="0.35">
      <c r="F981" s="559"/>
    </row>
    <row r="982" spans="6:6" x14ac:dyDescent="0.35">
      <c r="F982" s="559"/>
    </row>
    <row r="983" spans="6:6" x14ac:dyDescent="0.35">
      <c r="F983" s="559"/>
    </row>
    <row r="984" spans="6:6" x14ac:dyDescent="0.35">
      <c r="F984" s="559"/>
    </row>
    <row r="985" spans="6:6" x14ac:dyDescent="0.35">
      <c r="F985" s="559"/>
    </row>
    <row r="986" spans="6:6" x14ac:dyDescent="0.35">
      <c r="F986" s="559"/>
    </row>
    <row r="987" spans="6:6" x14ac:dyDescent="0.35">
      <c r="F987" s="559"/>
    </row>
    <row r="988" spans="6:6" x14ac:dyDescent="0.35">
      <c r="F988" s="559"/>
    </row>
    <row r="989" spans="6:6" x14ac:dyDescent="0.35">
      <c r="F989" s="559"/>
    </row>
    <row r="990" spans="6:6" x14ac:dyDescent="0.35">
      <c r="F990" s="559"/>
    </row>
    <row r="991" spans="6:6" x14ac:dyDescent="0.35">
      <c r="F991" s="559"/>
    </row>
    <row r="992" spans="6:6" x14ac:dyDescent="0.35">
      <c r="F992" s="559"/>
    </row>
    <row r="993" spans="6:6" x14ac:dyDescent="0.35">
      <c r="F993" s="559"/>
    </row>
    <row r="994" spans="6:6" x14ac:dyDescent="0.35">
      <c r="F994" s="559"/>
    </row>
    <row r="995" spans="6:6" x14ac:dyDescent="0.35">
      <c r="F995" s="559"/>
    </row>
    <row r="996" spans="6:6" x14ac:dyDescent="0.35">
      <c r="F996" s="559"/>
    </row>
    <row r="997" spans="6:6" x14ac:dyDescent="0.35">
      <c r="F997" s="559"/>
    </row>
    <row r="998" spans="6:6" x14ac:dyDescent="0.35">
      <c r="F998" s="559"/>
    </row>
    <row r="999" spans="6:6" x14ac:dyDescent="0.35">
      <c r="F999" s="559"/>
    </row>
    <row r="1000" spans="6:6" x14ac:dyDescent="0.35">
      <c r="F1000" s="559"/>
    </row>
    <row r="1001" spans="6:6" x14ac:dyDescent="0.35">
      <c r="F1001" s="559"/>
    </row>
    <row r="1002" spans="6:6" x14ac:dyDescent="0.35">
      <c r="F1002" s="559"/>
    </row>
    <row r="1003" spans="6:6" x14ac:dyDescent="0.35">
      <c r="F1003" s="559"/>
    </row>
    <row r="1004" spans="6:6" x14ac:dyDescent="0.35">
      <c r="F1004" s="559"/>
    </row>
    <row r="1005" spans="6:6" x14ac:dyDescent="0.35">
      <c r="F1005" s="559"/>
    </row>
    <row r="1006" spans="6:6" x14ac:dyDescent="0.35">
      <c r="F1006" s="559"/>
    </row>
    <row r="1007" spans="6:6" x14ac:dyDescent="0.35">
      <c r="F1007" s="559"/>
    </row>
    <row r="1008" spans="6:6" x14ac:dyDescent="0.35">
      <c r="F1008" s="559"/>
    </row>
    <row r="1009" spans="6:6" x14ac:dyDescent="0.35">
      <c r="F1009" s="559"/>
    </row>
    <row r="1010" spans="6:6" x14ac:dyDescent="0.35">
      <c r="F1010" s="559"/>
    </row>
    <row r="1011" spans="6:6" x14ac:dyDescent="0.35">
      <c r="F1011" s="559"/>
    </row>
    <row r="1012" spans="6:6" x14ac:dyDescent="0.35">
      <c r="F1012" s="559"/>
    </row>
    <row r="1013" spans="6:6" x14ac:dyDescent="0.35">
      <c r="F1013" s="559"/>
    </row>
    <row r="1014" spans="6:6" x14ac:dyDescent="0.35">
      <c r="F1014" s="559"/>
    </row>
    <row r="1015" spans="6:6" x14ac:dyDescent="0.35">
      <c r="F1015" s="559"/>
    </row>
    <row r="1016" spans="6:6" x14ac:dyDescent="0.35">
      <c r="F1016" s="559"/>
    </row>
    <row r="1017" spans="6:6" x14ac:dyDescent="0.35">
      <c r="F1017" s="559"/>
    </row>
    <row r="1018" spans="6:6" x14ac:dyDescent="0.35">
      <c r="F1018" s="559"/>
    </row>
    <row r="1019" spans="6:6" x14ac:dyDescent="0.35">
      <c r="F1019" s="559"/>
    </row>
    <row r="1020" spans="6:6" x14ac:dyDescent="0.35">
      <c r="F1020" s="559"/>
    </row>
    <row r="1021" spans="6:6" x14ac:dyDescent="0.35">
      <c r="F1021" s="559"/>
    </row>
    <row r="1022" spans="6:6" x14ac:dyDescent="0.35">
      <c r="F1022" s="559"/>
    </row>
    <row r="1023" spans="6:6" x14ac:dyDescent="0.35">
      <c r="F1023" s="559"/>
    </row>
    <row r="1024" spans="6:6" x14ac:dyDescent="0.35">
      <c r="F1024" s="559"/>
    </row>
    <row r="1025" spans="6:6" x14ac:dyDescent="0.35">
      <c r="F1025" s="559"/>
    </row>
    <row r="1026" spans="6:6" x14ac:dyDescent="0.35">
      <c r="F1026" s="559"/>
    </row>
    <row r="1027" spans="6:6" x14ac:dyDescent="0.35">
      <c r="F1027" s="559"/>
    </row>
    <row r="1028" spans="6:6" x14ac:dyDescent="0.35">
      <c r="F1028" s="559"/>
    </row>
    <row r="1029" spans="6:6" x14ac:dyDescent="0.35">
      <c r="F1029" s="559"/>
    </row>
    <row r="1030" spans="6:6" x14ac:dyDescent="0.35">
      <c r="F1030" s="559"/>
    </row>
    <row r="1031" spans="6:6" x14ac:dyDescent="0.35">
      <c r="F1031" s="559"/>
    </row>
    <row r="1032" spans="6:6" x14ac:dyDescent="0.35">
      <c r="F1032" s="559"/>
    </row>
    <row r="1033" spans="6:6" x14ac:dyDescent="0.35">
      <c r="F1033" s="559"/>
    </row>
    <row r="1034" spans="6:6" x14ac:dyDescent="0.35">
      <c r="F1034" s="559"/>
    </row>
    <row r="1035" spans="6:6" x14ac:dyDescent="0.35">
      <c r="F1035" s="559"/>
    </row>
    <row r="1036" spans="6:6" x14ac:dyDescent="0.35">
      <c r="F1036" s="559"/>
    </row>
    <row r="1037" spans="6:6" x14ac:dyDescent="0.35">
      <c r="F1037" s="559"/>
    </row>
    <row r="1038" spans="6:6" x14ac:dyDescent="0.35">
      <c r="F1038" s="559"/>
    </row>
    <row r="1039" spans="6:6" x14ac:dyDescent="0.35">
      <c r="F1039" s="559"/>
    </row>
    <row r="1040" spans="6:6" x14ac:dyDescent="0.35">
      <c r="F1040" s="559"/>
    </row>
    <row r="1041" spans="6:6" x14ac:dyDescent="0.35">
      <c r="F1041" s="559"/>
    </row>
    <row r="1042" spans="6:6" x14ac:dyDescent="0.35">
      <c r="F1042" s="559"/>
    </row>
    <row r="1043" spans="6:6" x14ac:dyDescent="0.35">
      <c r="F1043" s="559"/>
    </row>
    <row r="1044" spans="6:6" x14ac:dyDescent="0.35">
      <c r="F1044" s="559"/>
    </row>
    <row r="1045" spans="6:6" x14ac:dyDescent="0.35">
      <c r="F1045" s="559"/>
    </row>
    <row r="1046" spans="6:6" x14ac:dyDescent="0.35">
      <c r="F1046" s="559"/>
    </row>
    <row r="1047" spans="6:6" x14ac:dyDescent="0.35">
      <c r="F1047" s="559"/>
    </row>
    <row r="1048" spans="6:6" x14ac:dyDescent="0.35">
      <c r="F1048" s="559"/>
    </row>
    <row r="1049" spans="6:6" x14ac:dyDescent="0.35">
      <c r="F1049" s="559"/>
    </row>
    <row r="1050" spans="6:6" x14ac:dyDescent="0.35">
      <c r="F1050" s="559"/>
    </row>
    <row r="1051" spans="6:6" x14ac:dyDescent="0.35">
      <c r="F1051" s="559"/>
    </row>
    <row r="1052" spans="6:6" x14ac:dyDescent="0.35">
      <c r="F1052" s="559"/>
    </row>
    <row r="1053" spans="6:6" x14ac:dyDescent="0.35">
      <c r="F1053" s="559"/>
    </row>
    <row r="1054" spans="6:6" x14ac:dyDescent="0.35">
      <c r="F1054" s="559"/>
    </row>
    <row r="1055" spans="6:6" x14ac:dyDescent="0.35">
      <c r="F1055" s="559"/>
    </row>
    <row r="1056" spans="6:6" x14ac:dyDescent="0.35">
      <c r="F1056" s="559"/>
    </row>
    <row r="1057" spans="6:6" x14ac:dyDescent="0.35">
      <c r="F1057" s="559"/>
    </row>
    <row r="1058" spans="6:6" x14ac:dyDescent="0.35">
      <c r="F1058" s="559"/>
    </row>
    <row r="1059" spans="6:6" x14ac:dyDescent="0.35">
      <c r="F1059" s="559"/>
    </row>
    <row r="1060" spans="6:6" x14ac:dyDescent="0.35">
      <c r="F1060" s="559"/>
    </row>
    <row r="1061" spans="6:6" x14ac:dyDescent="0.35">
      <c r="F1061" s="559"/>
    </row>
    <row r="1062" spans="6:6" x14ac:dyDescent="0.35">
      <c r="F1062" s="559"/>
    </row>
    <row r="1063" spans="6:6" x14ac:dyDescent="0.35">
      <c r="F1063" s="559"/>
    </row>
    <row r="1064" spans="6:6" x14ac:dyDescent="0.35">
      <c r="F1064" s="559"/>
    </row>
    <row r="1065" spans="6:6" x14ac:dyDescent="0.35">
      <c r="F1065" s="559"/>
    </row>
    <row r="1066" spans="6:6" x14ac:dyDescent="0.35">
      <c r="F1066" s="559"/>
    </row>
    <row r="1067" spans="6:6" x14ac:dyDescent="0.35">
      <c r="F1067" s="559"/>
    </row>
    <row r="1068" spans="6:6" x14ac:dyDescent="0.35">
      <c r="F1068" s="559"/>
    </row>
    <row r="1069" spans="6:6" x14ac:dyDescent="0.35">
      <c r="F1069" s="559"/>
    </row>
    <row r="1070" spans="6:6" x14ac:dyDescent="0.35">
      <c r="F1070" s="559"/>
    </row>
    <row r="1071" spans="6:6" x14ac:dyDescent="0.35">
      <c r="F1071" s="559"/>
    </row>
    <row r="1072" spans="6:6" x14ac:dyDescent="0.35">
      <c r="F1072" s="559"/>
    </row>
    <row r="1073" spans="6:6" x14ac:dyDescent="0.35">
      <c r="F1073" s="559"/>
    </row>
    <row r="1074" spans="6:6" x14ac:dyDescent="0.35">
      <c r="F1074" s="559"/>
    </row>
    <row r="1075" spans="6:6" x14ac:dyDescent="0.35">
      <c r="F1075" s="559"/>
    </row>
    <row r="1076" spans="6:6" x14ac:dyDescent="0.35">
      <c r="F1076" s="559"/>
    </row>
    <row r="1077" spans="6:6" x14ac:dyDescent="0.35">
      <c r="F1077" s="559"/>
    </row>
    <row r="1078" spans="6:6" x14ac:dyDescent="0.35">
      <c r="F1078" s="559"/>
    </row>
    <row r="1079" spans="6:6" x14ac:dyDescent="0.35">
      <c r="F1079" s="559"/>
    </row>
    <row r="1080" spans="6:6" x14ac:dyDescent="0.35">
      <c r="F1080" s="559"/>
    </row>
    <row r="1081" spans="6:6" x14ac:dyDescent="0.35">
      <c r="F1081" s="559"/>
    </row>
    <row r="1082" spans="6:6" x14ac:dyDescent="0.35">
      <c r="F1082" s="559"/>
    </row>
    <row r="1083" spans="6:6" x14ac:dyDescent="0.35">
      <c r="F1083" s="559"/>
    </row>
    <row r="1084" spans="6:6" x14ac:dyDescent="0.35">
      <c r="F1084" s="559"/>
    </row>
    <row r="1085" spans="6:6" x14ac:dyDescent="0.35">
      <c r="F1085" s="559"/>
    </row>
    <row r="1086" spans="6:6" x14ac:dyDescent="0.35">
      <c r="F1086" s="559"/>
    </row>
    <row r="1087" spans="6:6" x14ac:dyDescent="0.35">
      <c r="F1087" s="559"/>
    </row>
    <row r="1088" spans="6:6" x14ac:dyDescent="0.35">
      <c r="F1088" s="559"/>
    </row>
    <row r="1089" spans="6:6" x14ac:dyDescent="0.35">
      <c r="F1089" s="559"/>
    </row>
    <row r="1090" spans="6:6" x14ac:dyDescent="0.35">
      <c r="F1090" s="559"/>
    </row>
    <row r="1091" spans="6:6" x14ac:dyDescent="0.35">
      <c r="F1091" s="559"/>
    </row>
    <row r="1092" spans="6:6" x14ac:dyDescent="0.35">
      <c r="F1092" s="559"/>
    </row>
    <row r="1093" spans="6:6" x14ac:dyDescent="0.35">
      <c r="F1093" s="559"/>
    </row>
    <row r="1094" spans="6:6" x14ac:dyDescent="0.35">
      <c r="F1094" s="559"/>
    </row>
    <row r="1095" spans="6:6" x14ac:dyDescent="0.35">
      <c r="F1095" s="559"/>
    </row>
    <row r="1096" spans="6:6" x14ac:dyDescent="0.35">
      <c r="F1096" s="559"/>
    </row>
    <row r="1097" spans="6:6" x14ac:dyDescent="0.35">
      <c r="F1097" s="559"/>
    </row>
    <row r="1098" spans="6:6" x14ac:dyDescent="0.35">
      <c r="F1098" s="559"/>
    </row>
    <row r="1099" spans="6:6" x14ac:dyDescent="0.35">
      <c r="F1099" s="559"/>
    </row>
    <row r="1100" spans="6:6" x14ac:dyDescent="0.35">
      <c r="F1100" s="559"/>
    </row>
    <row r="1101" spans="6:6" x14ac:dyDescent="0.35">
      <c r="F1101" s="559"/>
    </row>
    <row r="1102" spans="6:6" x14ac:dyDescent="0.35">
      <c r="F1102" s="559"/>
    </row>
    <row r="1103" spans="6:6" x14ac:dyDescent="0.35">
      <c r="F1103" s="559"/>
    </row>
    <row r="1104" spans="6:6" x14ac:dyDescent="0.35">
      <c r="F1104" s="559"/>
    </row>
    <row r="1105" spans="6:6" x14ac:dyDescent="0.35">
      <c r="F1105" s="559"/>
    </row>
    <row r="1106" spans="6:6" x14ac:dyDescent="0.35">
      <c r="F1106" s="559"/>
    </row>
    <row r="1107" spans="6:6" x14ac:dyDescent="0.35">
      <c r="F1107" s="559"/>
    </row>
    <row r="1108" spans="6:6" x14ac:dyDescent="0.35">
      <c r="F1108" s="559"/>
    </row>
    <row r="1109" spans="6:6" x14ac:dyDescent="0.35">
      <c r="F1109" s="559"/>
    </row>
    <row r="1110" spans="6:6" x14ac:dyDescent="0.35">
      <c r="F1110" s="559"/>
    </row>
    <row r="1111" spans="6:6" x14ac:dyDescent="0.35">
      <c r="F1111" s="559"/>
    </row>
    <row r="1112" spans="6:6" x14ac:dyDescent="0.35">
      <c r="F1112" s="559"/>
    </row>
    <row r="1113" spans="6:6" x14ac:dyDescent="0.35">
      <c r="F1113" s="559"/>
    </row>
    <row r="1114" spans="6:6" x14ac:dyDescent="0.35">
      <c r="F1114" s="559"/>
    </row>
    <row r="1115" spans="6:6" x14ac:dyDescent="0.35">
      <c r="F1115" s="559"/>
    </row>
    <row r="1116" spans="6:6" x14ac:dyDescent="0.35">
      <c r="F1116" s="559"/>
    </row>
    <row r="1117" spans="6:6" x14ac:dyDescent="0.35">
      <c r="F1117" s="559"/>
    </row>
    <row r="1118" spans="6:6" x14ac:dyDescent="0.35">
      <c r="F1118" s="559"/>
    </row>
    <row r="1119" spans="6:6" x14ac:dyDescent="0.35">
      <c r="F1119" s="559"/>
    </row>
    <row r="1120" spans="6:6" x14ac:dyDescent="0.35">
      <c r="F1120" s="559"/>
    </row>
    <row r="1121" spans="6:6" x14ac:dyDescent="0.35">
      <c r="F1121" s="559"/>
    </row>
    <row r="1122" spans="6:6" x14ac:dyDescent="0.35">
      <c r="F1122" s="559"/>
    </row>
    <row r="1123" spans="6:6" x14ac:dyDescent="0.35">
      <c r="F1123" s="559"/>
    </row>
    <row r="1124" spans="6:6" x14ac:dyDescent="0.35">
      <c r="F1124" s="559"/>
    </row>
    <row r="1125" spans="6:6" x14ac:dyDescent="0.35">
      <c r="F1125" s="559"/>
    </row>
    <row r="1126" spans="6:6" x14ac:dyDescent="0.35">
      <c r="F1126" s="559"/>
    </row>
    <row r="1127" spans="6:6" x14ac:dyDescent="0.35">
      <c r="F1127" s="559"/>
    </row>
    <row r="1128" spans="6:6" x14ac:dyDescent="0.35">
      <c r="F1128" s="559"/>
    </row>
    <row r="1129" spans="6:6" x14ac:dyDescent="0.35">
      <c r="F1129" s="559"/>
    </row>
    <row r="1130" spans="6:6" x14ac:dyDescent="0.35">
      <c r="F1130" s="559"/>
    </row>
    <row r="1131" spans="6:6" x14ac:dyDescent="0.35">
      <c r="F1131" s="559"/>
    </row>
    <row r="1132" spans="6:6" x14ac:dyDescent="0.35">
      <c r="F1132" s="559"/>
    </row>
    <row r="1133" spans="6:6" x14ac:dyDescent="0.35">
      <c r="F1133" s="559"/>
    </row>
    <row r="1134" spans="6:6" x14ac:dyDescent="0.35">
      <c r="F1134" s="559"/>
    </row>
    <row r="1135" spans="6:6" x14ac:dyDescent="0.35">
      <c r="F1135" s="559"/>
    </row>
    <row r="1136" spans="6:6" x14ac:dyDescent="0.35">
      <c r="F1136" s="559"/>
    </row>
    <row r="1137" spans="6:6" x14ac:dyDescent="0.35">
      <c r="F1137" s="559"/>
    </row>
    <row r="1138" spans="6:6" x14ac:dyDescent="0.35">
      <c r="F1138" s="559"/>
    </row>
    <row r="1139" spans="6:6" x14ac:dyDescent="0.35">
      <c r="F1139" s="559"/>
    </row>
    <row r="1140" spans="6:6" x14ac:dyDescent="0.35">
      <c r="F1140" s="559"/>
    </row>
    <row r="1141" spans="6:6" x14ac:dyDescent="0.35">
      <c r="F1141" s="559"/>
    </row>
    <row r="1142" spans="6:6" x14ac:dyDescent="0.35">
      <c r="F1142" s="559"/>
    </row>
    <row r="1143" spans="6:6" x14ac:dyDescent="0.35">
      <c r="F1143" s="559"/>
    </row>
    <row r="1144" spans="6:6" x14ac:dyDescent="0.35">
      <c r="F1144" s="559"/>
    </row>
    <row r="1145" spans="6:6" x14ac:dyDescent="0.35">
      <c r="F1145" s="559"/>
    </row>
    <row r="1146" spans="6:6" x14ac:dyDescent="0.35">
      <c r="F1146" s="559"/>
    </row>
    <row r="1147" spans="6:6" x14ac:dyDescent="0.35">
      <c r="F1147" s="559"/>
    </row>
    <row r="1148" spans="6:6" x14ac:dyDescent="0.35">
      <c r="F1148" s="559"/>
    </row>
    <row r="1149" spans="6:6" x14ac:dyDescent="0.35">
      <c r="F1149" s="559"/>
    </row>
    <row r="1150" spans="6:6" x14ac:dyDescent="0.35">
      <c r="F1150" s="559"/>
    </row>
    <row r="1151" spans="6:6" x14ac:dyDescent="0.35">
      <c r="F1151" s="559"/>
    </row>
    <row r="1152" spans="6:6" x14ac:dyDescent="0.35">
      <c r="F1152" s="559"/>
    </row>
    <row r="1153" spans="6:6" x14ac:dyDescent="0.35">
      <c r="F1153" s="559"/>
    </row>
    <row r="1154" spans="6:6" x14ac:dyDescent="0.35">
      <c r="F1154" s="559"/>
    </row>
    <row r="1155" spans="6:6" x14ac:dyDescent="0.35">
      <c r="F1155" s="559"/>
    </row>
    <row r="1156" spans="6:6" x14ac:dyDescent="0.35">
      <c r="F1156" s="559"/>
    </row>
    <row r="1157" spans="6:6" x14ac:dyDescent="0.35">
      <c r="F1157" s="559"/>
    </row>
    <row r="1158" spans="6:6" x14ac:dyDescent="0.35">
      <c r="F1158" s="559"/>
    </row>
    <row r="1159" spans="6:6" x14ac:dyDescent="0.35">
      <c r="F1159" s="559"/>
    </row>
    <row r="1160" spans="6:6" x14ac:dyDescent="0.35">
      <c r="F1160" s="559"/>
    </row>
    <row r="1161" spans="6:6" x14ac:dyDescent="0.35">
      <c r="F1161" s="559"/>
    </row>
    <row r="1162" spans="6:6" x14ac:dyDescent="0.35">
      <c r="F1162" s="559"/>
    </row>
    <row r="1163" spans="6:6" x14ac:dyDescent="0.35">
      <c r="F1163" s="559"/>
    </row>
    <row r="1164" spans="6:6" x14ac:dyDescent="0.35">
      <c r="F1164" s="559"/>
    </row>
    <row r="1165" spans="6:6" x14ac:dyDescent="0.35">
      <c r="F1165" s="559"/>
    </row>
    <row r="1166" spans="6:6" x14ac:dyDescent="0.35">
      <c r="F1166" s="559"/>
    </row>
    <row r="1167" spans="6:6" x14ac:dyDescent="0.35">
      <c r="F1167" s="559"/>
    </row>
    <row r="1168" spans="6:6" x14ac:dyDescent="0.35">
      <c r="F1168" s="559"/>
    </row>
    <row r="1169" spans="6:6" x14ac:dyDescent="0.35">
      <c r="F1169" s="559"/>
    </row>
    <row r="1170" spans="6:6" x14ac:dyDescent="0.35">
      <c r="F1170" s="559"/>
    </row>
    <row r="1171" spans="6:6" x14ac:dyDescent="0.35">
      <c r="F1171" s="559"/>
    </row>
    <row r="1172" spans="6:6" x14ac:dyDescent="0.35">
      <c r="F1172" s="559"/>
    </row>
    <row r="1173" spans="6:6" x14ac:dyDescent="0.35">
      <c r="F1173" s="559"/>
    </row>
    <row r="1174" spans="6:6" x14ac:dyDescent="0.35">
      <c r="F1174" s="559"/>
    </row>
    <row r="1175" spans="6:6" x14ac:dyDescent="0.35">
      <c r="F1175" s="559"/>
    </row>
    <row r="1176" spans="6:6" x14ac:dyDescent="0.35">
      <c r="F1176" s="559"/>
    </row>
    <row r="1177" spans="6:6" x14ac:dyDescent="0.35">
      <c r="F1177" s="559"/>
    </row>
    <row r="1178" spans="6:6" x14ac:dyDescent="0.35">
      <c r="F1178" s="559"/>
    </row>
    <row r="1179" spans="6:6" x14ac:dyDescent="0.35">
      <c r="F1179" s="559"/>
    </row>
    <row r="1180" spans="6:6" x14ac:dyDescent="0.35">
      <c r="F1180" s="559"/>
    </row>
    <row r="1181" spans="6:6" x14ac:dyDescent="0.35">
      <c r="F1181" s="559"/>
    </row>
    <row r="1182" spans="6:6" x14ac:dyDescent="0.35">
      <c r="F1182" s="559"/>
    </row>
    <row r="1183" spans="6:6" x14ac:dyDescent="0.35">
      <c r="F1183" s="559"/>
    </row>
    <row r="1184" spans="6:6" x14ac:dyDescent="0.35">
      <c r="F1184" s="559"/>
    </row>
    <row r="1185" spans="6:6" x14ac:dyDescent="0.35">
      <c r="F1185" s="559"/>
    </row>
    <row r="1186" spans="6:6" x14ac:dyDescent="0.35">
      <c r="F1186" s="559"/>
    </row>
    <row r="1187" spans="6:6" x14ac:dyDescent="0.35">
      <c r="F1187" s="559"/>
    </row>
    <row r="1188" spans="6:6" x14ac:dyDescent="0.35">
      <c r="F1188" s="559"/>
    </row>
    <row r="1189" spans="6:6" x14ac:dyDescent="0.35">
      <c r="F1189" s="559"/>
    </row>
    <row r="1190" spans="6:6" x14ac:dyDescent="0.35">
      <c r="F1190" s="559"/>
    </row>
    <row r="1191" spans="6:6" x14ac:dyDescent="0.35">
      <c r="F1191" s="559"/>
    </row>
    <row r="1192" spans="6:6" x14ac:dyDescent="0.35">
      <c r="F1192" s="559"/>
    </row>
    <row r="1193" spans="6:6" x14ac:dyDescent="0.35">
      <c r="F1193" s="559"/>
    </row>
    <row r="1194" spans="6:6" x14ac:dyDescent="0.35">
      <c r="F1194" s="559"/>
    </row>
    <row r="1195" spans="6:6" x14ac:dyDescent="0.35">
      <c r="F1195" s="559"/>
    </row>
    <row r="1196" spans="6:6" x14ac:dyDescent="0.35">
      <c r="F1196" s="559"/>
    </row>
    <row r="1197" spans="6:6" x14ac:dyDescent="0.35">
      <c r="F1197" s="559"/>
    </row>
    <row r="1198" spans="6:6" x14ac:dyDescent="0.35">
      <c r="F1198" s="559"/>
    </row>
    <row r="1199" spans="6:6" x14ac:dyDescent="0.35">
      <c r="F1199" s="559"/>
    </row>
    <row r="1200" spans="6:6" x14ac:dyDescent="0.35">
      <c r="F1200" s="559"/>
    </row>
    <row r="1201" spans="6:6" x14ac:dyDescent="0.35">
      <c r="F1201" s="559"/>
    </row>
    <row r="1202" spans="6:6" x14ac:dyDescent="0.35">
      <c r="F1202" s="559"/>
    </row>
    <row r="1203" spans="6:6" x14ac:dyDescent="0.35">
      <c r="F1203" s="559"/>
    </row>
    <row r="1204" spans="6:6" x14ac:dyDescent="0.35">
      <c r="F1204" s="559"/>
    </row>
    <row r="1205" spans="6:6" x14ac:dyDescent="0.35">
      <c r="F1205" s="559"/>
    </row>
    <row r="1206" spans="6:6" x14ac:dyDescent="0.35">
      <c r="F1206" s="559"/>
    </row>
    <row r="1207" spans="6:6" x14ac:dyDescent="0.35">
      <c r="F1207" s="559"/>
    </row>
    <row r="1208" spans="6:6" x14ac:dyDescent="0.35">
      <c r="F1208" s="559"/>
    </row>
    <row r="1209" spans="6:6" x14ac:dyDescent="0.35">
      <c r="F1209" s="559"/>
    </row>
    <row r="1210" spans="6:6" x14ac:dyDescent="0.35">
      <c r="F1210" s="559"/>
    </row>
    <row r="1211" spans="6:6" x14ac:dyDescent="0.35">
      <c r="F1211" s="559"/>
    </row>
    <row r="1212" spans="6:6" x14ac:dyDescent="0.35">
      <c r="F1212" s="559"/>
    </row>
    <row r="1213" spans="6:6" x14ac:dyDescent="0.35">
      <c r="F1213" s="559"/>
    </row>
    <row r="1214" spans="6:6" x14ac:dyDescent="0.35">
      <c r="F1214" s="559"/>
    </row>
    <row r="1215" spans="6:6" x14ac:dyDescent="0.35">
      <c r="F1215" s="559"/>
    </row>
    <row r="1216" spans="6:6" x14ac:dyDescent="0.35">
      <c r="F1216" s="559"/>
    </row>
    <row r="1217" spans="6:6" x14ac:dyDescent="0.35">
      <c r="F1217" s="559"/>
    </row>
    <row r="1218" spans="6:6" x14ac:dyDescent="0.35">
      <c r="F1218" s="559"/>
    </row>
    <row r="1219" spans="6:6" x14ac:dyDescent="0.35">
      <c r="F1219" s="559"/>
    </row>
    <row r="1220" spans="6:6" x14ac:dyDescent="0.35">
      <c r="F1220" s="559"/>
    </row>
    <row r="1221" spans="6:6" x14ac:dyDescent="0.35">
      <c r="F1221" s="559"/>
    </row>
    <row r="1222" spans="6:6" x14ac:dyDescent="0.35">
      <c r="F1222" s="559"/>
    </row>
    <row r="1223" spans="6:6" x14ac:dyDescent="0.35">
      <c r="F1223" s="559"/>
    </row>
    <row r="1224" spans="6:6" x14ac:dyDescent="0.35">
      <c r="F1224" s="559"/>
    </row>
    <row r="1225" spans="6:6" x14ac:dyDescent="0.35">
      <c r="F1225" s="559"/>
    </row>
    <row r="1226" spans="6:6" x14ac:dyDescent="0.35">
      <c r="F1226" s="559"/>
    </row>
    <row r="1227" spans="6:6" x14ac:dyDescent="0.35">
      <c r="F1227" s="559"/>
    </row>
    <row r="1228" spans="6:6" x14ac:dyDescent="0.35">
      <c r="F1228" s="559"/>
    </row>
    <row r="1229" spans="6:6" x14ac:dyDescent="0.35">
      <c r="F1229" s="559"/>
    </row>
    <row r="1230" spans="6:6" x14ac:dyDescent="0.35">
      <c r="F1230" s="559"/>
    </row>
    <row r="1231" spans="6:6" x14ac:dyDescent="0.35">
      <c r="F1231" s="559"/>
    </row>
    <row r="1232" spans="6:6" x14ac:dyDescent="0.35">
      <c r="F1232" s="559"/>
    </row>
    <row r="1233" spans="6:6" x14ac:dyDescent="0.35">
      <c r="F1233" s="559"/>
    </row>
    <row r="1234" spans="6:6" x14ac:dyDescent="0.35">
      <c r="F1234" s="559"/>
    </row>
    <row r="1235" spans="6:6" x14ac:dyDescent="0.35">
      <c r="F1235" s="559"/>
    </row>
    <row r="1236" spans="6:6" x14ac:dyDescent="0.35">
      <c r="F1236" s="559"/>
    </row>
    <row r="1237" spans="6:6" x14ac:dyDescent="0.35">
      <c r="F1237" s="559"/>
    </row>
    <row r="1238" spans="6:6" x14ac:dyDescent="0.35">
      <c r="F1238" s="559"/>
    </row>
    <row r="1239" spans="6:6" x14ac:dyDescent="0.35">
      <c r="F1239" s="559"/>
    </row>
    <row r="1240" spans="6:6" x14ac:dyDescent="0.35">
      <c r="F1240" s="559"/>
    </row>
    <row r="1241" spans="6:6" x14ac:dyDescent="0.35">
      <c r="F1241" s="559"/>
    </row>
    <row r="1242" spans="6:6" x14ac:dyDescent="0.35">
      <c r="F1242" s="559"/>
    </row>
    <row r="1243" spans="6:6" x14ac:dyDescent="0.35">
      <c r="F1243" s="559"/>
    </row>
    <row r="1244" spans="6:6" x14ac:dyDescent="0.35">
      <c r="F1244" s="559"/>
    </row>
    <row r="1245" spans="6:6" x14ac:dyDescent="0.35">
      <c r="F1245" s="559"/>
    </row>
    <row r="1246" spans="6:6" x14ac:dyDescent="0.35">
      <c r="F1246" s="559"/>
    </row>
    <row r="1247" spans="6:6" x14ac:dyDescent="0.35">
      <c r="F1247" s="559"/>
    </row>
    <row r="1248" spans="6:6" x14ac:dyDescent="0.35">
      <c r="F1248" s="559"/>
    </row>
    <row r="1249" spans="6:6" x14ac:dyDescent="0.35">
      <c r="F1249" s="559"/>
    </row>
    <row r="1250" spans="6:6" x14ac:dyDescent="0.35">
      <c r="F1250" s="559"/>
    </row>
    <row r="1251" spans="6:6" x14ac:dyDescent="0.35">
      <c r="F1251" s="559"/>
    </row>
    <row r="1252" spans="6:6" x14ac:dyDescent="0.35">
      <c r="F1252" s="559"/>
    </row>
    <row r="1253" spans="6:6" x14ac:dyDescent="0.35">
      <c r="F1253" s="559"/>
    </row>
    <row r="1254" spans="6:6" x14ac:dyDescent="0.35">
      <c r="F1254" s="559"/>
    </row>
    <row r="1255" spans="6:6" x14ac:dyDescent="0.35">
      <c r="F1255" s="559"/>
    </row>
    <row r="1256" spans="6:6" x14ac:dyDescent="0.35">
      <c r="F1256" s="559"/>
    </row>
    <row r="1257" spans="6:6" x14ac:dyDescent="0.35">
      <c r="F1257" s="559"/>
    </row>
    <row r="1258" spans="6:6" x14ac:dyDescent="0.35">
      <c r="F1258" s="559"/>
    </row>
    <row r="1259" spans="6:6" x14ac:dyDescent="0.35">
      <c r="F1259" s="559"/>
    </row>
    <row r="1260" spans="6:6" x14ac:dyDescent="0.35">
      <c r="F1260" s="559"/>
    </row>
    <row r="1261" spans="6:6" x14ac:dyDescent="0.35">
      <c r="F1261" s="559"/>
    </row>
    <row r="1262" spans="6:6" x14ac:dyDescent="0.35">
      <c r="F1262" s="559"/>
    </row>
    <row r="1263" spans="6:6" x14ac:dyDescent="0.35">
      <c r="F1263" s="559"/>
    </row>
    <row r="1264" spans="6:6" x14ac:dyDescent="0.35">
      <c r="F1264" s="559"/>
    </row>
    <row r="1265" spans="6:6" x14ac:dyDescent="0.35">
      <c r="F1265" s="559"/>
    </row>
    <row r="1266" spans="6:6" x14ac:dyDescent="0.35">
      <c r="F1266" s="559"/>
    </row>
    <row r="1267" spans="6:6" x14ac:dyDescent="0.35">
      <c r="F1267" s="559"/>
    </row>
    <row r="1268" spans="6:6" x14ac:dyDescent="0.35">
      <c r="F1268" s="559"/>
    </row>
    <row r="1269" spans="6:6" x14ac:dyDescent="0.35">
      <c r="F1269" s="559"/>
    </row>
    <row r="1270" spans="6:6" x14ac:dyDescent="0.35">
      <c r="F1270" s="559"/>
    </row>
    <row r="1271" spans="6:6" x14ac:dyDescent="0.35">
      <c r="F1271" s="559"/>
    </row>
    <row r="1272" spans="6:6" x14ac:dyDescent="0.35">
      <c r="F1272" s="559"/>
    </row>
    <row r="1273" spans="6:6" x14ac:dyDescent="0.35">
      <c r="F1273" s="559"/>
    </row>
    <row r="1274" spans="6:6" x14ac:dyDescent="0.35">
      <c r="F1274" s="559"/>
    </row>
    <row r="1275" spans="6:6" x14ac:dyDescent="0.35">
      <c r="F1275" s="559"/>
    </row>
    <row r="1276" spans="6:6" x14ac:dyDescent="0.35">
      <c r="F1276" s="559"/>
    </row>
    <row r="1277" spans="6:6" x14ac:dyDescent="0.35">
      <c r="F1277" s="559"/>
    </row>
    <row r="1278" spans="6:6" x14ac:dyDescent="0.35">
      <c r="F1278" s="559"/>
    </row>
    <row r="1279" spans="6:6" x14ac:dyDescent="0.35">
      <c r="F1279" s="559"/>
    </row>
    <row r="1280" spans="6:6" x14ac:dyDescent="0.35">
      <c r="F1280" s="559"/>
    </row>
    <row r="1281" spans="6:6" x14ac:dyDescent="0.35">
      <c r="F1281" s="559"/>
    </row>
    <row r="1282" spans="6:6" x14ac:dyDescent="0.35">
      <c r="F1282" s="559"/>
    </row>
    <row r="1283" spans="6:6" x14ac:dyDescent="0.35">
      <c r="F1283" s="559"/>
    </row>
    <row r="1284" spans="6:6" x14ac:dyDescent="0.35">
      <c r="F1284" s="559"/>
    </row>
    <row r="1285" spans="6:6" x14ac:dyDescent="0.35">
      <c r="F1285" s="559"/>
    </row>
    <row r="1286" spans="6:6" x14ac:dyDescent="0.35">
      <c r="F1286" s="559"/>
    </row>
    <row r="1287" spans="6:6" x14ac:dyDescent="0.35">
      <c r="F1287" s="559"/>
    </row>
    <row r="1288" spans="6:6" x14ac:dyDescent="0.35">
      <c r="F1288" s="559"/>
    </row>
    <row r="1289" spans="6:6" x14ac:dyDescent="0.35">
      <c r="F1289" s="559"/>
    </row>
    <row r="1290" spans="6:6" x14ac:dyDescent="0.35">
      <c r="F1290" s="559"/>
    </row>
    <row r="1291" spans="6:6" x14ac:dyDescent="0.35">
      <c r="F1291" s="559"/>
    </row>
    <row r="1292" spans="6:6" x14ac:dyDescent="0.35">
      <c r="F1292" s="559"/>
    </row>
    <row r="1293" spans="6:6" x14ac:dyDescent="0.35">
      <c r="F1293" s="559"/>
    </row>
    <row r="1294" spans="6:6" x14ac:dyDescent="0.35">
      <c r="F1294" s="559"/>
    </row>
    <row r="1295" spans="6:6" x14ac:dyDescent="0.35">
      <c r="F1295" s="559"/>
    </row>
    <row r="1296" spans="6:6" x14ac:dyDescent="0.35">
      <c r="F1296" s="559"/>
    </row>
    <row r="1297" spans="6:6" x14ac:dyDescent="0.35">
      <c r="F1297" s="559"/>
    </row>
    <row r="1298" spans="6:6" x14ac:dyDescent="0.35">
      <c r="F1298" s="559"/>
    </row>
    <row r="1299" spans="6:6" x14ac:dyDescent="0.35">
      <c r="F1299" s="559"/>
    </row>
    <row r="1300" spans="6:6" x14ac:dyDescent="0.35">
      <c r="F1300" s="559"/>
    </row>
    <row r="1301" spans="6:6" x14ac:dyDescent="0.35">
      <c r="F1301" s="559"/>
    </row>
    <row r="1302" spans="6:6" x14ac:dyDescent="0.35">
      <c r="F1302" s="559"/>
    </row>
    <row r="1303" spans="6:6" x14ac:dyDescent="0.35">
      <c r="F1303" s="559"/>
    </row>
    <row r="1304" spans="6:6" x14ac:dyDescent="0.35">
      <c r="F1304" s="559"/>
    </row>
    <row r="1305" spans="6:6" x14ac:dyDescent="0.35">
      <c r="F1305" s="559"/>
    </row>
    <row r="1306" spans="6:6" x14ac:dyDescent="0.35">
      <c r="F1306" s="559"/>
    </row>
    <row r="1307" spans="6:6" x14ac:dyDescent="0.35">
      <c r="F1307" s="559"/>
    </row>
    <row r="1308" spans="6:6" x14ac:dyDescent="0.35">
      <c r="F1308" s="559"/>
    </row>
    <row r="1309" spans="6:6" x14ac:dyDescent="0.35">
      <c r="F1309" s="559"/>
    </row>
    <row r="1310" spans="6:6" x14ac:dyDescent="0.35">
      <c r="F1310" s="559"/>
    </row>
    <row r="1311" spans="6:6" x14ac:dyDescent="0.35">
      <c r="F1311" s="559"/>
    </row>
    <row r="1312" spans="6:6" x14ac:dyDescent="0.35">
      <c r="F1312" s="559"/>
    </row>
    <row r="1313" spans="6:6" x14ac:dyDescent="0.35">
      <c r="F1313" s="559"/>
    </row>
    <row r="1314" spans="6:6" x14ac:dyDescent="0.35">
      <c r="F1314" s="559"/>
    </row>
    <row r="1315" spans="6:6" x14ac:dyDescent="0.35">
      <c r="F1315" s="559"/>
    </row>
    <row r="1316" spans="6:6" x14ac:dyDescent="0.35">
      <c r="F1316" s="559"/>
    </row>
    <row r="1317" spans="6:6" x14ac:dyDescent="0.35">
      <c r="F1317" s="559"/>
    </row>
    <row r="1318" spans="6:6" x14ac:dyDescent="0.35">
      <c r="F1318" s="559"/>
    </row>
    <row r="1319" spans="6:6" x14ac:dyDescent="0.35">
      <c r="F1319" s="559"/>
    </row>
    <row r="1320" spans="6:6" x14ac:dyDescent="0.35">
      <c r="F1320" s="559"/>
    </row>
    <row r="1321" spans="6:6" x14ac:dyDescent="0.35">
      <c r="F1321" s="559"/>
    </row>
    <row r="1322" spans="6:6" x14ac:dyDescent="0.35">
      <c r="F1322" s="559"/>
    </row>
    <row r="1323" spans="6:6" x14ac:dyDescent="0.35">
      <c r="F1323" s="559"/>
    </row>
    <row r="1324" spans="6:6" x14ac:dyDescent="0.35">
      <c r="F1324" s="559"/>
    </row>
    <row r="1325" spans="6:6" x14ac:dyDescent="0.35">
      <c r="F1325" s="559"/>
    </row>
    <row r="1326" spans="6:6" x14ac:dyDescent="0.35">
      <c r="F1326" s="559"/>
    </row>
    <row r="1327" spans="6:6" x14ac:dyDescent="0.35">
      <c r="F1327" s="559"/>
    </row>
    <row r="1328" spans="6:6" x14ac:dyDescent="0.35">
      <c r="F1328" s="559"/>
    </row>
    <row r="1329" spans="6:6" x14ac:dyDescent="0.35">
      <c r="F1329" s="559"/>
    </row>
    <row r="1330" spans="6:6" x14ac:dyDescent="0.35">
      <c r="F1330" s="559"/>
    </row>
    <row r="1331" spans="6:6" x14ac:dyDescent="0.35">
      <c r="F1331" s="559"/>
    </row>
    <row r="1332" spans="6:6" x14ac:dyDescent="0.35">
      <c r="F1332" s="559"/>
    </row>
    <row r="1333" spans="6:6" x14ac:dyDescent="0.35">
      <c r="F1333" s="559"/>
    </row>
    <row r="1334" spans="6:6" x14ac:dyDescent="0.35">
      <c r="F1334" s="559"/>
    </row>
    <row r="1335" spans="6:6" x14ac:dyDescent="0.35">
      <c r="F1335" s="559"/>
    </row>
    <row r="1336" spans="6:6" x14ac:dyDescent="0.35">
      <c r="F1336" s="559"/>
    </row>
    <row r="1337" spans="6:6" x14ac:dyDescent="0.35">
      <c r="F1337" s="559"/>
    </row>
    <row r="1338" spans="6:6" x14ac:dyDescent="0.35">
      <c r="F1338" s="559"/>
    </row>
    <row r="1339" spans="6:6" x14ac:dyDescent="0.35">
      <c r="F1339" s="559"/>
    </row>
    <row r="1340" spans="6:6" x14ac:dyDescent="0.35">
      <c r="F1340" s="559"/>
    </row>
    <row r="1341" spans="6:6" x14ac:dyDescent="0.35">
      <c r="F1341" s="559"/>
    </row>
    <row r="1342" spans="6:6" x14ac:dyDescent="0.35">
      <c r="F1342" s="559"/>
    </row>
    <row r="1343" spans="6:6" x14ac:dyDescent="0.35">
      <c r="F1343" s="559"/>
    </row>
    <row r="1344" spans="6:6" x14ac:dyDescent="0.35">
      <c r="F1344" s="559"/>
    </row>
    <row r="1345" spans="6:6" x14ac:dyDescent="0.35">
      <c r="F1345" s="559"/>
    </row>
    <row r="1346" spans="6:6" x14ac:dyDescent="0.35">
      <c r="F1346" s="559"/>
    </row>
    <row r="1347" spans="6:6" x14ac:dyDescent="0.35">
      <c r="F1347" s="559"/>
    </row>
    <row r="1348" spans="6:6" x14ac:dyDescent="0.35">
      <c r="F1348" s="559"/>
    </row>
    <row r="1349" spans="6:6" x14ac:dyDescent="0.35">
      <c r="F1349" s="559"/>
    </row>
    <row r="1350" spans="6:6" x14ac:dyDescent="0.35">
      <c r="F1350" s="559"/>
    </row>
    <row r="1351" spans="6:6" x14ac:dyDescent="0.35">
      <c r="F1351" s="559"/>
    </row>
    <row r="1352" spans="6:6" x14ac:dyDescent="0.35">
      <c r="F1352" s="559"/>
    </row>
    <row r="1353" spans="6:6" x14ac:dyDescent="0.35">
      <c r="F1353" s="559"/>
    </row>
    <row r="1354" spans="6:6" x14ac:dyDescent="0.35">
      <c r="F1354" s="559"/>
    </row>
    <row r="1355" spans="6:6" x14ac:dyDescent="0.35">
      <c r="F1355" s="559"/>
    </row>
    <row r="1356" spans="6:6" x14ac:dyDescent="0.35">
      <c r="F1356" s="559"/>
    </row>
    <row r="1357" spans="6:6" x14ac:dyDescent="0.35">
      <c r="F1357" s="559"/>
    </row>
    <row r="1358" spans="6:6" x14ac:dyDescent="0.35">
      <c r="F1358" s="559"/>
    </row>
    <row r="1359" spans="6:6" x14ac:dyDescent="0.35">
      <c r="F1359" s="559"/>
    </row>
    <row r="1360" spans="6:6" x14ac:dyDescent="0.35">
      <c r="F1360" s="559"/>
    </row>
    <row r="1361" spans="6:6" x14ac:dyDescent="0.35">
      <c r="F1361" s="559"/>
    </row>
    <row r="1362" spans="6:6" x14ac:dyDescent="0.35">
      <c r="F1362" s="559"/>
    </row>
    <row r="1363" spans="6:6" x14ac:dyDescent="0.35">
      <c r="F1363" s="559"/>
    </row>
    <row r="1364" spans="6:6" x14ac:dyDescent="0.35">
      <c r="F1364" s="559"/>
    </row>
    <row r="1365" spans="6:6" x14ac:dyDescent="0.35">
      <c r="F1365" s="559"/>
    </row>
    <row r="1366" spans="6:6" x14ac:dyDescent="0.35">
      <c r="F1366" s="559"/>
    </row>
    <row r="1367" spans="6:6" x14ac:dyDescent="0.35">
      <c r="F1367" s="559"/>
    </row>
    <row r="1368" spans="6:6" x14ac:dyDescent="0.35">
      <c r="F1368" s="559"/>
    </row>
    <row r="1369" spans="6:6" x14ac:dyDescent="0.35">
      <c r="F1369" s="559"/>
    </row>
    <row r="1370" spans="6:6" x14ac:dyDescent="0.35">
      <c r="F1370" s="559"/>
    </row>
    <row r="1371" spans="6:6" x14ac:dyDescent="0.35">
      <c r="F1371" s="559"/>
    </row>
    <row r="1372" spans="6:6" x14ac:dyDescent="0.35">
      <c r="F1372" s="559"/>
    </row>
    <row r="1373" spans="6:6" x14ac:dyDescent="0.35">
      <c r="F1373" s="559"/>
    </row>
    <row r="1374" spans="6:6" x14ac:dyDescent="0.35">
      <c r="F1374" s="559"/>
    </row>
    <row r="1375" spans="6:6" x14ac:dyDescent="0.35">
      <c r="F1375" s="559"/>
    </row>
    <row r="1376" spans="6:6" x14ac:dyDescent="0.35">
      <c r="F1376" s="559"/>
    </row>
    <row r="1377" spans="6:6" x14ac:dyDescent="0.35">
      <c r="F1377" s="559"/>
    </row>
    <row r="1378" spans="6:6" x14ac:dyDescent="0.35">
      <c r="F1378" s="559"/>
    </row>
    <row r="1379" spans="6:6" x14ac:dyDescent="0.35">
      <c r="F1379" s="559"/>
    </row>
    <row r="1380" spans="6:6" x14ac:dyDescent="0.35">
      <c r="F1380" s="559"/>
    </row>
    <row r="1381" spans="6:6" x14ac:dyDescent="0.35">
      <c r="F1381" s="559"/>
    </row>
    <row r="1382" spans="6:6" x14ac:dyDescent="0.35">
      <c r="F1382" s="559"/>
    </row>
    <row r="1383" spans="6:6" x14ac:dyDescent="0.35">
      <c r="F1383" s="559"/>
    </row>
    <row r="1384" spans="6:6" x14ac:dyDescent="0.35">
      <c r="F1384" s="559"/>
    </row>
    <row r="1385" spans="6:6" x14ac:dyDescent="0.35">
      <c r="F1385" s="559"/>
    </row>
    <row r="1386" spans="6:6" x14ac:dyDescent="0.35">
      <c r="F1386" s="559"/>
    </row>
    <row r="1387" spans="6:6" x14ac:dyDescent="0.35">
      <c r="F1387" s="559"/>
    </row>
    <row r="1388" spans="6:6" x14ac:dyDescent="0.35">
      <c r="F1388" s="559"/>
    </row>
    <row r="1389" spans="6:6" x14ac:dyDescent="0.35">
      <c r="F1389" s="559"/>
    </row>
    <row r="1390" spans="6:6" x14ac:dyDescent="0.35">
      <c r="F1390" s="559"/>
    </row>
    <row r="1391" spans="6:6" x14ac:dyDescent="0.35">
      <c r="F1391" s="559"/>
    </row>
    <row r="1392" spans="6:6" x14ac:dyDescent="0.35">
      <c r="F1392" s="559"/>
    </row>
    <row r="1393" spans="6:6" x14ac:dyDescent="0.35">
      <c r="F1393" s="559"/>
    </row>
    <row r="1394" spans="6:6" x14ac:dyDescent="0.35">
      <c r="F1394" s="559"/>
    </row>
    <row r="1395" spans="6:6" x14ac:dyDescent="0.35">
      <c r="F1395" s="559"/>
    </row>
    <row r="1396" spans="6:6" x14ac:dyDescent="0.35">
      <c r="F1396" s="559"/>
    </row>
    <row r="1397" spans="6:6" x14ac:dyDescent="0.35">
      <c r="F1397" s="559"/>
    </row>
    <row r="1398" spans="6:6" x14ac:dyDescent="0.35">
      <c r="F1398" s="559"/>
    </row>
    <row r="1399" spans="6:6" x14ac:dyDescent="0.35">
      <c r="F1399" s="559"/>
    </row>
    <row r="1400" spans="6:6" x14ac:dyDescent="0.35">
      <c r="F1400" s="559"/>
    </row>
    <row r="1401" spans="6:6" x14ac:dyDescent="0.35">
      <c r="F1401" s="559"/>
    </row>
    <row r="1402" spans="6:6" x14ac:dyDescent="0.35">
      <c r="F1402" s="559"/>
    </row>
    <row r="1403" spans="6:6" x14ac:dyDescent="0.35">
      <c r="F1403" s="559"/>
    </row>
    <row r="1404" spans="6:6" x14ac:dyDescent="0.35">
      <c r="F1404" s="559"/>
    </row>
    <row r="1405" spans="6:6" x14ac:dyDescent="0.35">
      <c r="F1405" s="559"/>
    </row>
    <row r="1406" spans="6:6" x14ac:dyDescent="0.35">
      <c r="F1406" s="559"/>
    </row>
    <row r="1407" spans="6:6" x14ac:dyDescent="0.35">
      <c r="F1407" s="559"/>
    </row>
    <row r="1408" spans="6:6" x14ac:dyDescent="0.35">
      <c r="F1408" s="559"/>
    </row>
    <row r="1409" spans="6:6" x14ac:dyDescent="0.35">
      <c r="F1409" s="559"/>
    </row>
    <row r="1410" spans="6:6" x14ac:dyDescent="0.35">
      <c r="F1410" s="559"/>
    </row>
    <row r="1411" spans="6:6" x14ac:dyDescent="0.35">
      <c r="F1411" s="559"/>
    </row>
    <row r="1412" spans="6:6" x14ac:dyDescent="0.35">
      <c r="F1412" s="559"/>
    </row>
    <row r="1413" spans="6:6" x14ac:dyDescent="0.35">
      <c r="F1413" s="559"/>
    </row>
    <row r="1414" spans="6:6" x14ac:dyDescent="0.35">
      <c r="F1414" s="559"/>
    </row>
    <row r="1415" spans="6:6" x14ac:dyDescent="0.35">
      <c r="F1415" s="559"/>
    </row>
    <row r="1416" spans="6:6" x14ac:dyDescent="0.35">
      <c r="F1416" s="559"/>
    </row>
    <row r="1417" spans="6:6" x14ac:dyDescent="0.35">
      <c r="F1417" s="559"/>
    </row>
    <row r="1418" spans="6:6" x14ac:dyDescent="0.35">
      <c r="F1418" s="559"/>
    </row>
    <row r="1419" spans="6:6" x14ac:dyDescent="0.35">
      <c r="F1419" s="559"/>
    </row>
    <row r="1420" spans="6:6" x14ac:dyDescent="0.35">
      <c r="F1420" s="559"/>
    </row>
    <row r="1421" spans="6:6" x14ac:dyDescent="0.35">
      <c r="F1421" s="559"/>
    </row>
    <row r="1422" spans="6:6" x14ac:dyDescent="0.35">
      <c r="F1422" s="559"/>
    </row>
    <row r="1423" spans="6:6" x14ac:dyDescent="0.35">
      <c r="F1423" s="559"/>
    </row>
    <row r="1424" spans="6:6" x14ac:dyDescent="0.35">
      <c r="F1424" s="559"/>
    </row>
    <row r="1425" spans="6:6" x14ac:dyDescent="0.35">
      <c r="F1425" s="559"/>
    </row>
    <row r="1426" spans="6:6" x14ac:dyDescent="0.35">
      <c r="F1426" s="559"/>
    </row>
    <row r="1427" spans="6:6" x14ac:dyDescent="0.35">
      <c r="F1427" s="559"/>
    </row>
    <row r="1428" spans="6:6" x14ac:dyDescent="0.35">
      <c r="F1428" s="559"/>
    </row>
    <row r="1429" spans="6:6" x14ac:dyDescent="0.35">
      <c r="F1429" s="559"/>
    </row>
    <row r="1430" spans="6:6" x14ac:dyDescent="0.35">
      <c r="F1430" s="559"/>
    </row>
    <row r="1431" spans="6:6" x14ac:dyDescent="0.35">
      <c r="F1431" s="559"/>
    </row>
    <row r="1432" spans="6:6" x14ac:dyDescent="0.35">
      <c r="F1432" s="559"/>
    </row>
    <row r="1433" spans="6:6" x14ac:dyDescent="0.35">
      <c r="F1433" s="559"/>
    </row>
    <row r="1434" spans="6:6" x14ac:dyDescent="0.35">
      <c r="F1434" s="559"/>
    </row>
    <row r="1435" spans="6:6" x14ac:dyDescent="0.35">
      <c r="F1435" s="559"/>
    </row>
    <row r="1436" spans="6:6" x14ac:dyDescent="0.35">
      <c r="F1436" s="559"/>
    </row>
    <row r="1437" spans="6:6" x14ac:dyDescent="0.35">
      <c r="F1437" s="559"/>
    </row>
    <row r="1438" spans="6:6" x14ac:dyDescent="0.35">
      <c r="F1438" s="559"/>
    </row>
    <row r="1439" spans="6:6" x14ac:dyDescent="0.35">
      <c r="F1439" s="559"/>
    </row>
    <row r="1440" spans="6:6" x14ac:dyDescent="0.35">
      <c r="F1440" s="559"/>
    </row>
    <row r="1441" spans="6:6" x14ac:dyDescent="0.35">
      <c r="F1441" s="559"/>
    </row>
    <row r="1442" spans="6:6" x14ac:dyDescent="0.35">
      <c r="F1442" s="559"/>
    </row>
    <row r="1443" spans="6:6" x14ac:dyDescent="0.35">
      <c r="F1443" s="559"/>
    </row>
    <row r="1444" spans="6:6" x14ac:dyDescent="0.35">
      <c r="F1444" s="559"/>
    </row>
    <row r="1445" spans="6:6" x14ac:dyDescent="0.35">
      <c r="F1445" s="559"/>
    </row>
    <row r="1446" spans="6:6" x14ac:dyDescent="0.35">
      <c r="F1446" s="559"/>
    </row>
    <row r="1447" spans="6:6" x14ac:dyDescent="0.35">
      <c r="F1447" s="559"/>
    </row>
    <row r="1448" spans="6:6" x14ac:dyDescent="0.35">
      <c r="F1448" s="559"/>
    </row>
    <row r="1449" spans="6:6" x14ac:dyDescent="0.35">
      <c r="F1449" s="559"/>
    </row>
    <row r="1450" spans="6:6" x14ac:dyDescent="0.35">
      <c r="F1450" s="559"/>
    </row>
    <row r="1451" spans="6:6" x14ac:dyDescent="0.35">
      <c r="F1451" s="559"/>
    </row>
    <row r="1452" spans="6:6" x14ac:dyDescent="0.35">
      <c r="F1452" s="559"/>
    </row>
    <row r="1453" spans="6:6" x14ac:dyDescent="0.35">
      <c r="F1453" s="559"/>
    </row>
    <row r="1454" spans="6:6" x14ac:dyDescent="0.35">
      <c r="F1454" s="559"/>
    </row>
    <row r="1455" spans="6:6" x14ac:dyDescent="0.35">
      <c r="F1455" s="559"/>
    </row>
    <row r="1456" spans="6:6" x14ac:dyDescent="0.35">
      <c r="F1456" s="559"/>
    </row>
    <row r="1457" spans="6:6" x14ac:dyDescent="0.35">
      <c r="F1457" s="559"/>
    </row>
    <row r="1458" spans="6:6" x14ac:dyDescent="0.35">
      <c r="F1458" s="559"/>
    </row>
    <row r="1459" spans="6:6" x14ac:dyDescent="0.35">
      <c r="F1459" s="559"/>
    </row>
    <row r="1460" spans="6:6" x14ac:dyDescent="0.35">
      <c r="F1460" s="559"/>
    </row>
    <row r="1461" spans="6:6" x14ac:dyDescent="0.35">
      <c r="F1461" s="559"/>
    </row>
    <row r="1462" spans="6:6" x14ac:dyDescent="0.35">
      <c r="F1462" s="559"/>
    </row>
    <row r="1463" spans="6:6" x14ac:dyDescent="0.35">
      <c r="F1463" s="559"/>
    </row>
    <row r="1464" spans="6:6" x14ac:dyDescent="0.35">
      <c r="F1464" s="559"/>
    </row>
    <row r="1465" spans="6:6" x14ac:dyDescent="0.35">
      <c r="F1465" s="559"/>
    </row>
    <row r="1466" spans="6:6" x14ac:dyDescent="0.35">
      <c r="F1466" s="559"/>
    </row>
    <row r="1467" spans="6:6" x14ac:dyDescent="0.35">
      <c r="F1467" s="559"/>
    </row>
    <row r="1468" spans="6:6" x14ac:dyDescent="0.35">
      <c r="F1468" s="559"/>
    </row>
    <row r="1469" spans="6:6" x14ac:dyDescent="0.35">
      <c r="F1469" s="559"/>
    </row>
    <row r="1470" spans="6:6" x14ac:dyDescent="0.35">
      <c r="F1470" s="559"/>
    </row>
    <row r="1471" spans="6:6" x14ac:dyDescent="0.35">
      <c r="F1471" s="559"/>
    </row>
    <row r="1472" spans="6:6" x14ac:dyDescent="0.35">
      <c r="F1472" s="559"/>
    </row>
    <row r="1473" spans="6:6" x14ac:dyDescent="0.35">
      <c r="F1473" s="559"/>
    </row>
    <row r="1474" spans="6:6" x14ac:dyDescent="0.35">
      <c r="F1474" s="559"/>
    </row>
    <row r="1475" spans="6:6" x14ac:dyDescent="0.35">
      <c r="F1475" s="559"/>
    </row>
    <row r="1476" spans="6:6" x14ac:dyDescent="0.35">
      <c r="F1476" s="559"/>
    </row>
    <row r="1477" spans="6:6" x14ac:dyDescent="0.35">
      <c r="F1477" s="559"/>
    </row>
    <row r="1478" spans="6:6" x14ac:dyDescent="0.35">
      <c r="F1478" s="559"/>
    </row>
    <row r="1479" spans="6:6" x14ac:dyDescent="0.35">
      <c r="F1479" s="559"/>
    </row>
    <row r="1480" spans="6:6" x14ac:dyDescent="0.35">
      <c r="F1480" s="559"/>
    </row>
    <row r="1481" spans="6:6" x14ac:dyDescent="0.35">
      <c r="F1481" s="559"/>
    </row>
    <row r="1482" spans="6:6" x14ac:dyDescent="0.35">
      <c r="F1482" s="559"/>
    </row>
    <row r="1483" spans="6:6" x14ac:dyDescent="0.35">
      <c r="F1483" s="559"/>
    </row>
    <row r="1484" spans="6:6" x14ac:dyDescent="0.35">
      <c r="F1484" s="559"/>
    </row>
    <row r="1485" spans="6:6" x14ac:dyDescent="0.35">
      <c r="F1485" s="559"/>
    </row>
    <row r="1486" spans="6:6" x14ac:dyDescent="0.35">
      <c r="F1486" s="559"/>
    </row>
    <row r="1487" spans="6:6" x14ac:dyDescent="0.35">
      <c r="F1487" s="559"/>
    </row>
    <row r="1488" spans="6:6" x14ac:dyDescent="0.35">
      <c r="F1488" s="559"/>
    </row>
    <row r="1489" spans="6:6" x14ac:dyDescent="0.35">
      <c r="F1489" s="559"/>
    </row>
    <row r="1490" spans="6:6" x14ac:dyDescent="0.35">
      <c r="F1490" s="559"/>
    </row>
    <row r="1491" spans="6:6" x14ac:dyDescent="0.35">
      <c r="F1491" s="559"/>
    </row>
    <row r="1492" spans="6:6" x14ac:dyDescent="0.35">
      <c r="F1492" s="559"/>
    </row>
    <row r="1493" spans="6:6" x14ac:dyDescent="0.35">
      <c r="F1493" s="559"/>
    </row>
    <row r="1494" spans="6:6" x14ac:dyDescent="0.35">
      <c r="F1494" s="559"/>
    </row>
    <row r="1495" spans="6:6" x14ac:dyDescent="0.35">
      <c r="F1495" s="559"/>
    </row>
    <row r="1496" spans="6:6" x14ac:dyDescent="0.35">
      <c r="F1496" s="559"/>
    </row>
    <row r="1497" spans="6:6" x14ac:dyDescent="0.35">
      <c r="F1497" s="559"/>
    </row>
    <row r="1498" spans="6:6" x14ac:dyDescent="0.35">
      <c r="F1498" s="559"/>
    </row>
    <row r="1499" spans="6:6" x14ac:dyDescent="0.35">
      <c r="F1499" s="559"/>
    </row>
    <row r="1500" spans="6:6" x14ac:dyDescent="0.35">
      <c r="F1500" s="559"/>
    </row>
    <row r="1501" spans="6:6" x14ac:dyDescent="0.35">
      <c r="F1501" s="559"/>
    </row>
    <row r="1502" spans="6:6" x14ac:dyDescent="0.35">
      <c r="F1502" s="559"/>
    </row>
    <row r="1503" spans="6:6" x14ac:dyDescent="0.35">
      <c r="F1503" s="559"/>
    </row>
    <row r="1504" spans="6:6" x14ac:dyDescent="0.35">
      <c r="F1504" s="559"/>
    </row>
    <row r="1505" spans="6:6" x14ac:dyDescent="0.35">
      <c r="F1505" s="559"/>
    </row>
    <row r="1506" spans="6:6" x14ac:dyDescent="0.35">
      <c r="F1506" s="559"/>
    </row>
    <row r="1507" spans="6:6" x14ac:dyDescent="0.35">
      <c r="F1507" s="559"/>
    </row>
    <row r="1508" spans="6:6" x14ac:dyDescent="0.35">
      <c r="F1508" s="559"/>
    </row>
    <row r="1509" spans="6:6" x14ac:dyDescent="0.35">
      <c r="F1509" s="559"/>
    </row>
    <row r="1510" spans="6:6" x14ac:dyDescent="0.35">
      <c r="F1510" s="559"/>
    </row>
    <row r="1511" spans="6:6" x14ac:dyDescent="0.35">
      <c r="F1511" s="559"/>
    </row>
    <row r="1512" spans="6:6" x14ac:dyDescent="0.35">
      <c r="F1512" s="559"/>
    </row>
    <row r="1513" spans="6:6" x14ac:dyDescent="0.35">
      <c r="F1513" s="559"/>
    </row>
    <row r="1514" spans="6:6" x14ac:dyDescent="0.35">
      <c r="F1514" s="559"/>
    </row>
    <row r="1515" spans="6:6" x14ac:dyDescent="0.35">
      <c r="F1515" s="559"/>
    </row>
    <row r="1516" spans="6:6" x14ac:dyDescent="0.35">
      <c r="F1516" s="559"/>
    </row>
    <row r="1517" spans="6:6" x14ac:dyDescent="0.35">
      <c r="F1517" s="559"/>
    </row>
    <row r="1518" spans="6:6" x14ac:dyDescent="0.35">
      <c r="F1518" s="559"/>
    </row>
    <row r="1519" spans="6:6" x14ac:dyDescent="0.35">
      <c r="F1519" s="559"/>
    </row>
    <row r="1520" spans="6:6" x14ac:dyDescent="0.35">
      <c r="F1520" s="559"/>
    </row>
    <row r="1521" spans="6:6" x14ac:dyDescent="0.35">
      <c r="F1521" s="559"/>
    </row>
    <row r="1522" spans="6:6" x14ac:dyDescent="0.35">
      <c r="F1522" s="559"/>
    </row>
    <row r="1523" spans="6:6" x14ac:dyDescent="0.35">
      <c r="F1523" s="559"/>
    </row>
    <row r="1524" spans="6:6" x14ac:dyDescent="0.35">
      <c r="F1524" s="559"/>
    </row>
    <row r="1525" spans="6:6" x14ac:dyDescent="0.35">
      <c r="F1525" s="559"/>
    </row>
    <row r="1526" spans="6:6" x14ac:dyDescent="0.35">
      <c r="F1526" s="559"/>
    </row>
    <row r="1527" spans="6:6" x14ac:dyDescent="0.35">
      <c r="F1527" s="559"/>
    </row>
    <row r="1528" spans="6:6" x14ac:dyDescent="0.35">
      <c r="F1528" s="559"/>
    </row>
    <row r="1529" spans="6:6" x14ac:dyDescent="0.35">
      <c r="F1529" s="559"/>
    </row>
    <row r="1530" spans="6:6" x14ac:dyDescent="0.35">
      <c r="F1530" s="559"/>
    </row>
    <row r="1531" spans="6:6" x14ac:dyDescent="0.35">
      <c r="F1531" s="559"/>
    </row>
    <row r="1532" spans="6:6" x14ac:dyDescent="0.35">
      <c r="F1532" s="559"/>
    </row>
    <row r="1533" spans="6:6" x14ac:dyDescent="0.35">
      <c r="F1533" s="559"/>
    </row>
    <row r="1534" spans="6:6" x14ac:dyDescent="0.35">
      <c r="F1534" s="559"/>
    </row>
    <row r="1535" spans="6:6" x14ac:dyDescent="0.35">
      <c r="F1535" s="559"/>
    </row>
    <row r="1536" spans="6:6" x14ac:dyDescent="0.35">
      <c r="F1536" s="559"/>
    </row>
    <row r="1537" spans="6:6" x14ac:dyDescent="0.35">
      <c r="F1537" s="559"/>
    </row>
    <row r="1538" spans="6:6" x14ac:dyDescent="0.35">
      <c r="F1538" s="559"/>
    </row>
    <row r="1539" spans="6:6" x14ac:dyDescent="0.35">
      <c r="F1539" s="559"/>
    </row>
    <row r="1540" spans="6:6" x14ac:dyDescent="0.35">
      <c r="F1540" s="559"/>
    </row>
    <row r="1541" spans="6:6" x14ac:dyDescent="0.35">
      <c r="F1541" s="559"/>
    </row>
    <row r="1542" spans="6:6" x14ac:dyDescent="0.35">
      <c r="F1542" s="559"/>
    </row>
    <row r="1543" spans="6:6" x14ac:dyDescent="0.35">
      <c r="F1543" s="559"/>
    </row>
    <row r="1544" spans="6:6" x14ac:dyDescent="0.35">
      <c r="F1544" s="559"/>
    </row>
    <row r="1545" spans="6:6" x14ac:dyDescent="0.35">
      <c r="F1545" s="559"/>
    </row>
    <row r="1546" spans="6:6" x14ac:dyDescent="0.35">
      <c r="F1546" s="559"/>
    </row>
    <row r="1547" spans="6:6" x14ac:dyDescent="0.35">
      <c r="F1547" s="559"/>
    </row>
    <row r="1548" spans="6:6" x14ac:dyDescent="0.35">
      <c r="F1548" s="559"/>
    </row>
    <row r="1549" spans="6:6" x14ac:dyDescent="0.35">
      <c r="F1549" s="559"/>
    </row>
    <row r="1550" spans="6:6" x14ac:dyDescent="0.35">
      <c r="F1550" s="559"/>
    </row>
    <row r="1551" spans="6:6" x14ac:dyDescent="0.35">
      <c r="F1551" s="559"/>
    </row>
    <row r="1552" spans="6:6" x14ac:dyDescent="0.35">
      <c r="F1552" s="559"/>
    </row>
    <row r="1553" spans="6:6" x14ac:dyDescent="0.35">
      <c r="F1553" s="559"/>
    </row>
    <row r="1554" spans="6:6" x14ac:dyDescent="0.35">
      <c r="F1554" s="559"/>
    </row>
    <row r="1555" spans="6:6" x14ac:dyDescent="0.35">
      <c r="F1555" s="559"/>
    </row>
    <row r="1556" spans="6:6" x14ac:dyDescent="0.35">
      <c r="F1556" s="559"/>
    </row>
    <row r="1557" spans="6:6" x14ac:dyDescent="0.35">
      <c r="F1557" s="559"/>
    </row>
    <row r="1558" spans="6:6" x14ac:dyDescent="0.35">
      <c r="F1558" s="559"/>
    </row>
    <row r="1559" spans="6:6" x14ac:dyDescent="0.35">
      <c r="F1559" s="559"/>
    </row>
    <row r="1560" spans="6:6" x14ac:dyDescent="0.35">
      <c r="F1560" s="559"/>
    </row>
    <row r="1561" spans="6:6" x14ac:dyDescent="0.35">
      <c r="F1561" s="559"/>
    </row>
    <row r="1562" spans="6:6" x14ac:dyDescent="0.35">
      <c r="F1562" s="559"/>
    </row>
    <row r="1563" spans="6:6" x14ac:dyDescent="0.35">
      <c r="F1563" s="559"/>
    </row>
    <row r="1564" spans="6:6" x14ac:dyDescent="0.35">
      <c r="F1564" s="559"/>
    </row>
    <row r="1565" spans="6:6" x14ac:dyDescent="0.35">
      <c r="F1565" s="559"/>
    </row>
    <row r="1566" spans="6:6" x14ac:dyDescent="0.35">
      <c r="F1566" s="559"/>
    </row>
    <row r="1567" spans="6:6" x14ac:dyDescent="0.35">
      <c r="F1567" s="559"/>
    </row>
    <row r="1568" spans="6:6" x14ac:dyDescent="0.35">
      <c r="F1568" s="559"/>
    </row>
    <row r="1569" spans="6:6" x14ac:dyDescent="0.35">
      <c r="F1569" s="559"/>
    </row>
    <row r="1570" spans="6:6" x14ac:dyDescent="0.35">
      <c r="F1570" s="559"/>
    </row>
    <row r="1571" spans="6:6" x14ac:dyDescent="0.35">
      <c r="F1571" s="559"/>
    </row>
    <row r="1572" spans="6:6" x14ac:dyDescent="0.35">
      <c r="F1572" s="559"/>
    </row>
    <row r="1573" spans="6:6" x14ac:dyDescent="0.35">
      <c r="F1573" s="559"/>
    </row>
    <row r="1574" spans="6:6" x14ac:dyDescent="0.35">
      <c r="F1574" s="559"/>
    </row>
    <row r="1575" spans="6:6" x14ac:dyDescent="0.35">
      <c r="F1575" s="559"/>
    </row>
    <row r="1576" spans="6:6" x14ac:dyDescent="0.35">
      <c r="F1576" s="559"/>
    </row>
    <row r="1577" spans="6:6" x14ac:dyDescent="0.35">
      <c r="F1577" s="559"/>
    </row>
    <row r="1578" spans="6:6" x14ac:dyDescent="0.35">
      <c r="F1578" s="559"/>
    </row>
    <row r="1579" spans="6:6" x14ac:dyDescent="0.35">
      <c r="F1579" s="559"/>
    </row>
    <row r="1580" spans="6:6" x14ac:dyDescent="0.35">
      <c r="F1580" s="559"/>
    </row>
    <row r="1581" spans="6:6" x14ac:dyDescent="0.35">
      <c r="F1581" s="559"/>
    </row>
    <row r="1582" spans="6:6" x14ac:dyDescent="0.35">
      <c r="F1582" s="559"/>
    </row>
    <row r="1583" spans="6:6" x14ac:dyDescent="0.35">
      <c r="F1583" s="559"/>
    </row>
    <row r="1584" spans="6:6" x14ac:dyDescent="0.35">
      <c r="F1584" s="559"/>
    </row>
    <row r="1585" spans="6:6" x14ac:dyDescent="0.35">
      <c r="F1585" s="559"/>
    </row>
    <row r="1586" spans="6:6" x14ac:dyDescent="0.35">
      <c r="F1586" s="559"/>
    </row>
    <row r="1587" spans="6:6" x14ac:dyDescent="0.35">
      <c r="F1587" s="559"/>
    </row>
    <row r="1588" spans="6:6" x14ac:dyDescent="0.35">
      <c r="F1588" s="559"/>
    </row>
    <row r="1589" spans="6:6" x14ac:dyDescent="0.35">
      <c r="F1589" s="559"/>
    </row>
    <row r="1590" spans="6:6" x14ac:dyDescent="0.35">
      <c r="F1590" s="559"/>
    </row>
    <row r="1591" spans="6:6" x14ac:dyDescent="0.35">
      <c r="F1591" s="559"/>
    </row>
    <row r="1592" spans="6:6" x14ac:dyDescent="0.35">
      <c r="F1592" s="559"/>
    </row>
    <row r="1593" spans="6:6" x14ac:dyDescent="0.35">
      <c r="F1593" s="559"/>
    </row>
    <row r="1594" spans="6:6" x14ac:dyDescent="0.35">
      <c r="F1594" s="559"/>
    </row>
    <row r="1595" spans="6:6" x14ac:dyDescent="0.35">
      <c r="F1595" s="559"/>
    </row>
    <row r="1596" spans="6:6" x14ac:dyDescent="0.35">
      <c r="F1596" s="559"/>
    </row>
    <row r="1597" spans="6:6" x14ac:dyDescent="0.35">
      <c r="F1597" s="559"/>
    </row>
    <row r="1598" spans="6:6" x14ac:dyDescent="0.35">
      <c r="F1598" s="559"/>
    </row>
    <row r="1599" spans="6:6" x14ac:dyDescent="0.35">
      <c r="F1599" s="559"/>
    </row>
    <row r="1600" spans="6:6" x14ac:dyDescent="0.35">
      <c r="F1600" s="559"/>
    </row>
    <row r="1601" spans="6:6" x14ac:dyDescent="0.35">
      <c r="F1601" s="559"/>
    </row>
    <row r="1602" spans="6:6" x14ac:dyDescent="0.35">
      <c r="F1602" s="559"/>
    </row>
    <row r="1603" spans="6:6" x14ac:dyDescent="0.35">
      <c r="F1603" s="559"/>
    </row>
    <row r="1604" spans="6:6" x14ac:dyDescent="0.35">
      <c r="F1604" s="559"/>
    </row>
    <row r="1605" spans="6:6" x14ac:dyDescent="0.35">
      <c r="F1605" s="559"/>
    </row>
    <row r="1606" spans="6:6" x14ac:dyDescent="0.35">
      <c r="F1606" s="559"/>
    </row>
    <row r="1607" spans="6:6" x14ac:dyDescent="0.35">
      <c r="F1607" s="559"/>
    </row>
    <row r="1608" spans="6:6" x14ac:dyDescent="0.35">
      <c r="F1608" s="559"/>
    </row>
    <row r="1609" spans="6:6" x14ac:dyDescent="0.35">
      <c r="F1609" s="559"/>
    </row>
    <row r="1610" spans="6:6" x14ac:dyDescent="0.35">
      <c r="F1610" s="559"/>
    </row>
    <row r="1611" spans="6:6" x14ac:dyDescent="0.35">
      <c r="F1611" s="559"/>
    </row>
    <row r="1612" spans="6:6" x14ac:dyDescent="0.35">
      <c r="F1612" s="559"/>
    </row>
    <row r="1613" spans="6:6" x14ac:dyDescent="0.35">
      <c r="F1613" s="559"/>
    </row>
    <row r="1614" spans="6:6" x14ac:dyDescent="0.35">
      <c r="F1614" s="559"/>
    </row>
    <row r="1615" spans="6:6" x14ac:dyDescent="0.35">
      <c r="F1615" s="559"/>
    </row>
    <row r="1616" spans="6:6" x14ac:dyDescent="0.35">
      <c r="F1616" s="559"/>
    </row>
    <row r="1617" spans="6:6" x14ac:dyDescent="0.35">
      <c r="F1617" s="559"/>
    </row>
    <row r="1618" spans="6:6" x14ac:dyDescent="0.35">
      <c r="F1618" s="559"/>
    </row>
    <row r="1619" spans="6:6" x14ac:dyDescent="0.35">
      <c r="F1619" s="559"/>
    </row>
    <row r="1620" spans="6:6" x14ac:dyDescent="0.35">
      <c r="F1620" s="559"/>
    </row>
    <row r="1621" spans="6:6" x14ac:dyDescent="0.35">
      <c r="F1621" s="559"/>
    </row>
    <row r="1622" spans="6:6" x14ac:dyDescent="0.35">
      <c r="F1622" s="559"/>
    </row>
    <row r="1623" spans="6:6" x14ac:dyDescent="0.35">
      <c r="F1623" s="559"/>
    </row>
    <row r="1624" spans="6:6" x14ac:dyDescent="0.35">
      <c r="F1624" s="559"/>
    </row>
    <row r="1625" spans="6:6" x14ac:dyDescent="0.35">
      <c r="F1625" s="559"/>
    </row>
    <row r="1626" spans="6:6" x14ac:dyDescent="0.35">
      <c r="F1626" s="559"/>
    </row>
    <row r="1627" spans="6:6" x14ac:dyDescent="0.35">
      <c r="F1627" s="559"/>
    </row>
    <row r="1628" spans="6:6" x14ac:dyDescent="0.35">
      <c r="F1628" s="559"/>
    </row>
    <row r="1629" spans="6:6" x14ac:dyDescent="0.35">
      <c r="F1629" s="559"/>
    </row>
    <row r="1630" spans="6:6" x14ac:dyDescent="0.35">
      <c r="F1630" s="559"/>
    </row>
    <row r="1631" spans="6:6" x14ac:dyDescent="0.35">
      <c r="F1631" s="559"/>
    </row>
    <row r="1632" spans="6:6" x14ac:dyDescent="0.35">
      <c r="F1632" s="559"/>
    </row>
    <row r="1633" spans="6:6" x14ac:dyDescent="0.35">
      <c r="F1633" s="559"/>
    </row>
    <row r="1634" spans="6:6" x14ac:dyDescent="0.35">
      <c r="F1634" s="559"/>
    </row>
    <row r="1635" spans="6:6" x14ac:dyDescent="0.35">
      <c r="F1635" s="559"/>
    </row>
    <row r="1636" spans="6:6" x14ac:dyDescent="0.35">
      <c r="F1636" s="559"/>
    </row>
    <row r="1637" spans="6:6" x14ac:dyDescent="0.35">
      <c r="F1637" s="559"/>
    </row>
    <row r="1638" spans="6:6" x14ac:dyDescent="0.35">
      <c r="F1638" s="559"/>
    </row>
    <row r="1639" spans="6:6" x14ac:dyDescent="0.35">
      <c r="F1639" s="559"/>
    </row>
    <row r="1640" spans="6:6" x14ac:dyDescent="0.35">
      <c r="F1640" s="559"/>
    </row>
    <row r="1641" spans="6:6" x14ac:dyDescent="0.35">
      <c r="F1641" s="559"/>
    </row>
    <row r="1642" spans="6:6" x14ac:dyDescent="0.35">
      <c r="F1642" s="559"/>
    </row>
    <row r="1643" spans="6:6" x14ac:dyDescent="0.35">
      <c r="F1643" s="559"/>
    </row>
    <row r="1644" spans="6:6" x14ac:dyDescent="0.35">
      <c r="F1644" s="559"/>
    </row>
    <row r="1645" spans="6:6" x14ac:dyDescent="0.35">
      <c r="F1645" s="559"/>
    </row>
    <row r="1646" spans="6:6" x14ac:dyDescent="0.35">
      <c r="F1646" s="559"/>
    </row>
    <row r="1647" spans="6:6" x14ac:dyDescent="0.35">
      <c r="F1647" s="559"/>
    </row>
    <row r="1648" spans="6:6" x14ac:dyDescent="0.35">
      <c r="F1648" s="559"/>
    </row>
    <row r="1649" spans="6:6" x14ac:dyDescent="0.35">
      <c r="F1649" s="559"/>
    </row>
    <row r="1650" spans="6:6" x14ac:dyDescent="0.35">
      <c r="F1650" s="559"/>
    </row>
    <row r="1651" spans="6:6" x14ac:dyDescent="0.35">
      <c r="F1651" s="559"/>
    </row>
    <row r="1652" spans="6:6" x14ac:dyDescent="0.35">
      <c r="F1652" s="559"/>
    </row>
    <row r="1653" spans="6:6" x14ac:dyDescent="0.35">
      <c r="F1653" s="559"/>
    </row>
    <row r="1654" spans="6:6" x14ac:dyDescent="0.35">
      <c r="F1654" s="559"/>
    </row>
    <row r="1655" spans="6:6" x14ac:dyDescent="0.35">
      <c r="F1655" s="559"/>
    </row>
    <row r="1656" spans="6:6" x14ac:dyDescent="0.35">
      <c r="F1656" s="559"/>
    </row>
    <row r="1657" spans="6:6" x14ac:dyDescent="0.35">
      <c r="F1657" s="559"/>
    </row>
    <row r="1658" spans="6:6" x14ac:dyDescent="0.35">
      <c r="F1658" s="559"/>
    </row>
    <row r="1659" spans="6:6" x14ac:dyDescent="0.35">
      <c r="F1659" s="559"/>
    </row>
    <row r="1660" spans="6:6" x14ac:dyDescent="0.35">
      <c r="F1660" s="559"/>
    </row>
    <row r="1661" spans="6:6" x14ac:dyDescent="0.35">
      <c r="F1661" s="559"/>
    </row>
    <row r="1662" spans="6:6" x14ac:dyDescent="0.35">
      <c r="F1662" s="559"/>
    </row>
    <row r="1663" spans="6:6" x14ac:dyDescent="0.35">
      <c r="F1663" s="559"/>
    </row>
    <row r="1664" spans="6:6" x14ac:dyDescent="0.35">
      <c r="F1664" s="559"/>
    </row>
    <row r="1665" spans="6:6" x14ac:dyDescent="0.35">
      <c r="F1665" s="559"/>
    </row>
    <row r="1666" spans="6:6" x14ac:dyDescent="0.35">
      <c r="F1666" s="559"/>
    </row>
    <row r="1667" spans="6:6" x14ac:dyDescent="0.35">
      <c r="F1667" s="559"/>
    </row>
    <row r="1668" spans="6:6" x14ac:dyDescent="0.35">
      <c r="F1668" s="559"/>
    </row>
    <row r="1669" spans="6:6" x14ac:dyDescent="0.35">
      <c r="F1669" s="559"/>
    </row>
    <row r="1670" spans="6:6" x14ac:dyDescent="0.35">
      <c r="F1670" s="559"/>
    </row>
    <row r="1671" spans="6:6" x14ac:dyDescent="0.35">
      <c r="F1671" s="559"/>
    </row>
    <row r="1672" spans="6:6" x14ac:dyDescent="0.35">
      <c r="F1672" s="559"/>
    </row>
    <row r="1673" spans="6:6" x14ac:dyDescent="0.35">
      <c r="F1673" s="559"/>
    </row>
    <row r="1674" spans="6:6" x14ac:dyDescent="0.35">
      <c r="F1674" s="559"/>
    </row>
    <row r="1675" spans="6:6" x14ac:dyDescent="0.35">
      <c r="F1675" s="559"/>
    </row>
    <row r="1676" spans="6:6" x14ac:dyDescent="0.35">
      <c r="F1676" s="559"/>
    </row>
    <row r="1677" spans="6:6" x14ac:dyDescent="0.35">
      <c r="F1677" s="559"/>
    </row>
    <row r="1678" spans="6:6" x14ac:dyDescent="0.35">
      <c r="F1678" s="559"/>
    </row>
    <row r="1679" spans="6:6" x14ac:dyDescent="0.35">
      <c r="F1679" s="559"/>
    </row>
    <row r="1680" spans="6:6" x14ac:dyDescent="0.35">
      <c r="F1680" s="559"/>
    </row>
    <row r="1681" spans="6:6" x14ac:dyDescent="0.35">
      <c r="F1681" s="559"/>
    </row>
    <row r="1682" spans="6:6" x14ac:dyDescent="0.35">
      <c r="F1682" s="559"/>
    </row>
    <row r="1683" spans="6:6" x14ac:dyDescent="0.35">
      <c r="F1683" s="559"/>
    </row>
    <row r="1684" spans="6:6" x14ac:dyDescent="0.35">
      <c r="F1684" s="559"/>
    </row>
    <row r="1685" spans="6:6" x14ac:dyDescent="0.35">
      <c r="F1685" s="559"/>
    </row>
    <row r="1686" spans="6:6" x14ac:dyDescent="0.35">
      <c r="F1686" s="559"/>
    </row>
    <row r="1687" spans="6:6" x14ac:dyDescent="0.35">
      <c r="F1687" s="559"/>
    </row>
    <row r="1688" spans="6:6" x14ac:dyDescent="0.35">
      <c r="F1688" s="559"/>
    </row>
    <row r="1689" spans="6:6" x14ac:dyDescent="0.35">
      <c r="F1689" s="559"/>
    </row>
    <row r="1690" spans="6:6" x14ac:dyDescent="0.35">
      <c r="F1690" s="559"/>
    </row>
    <row r="1691" spans="6:6" x14ac:dyDescent="0.35">
      <c r="F1691" s="559"/>
    </row>
    <row r="1692" spans="6:6" x14ac:dyDescent="0.35">
      <c r="F1692" s="559"/>
    </row>
    <row r="1693" spans="6:6" x14ac:dyDescent="0.35">
      <c r="F1693" s="559"/>
    </row>
    <row r="1694" spans="6:6" x14ac:dyDescent="0.35">
      <c r="F1694" s="559"/>
    </row>
    <row r="1695" spans="6:6" x14ac:dyDescent="0.35">
      <c r="F1695" s="559"/>
    </row>
    <row r="1696" spans="6:6" x14ac:dyDescent="0.35">
      <c r="F1696" s="559"/>
    </row>
    <row r="1697" spans="6:6" x14ac:dyDescent="0.35">
      <c r="F1697" s="559"/>
    </row>
    <row r="1698" spans="6:6" x14ac:dyDescent="0.35">
      <c r="F1698" s="559"/>
    </row>
    <row r="1699" spans="6:6" x14ac:dyDescent="0.35">
      <c r="F1699" s="559"/>
    </row>
    <row r="1700" spans="6:6" x14ac:dyDescent="0.35">
      <c r="F1700" s="559"/>
    </row>
    <row r="1701" spans="6:6" x14ac:dyDescent="0.35">
      <c r="F1701" s="559"/>
    </row>
    <row r="1702" spans="6:6" x14ac:dyDescent="0.35">
      <c r="F1702" s="559"/>
    </row>
    <row r="1703" spans="6:6" x14ac:dyDescent="0.35">
      <c r="F1703" s="559"/>
    </row>
    <row r="1704" spans="6:6" x14ac:dyDescent="0.35">
      <c r="F1704" s="559"/>
    </row>
    <row r="1705" spans="6:6" x14ac:dyDescent="0.35">
      <c r="F1705" s="559"/>
    </row>
    <row r="1706" spans="6:6" x14ac:dyDescent="0.35">
      <c r="F1706" s="559"/>
    </row>
    <row r="1707" spans="6:6" x14ac:dyDescent="0.35">
      <c r="F1707" s="559"/>
    </row>
    <row r="1708" spans="6:6" x14ac:dyDescent="0.35">
      <c r="F1708" s="559"/>
    </row>
    <row r="1709" spans="6:6" x14ac:dyDescent="0.35">
      <c r="F1709" s="559"/>
    </row>
    <row r="1710" spans="6:6" x14ac:dyDescent="0.35">
      <c r="F1710" s="559"/>
    </row>
    <row r="1711" spans="6:6" x14ac:dyDescent="0.35">
      <c r="F1711" s="559"/>
    </row>
    <row r="1712" spans="6:6" x14ac:dyDescent="0.35">
      <c r="F1712" s="559"/>
    </row>
    <row r="1713" spans="6:6" x14ac:dyDescent="0.35">
      <c r="F1713" s="559"/>
    </row>
    <row r="1714" spans="6:6" x14ac:dyDescent="0.35">
      <c r="F1714" s="559"/>
    </row>
    <row r="1715" spans="6:6" x14ac:dyDescent="0.35">
      <c r="F1715" s="559"/>
    </row>
    <row r="1716" spans="6:6" x14ac:dyDescent="0.35">
      <c r="F1716" s="559"/>
    </row>
    <row r="1717" spans="6:6" x14ac:dyDescent="0.35">
      <c r="F1717" s="559"/>
    </row>
    <row r="1718" spans="6:6" x14ac:dyDescent="0.35">
      <c r="F1718" s="559"/>
    </row>
    <row r="1719" spans="6:6" x14ac:dyDescent="0.35">
      <c r="F1719" s="559"/>
    </row>
    <row r="1720" spans="6:6" x14ac:dyDescent="0.35">
      <c r="F1720" s="559"/>
    </row>
    <row r="1721" spans="6:6" x14ac:dyDescent="0.35">
      <c r="F1721" s="559"/>
    </row>
    <row r="1722" spans="6:6" x14ac:dyDescent="0.35">
      <c r="F1722" s="559"/>
    </row>
    <row r="1723" spans="6:6" x14ac:dyDescent="0.35">
      <c r="F1723" s="559"/>
    </row>
    <row r="1724" spans="6:6" x14ac:dyDescent="0.35">
      <c r="F1724" s="559"/>
    </row>
    <row r="1725" spans="6:6" x14ac:dyDescent="0.35">
      <c r="F1725" s="559"/>
    </row>
    <row r="1726" spans="6:6" x14ac:dyDescent="0.35">
      <c r="F1726" s="559"/>
    </row>
    <row r="1727" spans="6:6" x14ac:dyDescent="0.35">
      <c r="F1727" s="559"/>
    </row>
    <row r="1728" spans="6:6" x14ac:dyDescent="0.35">
      <c r="F1728" s="559"/>
    </row>
    <row r="1729" spans="6:6" x14ac:dyDescent="0.35">
      <c r="F1729" s="559"/>
    </row>
    <row r="1730" spans="6:6" x14ac:dyDescent="0.35">
      <c r="F1730" s="559"/>
    </row>
    <row r="1731" spans="6:6" x14ac:dyDescent="0.35">
      <c r="F1731" s="559"/>
    </row>
    <row r="1732" spans="6:6" x14ac:dyDescent="0.35">
      <c r="F1732" s="559"/>
    </row>
    <row r="1733" spans="6:6" x14ac:dyDescent="0.35">
      <c r="F1733" s="559"/>
    </row>
    <row r="1734" spans="6:6" x14ac:dyDescent="0.35">
      <c r="F1734" s="559"/>
    </row>
    <row r="1735" spans="6:6" x14ac:dyDescent="0.35">
      <c r="F1735" s="559"/>
    </row>
    <row r="1736" spans="6:6" x14ac:dyDescent="0.35">
      <c r="F1736" s="559"/>
    </row>
    <row r="1737" spans="6:6" x14ac:dyDescent="0.35">
      <c r="F1737" s="559"/>
    </row>
    <row r="1738" spans="6:6" x14ac:dyDescent="0.35">
      <c r="F1738" s="559"/>
    </row>
    <row r="1739" spans="6:6" x14ac:dyDescent="0.35">
      <c r="F1739" s="559"/>
    </row>
    <row r="1740" spans="6:6" x14ac:dyDescent="0.35">
      <c r="F1740" s="559"/>
    </row>
    <row r="1741" spans="6:6" x14ac:dyDescent="0.35">
      <c r="F1741" s="559"/>
    </row>
    <row r="1742" spans="6:6" x14ac:dyDescent="0.35">
      <c r="F1742" s="559"/>
    </row>
    <row r="1743" spans="6:6" x14ac:dyDescent="0.35">
      <c r="F1743" s="559"/>
    </row>
    <row r="1744" spans="6:6" x14ac:dyDescent="0.35">
      <c r="F1744" s="559"/>
    </row>
    <row r="1745" spans="6:6" x14ac:dyDescent="0.35">
      <c r="F1745" s="559"/>
    </row>
    <row r="1746" spans="6:6" x14ac:dyDescent="0.35">
      <c r="F1746" s="559"/>
    </row>
    <row r="1747" spans="6:6" x14ac:dyDescent="0.35">
      <c r="F1747" s="559"/>
    </row>
    <row r="1748" spans="6:6" x14ac:dyDescent="0.35">
      <c r="F1748" s="559"/>
    </row>
    <row r="1749" spans="6:6" x14ac:dyDescent="0.35">
      <c r="F1749" s="559"/>
    </row>
    <row r="1750" spans="6:6" x14ac:dyDescent="0.35">
      <c r="F1750" s="559"/>
    </row>
    <row r="1751" spans="6:6" x14ac:dyDescent="0.35">
      <c r="F1751" s="559"/>
    </row>
    <row r="1752" spans="6:6" x14ac:dyDescent="0.35">
      <c r="F1752" s="559"/>
    </row>
    <row r="1753" spans="6:6" x14ac:dyDescent="0.35">
      <c r="F1753" s="559"/>
    </row>
    <row r="1754" spans="6:6" x14ac:dyDescent="0.35">
      <c r="F1754" s="559"/>
    </row>
    <row r="1755" spans="6:6" x14ac:dyDescent="0.35">
      <c r="F1755" s="559"/>
    </row>
    <row r="1756" spans="6:6" x14ac:dyDescent="0.35">
      <c r="F1756" s="559"/>
    </row>
    <row r="1757" spans="6:6" x14ac:dyDescent="0.35">
      <c r="F1757" s="559"/>
    </row>
    <row r="1758" spans="6:6" x14ac:dyDescent="0.35">
      <c r="F1758" s="559"/>
    </row>
    <row r="1759" spans="6:6" x14ac:dyDescent="0.35">
      <c r="F1759" s="559"/>
    </row>
    <row r="1760" spans="6:6" x14ac:dyDescent="0.35">
      <c r="F1760" s="559"/>
    </row>
    <row r="1761" spans="6:6" x14ac:dyDescent="0.35">
      <c r="F1761" s="559"/>
    </row>
    <row r="1762" spans="6:6" x14ac:dyDescent="0.35">
      <c r="F1762" s="559"/>
    </row>
    <row r="1763" spans="6:6" x14ac:dyDescent="0.35">
      <c r="F1763" s="559"/>
    </row>
    <row r="1764" spans="6:6" x14ac:dyDescent="0.35">
      <c r="F1764" s="559"/>
    </row>
    <row r="1765" spans="6:6" x14ac:dyDescent="0.35">
      <c r="F1765" s="559"/>
    </row>
    <row r="1766" spans="6:6" x14ac:dyDescent="0.35">
      <c r="F1766" s="559"/>
    </row>
    <row r="1767" spans="6:6" x14ac:dyDescent="0.35">
      <c r="F1767" s="559"/>
    </row>
    <row r="1768" spans="6:6" x14ac:dyDescent="0.35">
      <c r="F1768" s="559"/>
    </row>
    <row r="1769" spans="6:6" x14ac:dyDescent="0.35">
      <c r="F1769" s="559"/>
    </row>
    <row r="1770" spans="6:6" x14ac:dyDescent="0.35">
      <c r="F1770" s="559"/>
    </row>
    <row r="1771" spans="6:6" x14ac:dyDescent="0.35">
      <c r="F1771" s="559"/>
    </row>
    <row r="1772" spans="6:6" x14ac:dyDescent="0.35">
      <c r="F1772" s="559"/>
    </row>
    <row r="1773" spans="6:6" x14ac:dyDescent="0.35">
      <c r="F1773" s="559"/>
    </row>
    <row r="1774" spans="6:6" x14ac:dyDescent="0.35">
      <c r="F1774" s="559"/>
    </row>
    <row r="1775" spans="6:6" x14ac:dyDescent="0.35">
      <c r="F1775" s="559"/>
    </row>
    <row r="1776" spans="6:6" x14ac:dyDescent="0.35">
      <c r="F1776" s="559"/>
    </row>
    <row r="1777" spans="6:6" x14ac:dyDescent="0.35">
      <c r="F1777" s="559"/>
    </row>
    <row r="1778" spans="6:6" x14ac:dyDescent="0.35">
      <c r="F1778" s="559"/>
    </row>
    <row r="1779" spans="6:6" x14ac:dyDescent="0.35">
      <c r="F1779" s="559"/>
    </row>
    <row r="1780" spans="6:6" x14ac:dyDescent="0.35">
      <c r="F1780" s="559"/>
    </row>
    <row r="1781" spans="6:6" x14ac:dyDescent="0.35">
      <c r="F1781" s="559"/>
    </row>
    <row r="1782" spans="6:6" x14ac:dyDescent="0.35">
      <c r="F1782" s="559"/>
    </row>
    <row r="1783" spans="6:6" x14ac:dyDescent="0.35">
      <c r="F1783" s="559"/>
    </row>
    <row r="1784" spans="6:6" x14ac:dyDescent="0.35">
      <c r="F1784" s="559"/>
    </row>
    <row r="1785" spans="6:6" x14ac:dyDescent="0.35">
      <c r="F1785" s="559"/>
    </row>
    <row r="1786" spans="6:6" x14ac:dyDescent="0.35">
      <c r="F1786" s="559"/>
    </row>
    <row r="1787" spans="6:6" x14ac:dyDescent="0.35">
      <c r="F1787" s="559"/>
    </row>
    <row r="1788" spans="6:6" x14ac:dyDescent="0.35">
      <c r="F1788" s="559"/>
    </row>
    <row r="1789" spans="6:6" x14ac:dyDescent="0.35">
      <c r="F1789" s="559"/>
    </row>
    <row r="1790" spans="6:6" x14ac:dyDescent="0.35">
      <c r="F1790" s="559"/>
    </row>
    <row r="1791" spans="6:6" x14ac:dyDescent="0.35">
      <c r="F1791" s="559"/>
    </row>
    <row r="1792" spans="6:6" x14ac:dyDescent="0.35">
      <c r="F1792" s="559"/>
    </row>
    <row r="1793" spans="6:6" x14ac:dyDescent="0.35">
      <c r="F1793" s="559"/>
    </row>
    <row r="1794" spans="6:6" x14ac:dyDescent="0.35">
      <c r="F1794" s="559"/>
    </row>
    <row r="1795" spans="6:6" x14ac:dyDescent="0.35">
      <c r="F1795" s="559"/>
    </row>
    <row r="1796" spans="6:6" x14ac:dyDescent="0.35">
      <c r="F1796" s="559"/>
    </row>
    <row r="1797" spans="6:6" x14ac:dyDescent="0.35">
      <c r="F1797" s="559"/>
    </row>
    <row r="1798" spans="6:6" x14ac:dyDescent="0.35">
      <c r="F1798" s="559"/>
    </row>
    <row r="1799" spans="6:6" x14ac:dyDescent="0.35">
      <c r="F1799" s="559"/>
    </row>
    <row r="1800" spans="6:6" x14ac:dyDescent="0.35">
      <c r="F1800" s="559"/>
    </row>
    <row r="1801" spans="6:6" x14ac:dyDescent="0.35">
      <c r="F1801" s="559"/>
    </row>
    <row r="1802" spans="6:6" x14ac:dyDescent="0.35">
      <c r="F1802" s="559"/>
    </row>
    <row r="1803" spans="6:6" x14ac:dyDescent="0.35">
      <c r="F1803" s="559"/>
    </row>
    <row r="1804" spans="6:6" x14ac:dyDescent="0.35">
      <c r="F1804" s="559"/>
    </row>
    <row r="1805" spans="6:6" x14ac:dyDescent="0.35">
      <c r="F1805" s="559"/>
    </row>
    <row r="1806" spans="6:6" x14ac:dyDescent="0.35">
      <c r="F1806" s="559"/>
    </row>
    <row r="1807" spans="6:6" x14ac:dyDescent="0.35">
      <c r="F1807" s="559"/>
    </row>
    <row r="1808" spans="6:6" x14ac:dyDescent="0.35">
      <c r="F1808" s="559"/>
    </row>
    <row r="1809" spans="6:6" x14ac:dyDescent="0.35">
      <c r="F1809" s="559"/>
    </row>
    <row r="1810" spans="6:6" x14ac:dyDescent="0.35">
      <c r="F1810" s="559"/>
    </row>
    <row r="1811" spans="6:6" x14ac:dyDescent="0.35">
      <c r="F1811" s="559"/>
    </row>
    <row r="1812" spans="6:6" x14ac:dyDescent="0.35">
      <c r="F1812" s="559"/>
    </row>
    <row r="1813" spans="6:6" x14ac:dyDescent="0.35">
      <c r="F1813" s="559"/>
    </row>
    <row r="1814" spans="6:6" x14ac:dyDescent="0.35">
      <c r="F1814" s="559"/>
    </row>
    <row r="1815" spans="6:6" x14ac:dyDescent="0.35">
      <c r="F1815" s="559"/>
    </row>
    <row r="1816" spans="6:6" x14ac:dyDescent="0.35">
      <c r="F1816" s="559"/>
    </row>
    <row r="1817" spans="6:6" x14ac:dyDescent="0.35">
      <c r="F1817" s="559"/>
    </row>
    <row r="1818" spans="6:6" x14ac:dyDescent="0.35">
      <c r="F1818" s="559"/>
    </row>
    <row r="1819" spans="6:6" x14ac:dyDescent="0.35">
      <c r="F1819" s="559"/>
    </row>
    <row r="1820" spans="6:6" x14ac:dyDescent="0.35">
      <c r="F1820" s="559"/>
    </row>
    <row r="1821" spans="6:6" x14ac:dyDescent="0.35">
      <c r="F1821" s="559"/>
    </row>
    <row r="1822" spans="6:6" x14ac:dyDescent="0.35">
      <c r="F1822" s="559"/>
    </row>
    <row r="1823" spans="6:6" x14ac:dyDescent="0.35">
      <c r="F1823" s="559"/>
    </row>
    <row r="1824" spans="6:6" x14ac:dyDescent="0.35">
      <c r="F1824" s="559"/>
    </row>
    <row r="1825" spans="6:6" x14ac:dyDescent="0.35">
      <c r="F1825" s="559"/>
    </row>
    <row r="1826" spans="6:6" x14ac:dyDescent="0.35">
      <c r="F1826" s="559"/>
    </row>
    <row r="1827" spans="6:6" x14ac:dyDescent="0.35">
      <c r="F1827" s="559"/>
    </row>
    <row r="1828" spans="6:6" x14ac:dyDescent="0.35">
      <c r="F1828" s="559"/>
    </row>
    <row r="1829" spans="6:6" x14ac:dyDescent="0.35">
      <c r="F1829" s="559"/>
    </row>
    <row r="1830" spans="6:6" x14ac:dyDescent="0.35">
      <c r="F1830" s="559"/>
    </row>
    <row r="1831" spans="6:6" x14ac:dyDescent="0.35">
      <c r="F1831" s="559"/>
    </row>
    <row r="1832" spans="6:6" x14ac:dyDescent="0.35">
      <c r="F1832" s="559"/>
    </row>
    <row r="1833" spans="6:6" x14ac:dyDescent="0.35">
      <c r="F1833" s="559"/>
    </row>
    <row r="1834" spans="6:6" x14ac:dyDescent="0.35">
      <c r="F1834" s="559"/>
    </row>
    <row r="1835" spans="6:6" x14ac:dyDescent="0.35">
      <c r="F1835" s="559"/>
    </row>
    <row r="1836" spans="6:6" x14ac:dyDescent="0.35">
      <c r="F1836" s="559"/>
    </row>
    <row r="1837" spans="6:6" x14ac:dyDescent="0.35">
      <c r="F1837" s="559"/>
    </row>
    <row r="1838" spans="6:6" x14ac:dyDescent="0.35">
      <c r="F1838" s="559"/>
    </row>
    <row r="1839" spans="6:6" x14ac:dyDescent="0.35">
      <c r="F1839" s="559"/>
    </row>
    <row r="1840" spans="6:6" x14ac:dyDescent="0.35">
      <c r="F1840" s="559"/>
    </row>
    <row r="1841" spans="6:6" x14ac:dyDescent="0.35">
      <c r="F1841" s="559"/>
    </row>
    <row r="1842" spans="6:6" x14ac:dyDescent="0.35">
      <c r="F1842" s="559"/>
    </row>
    <row r="1843" spans="6:6" x14ac:dyDescent="0.35">
      <c r="F1843" s="559"/>
    </row>
    <row r="1844" spans="6:6" x14ac:dyDescent="0.35">
      <c r="F1844" s="559"/>
    </row>
    <row r="1845" spans="6:6" x14ac:dyDescent="0.35">
      <c r="F1845" s="559"/>
    </row>
    <row r="1846" spans="6:6" x14ac:dyDescent="0.35">
      <c r="F1846" s="559"/>
    </row>
    <row r="1847" spans="6:6" x14ac:dyDescent="0.35">
      <c r="F1847" s="559"/>
    </row>
    <row r="1848" spans="6:6" x14ac:dyDescent="0.35">
      <c r="F1848" s="559"/>
    </row>
    <row r="1849" spans="6:6" x14ac:dyDescent="0.35">
      <c r="F1849" s="559"/>
    </row>
    <row r="1850" spans="6:6" x14ac:dyDescent="0.35">
      <c r="F1850" s="559"/>
    </row>
    <row r="1851" spans="6:6" x14ac:dyDescent="0.35">
      <c r="F1851" s="559"/>
    </row>
    <row r="1852" spans="6:6" x14ac:dyDescent="0.35">
      <c r="F1852" s="559"/>
    </row>
    <row r="1853" spans="6:6" x14ac:dyDescent="0.35">
      <c r="F1853" s="559"/>
    </row>
    <row r="1854" spans="6:6" x14ac:dyDescent="0.35">
      <c r="F1854" s="559"/>
    </row>
    <row r="1855" spans="6:6" x14ac:dyDescent="0.35">
      <c r="F1855" s="559"/>
    </row>
    <row r="1856" spans="6:6" x14ac:dyDescent="0.35">
      <c r="F1856" s="559"/>
    </row>
    <row r="1857" spans="6:6" x14ac:dyDescent="0.35">
      <c r="F1857" s="559"/>
    </row>
    <row r="1858" spans="6:6" x14ac:dyDescent="0.35">
      <c r="F1858" s="559"/>
    </row>
    <row r="1859" spans="6:6" x14ac:dyDescent="0.35">
      <c r="F1859" s="559"/>
    </row>
    <row r="1860" spans="6:6" x14ac:dyDescent="0.35">
      <c r="F1860" s="559"/>
    </row>
    <row r="1861" spans="6:6" x14ac:dyDescent="0.35">
      <c r="F1861" s="559"/>
    </row>
    <row r="1862" spans="6:6" x14ac:dyDescent="0.35">
      <c r="F1862" s="559"/>
    </row>
    <row r="1863" spans="6:6" x14ac:dyDescent="0.35">
      <c r="F1863" s="559"/>
    </row>
    <row r="1864" spans="6:6" x14ac:dyDescent="0.35">
      <c r="F1864" s="559"/>
    </row>
    <row r="1865" spans="6:6" x14ac:dyDescent="0.35">
      <c r="F1865" s="559"/>
    </row>
    <row r="1866" spans="6:6" x14ac:dyDescent="0.35">
      <c r="F1866" s="559"/>
    </row>
    <row r="1867" spans="6:6" x14ac:dyDescent="0.35">
      <c r="F1867" s="559"/>
    </row>
    <row r="1868" spans="6:6" x14ac:dyDescent="0.35">
      <c r="F1868" s="559"/>
    </row>
    <row r="1869" spans="6:6" x14ac:dyDescent="0.35">
      <c r="F1869" s="559"/>
    </row>
    <row r="1870" spans="6:6" x14ac:dyDescent="0.35">
      <c r="F1870" s="559"/>
    </row>
    <row r="1871" spans="6:6" x14ac:dyDescent="0.35">
      <c r="F1871" s="559"/>
    </row>
    <row r="1872" spans="6:6" x14ac:dyDescent="0.35">
      <c r="F1872" s="559"/>
    </row>
    <row r="1873" spans="6:6" x14ac:dyDescent="0.35">
      <c r="F1873" s="559"/>
    </row>
    <row r="1874" spans="6:6" x14ac:dyDescent="0.35">
      <c r="F1874" s="559"/>
    </row>
    <row r="1875" spans="6:6" x14ac:dyDescent="0.35">
      <c r="F1875" s="559"/>
    </row>
    <row r="1876" spans="6:6" x14ac:dyDescent="0.35">
      <c r="F1876" s="559"/>
    </row>
    <row r="1877" spans="6:6" x14ac:dyDescent="0.35">
      <c r="F1877" s="559"/>
    </row>
    <row r="1878" spans="6:6" x14ac:dyDescent="0.35">
      <c r="F1878" s="559"/>
    </row>
    <row r="1879" spans="6:6" x14ac:dyDescent="0.35">
      <c r="F1879" s="559"/>
    </row>
    <row r="1880" spans="6:6" x14ac:dyDescent="0.35">
      <c r="F1880" s="559"/>
    </row>
    <row r="1881" spans="6:6" x14ac:dyDescent="0.35">
      <c r="F1881" s="559"/>
    </row>
    <row r="1882" spans="6:6" x14ac:dyDescent="0.35">
      <c r="F1882" s="559"/>
    </row>
    <row r="1883" spans="6:6" x14ac:dyDescent="0.35">
      <c r="F1883" s="559"/>
    </row>
    <row r="1884" spans="6:6" x14ac:dyDescent="0.35">
      <c r="F1884" s="559"/>
    </row>
    <row r="1885" spans="6:6" x14ac:dyDescent="0.35">
      <c r="F1885" s="559"/>
    </row>
    <row r="1886" spans="6:6" x14ac:dyDescent="0.35">
      <c r="F1886" s="559"/>
    </row>
    <row r="1887" spans="6:6" x14ac:dyDescent="0.35">
      <c r="F1887" s="559"/>
    </row>
    <row r="1888" spans="6:6" x14ac:dyDescent="0.35">
      <c r="F1888" s="559"/>
    </row>
    <row r="1889" spans="6:6" x14ac:dyDescent="0.35">
      <c r="F1889" s="559"/>
    </row>
    <row r="1890" spans="6:6" x14ac:dyDescent="0.35">
      <c r="F1890" s="559"/>
    </row>
    <row r="1891" spans="6:6" x14ac:dyDescent="0.35">
      <c r="F1891" s="559"/>
    </row>
    <row r="1892" spans="6:6" x14ac:dyDescent="0.35">
      <c r="F1892" s="559"/>
    </row>
    <row r="1893" spans="6:6" x14ac:dyDescent="0.35">
      <c r="F1893" s="559"/>
    </row>
    <row r="1894" spans="6:6" x14ac:dyDescent="0.35">
      <c r="F1894" s="559"/>
    </row>
    <row r="1895" spans="6:6" x14ac:dyDescent="0.35">
      <c r="F1895" s="559"/>
    </row>
    <row r="1896" spans="6:6" x14ac:dyDescent="0.35">
      <c r="F1896" s="559"/>
    </row>
    <row r="1897" spans="6:6" x14ac:dyDescent="0.35">
      <c r="F1897" s="559"/>
    </row>
    <row r="1898" spans="6:6" x14ac:dyDescent="0.35">
      <c r="F1898" s="559"/>
    </row>
    <row r="1899" spans="6:6" x14ac:dyDescent="0.35">
      <c r="F1899" s="559"/>
    </row>
    <row r="1900" spans="6:6" x14ac:dyDescent="0.35">
      <c r="F1900" s="559"/>
    </row>
    <row r="1901" spans="6:6" x14ac:dyDescent="0.35">
      <c r="F1901" s="559"/>
    </row>
    <row r="1902" spans="6:6" x14ac:dyDescent="0.35">
      <c r="F1902" s="559"/>
    </row>
    <row r="1903" spans="6:6" x14ac:dyDescent="0.35">
      <c r="F1903" s="559"/>
    </row>
    <row r="1904" spans="6:6" x14ac:dyDescent="0.35">
      <c r="F1904" s="559"/>
    </row>
    <row r="1905" spans="6:6" x14ac:dyDescent="0.35">
      <c r="F1905" s="559"/>
    </row>
    <row r="1906" spans="6:6" x14ac:dyDescent="0.35">
      <c r="F1906" s="559"/>
    </row>
    <row r="1907" spans="6:6" x14ac:dyDescent="0.35">
      <c r="F1907" s="559"/>
    </row>
    <row r="1908" spans="6:6" x14ac:dyDescent="0.35">
      <c r="F1908" s="559"/>
    </row>
    <row r="1909" spans="6:6" x14ac:dyDescent="0.35">
      <c r="F1909" s="559"/>
    </row>
    <row r="1910" spans="6:6" x14ac:dyDescent="0.35">
      <c r="F1910" s="559"/>
    </row>
    <row r="1911" spans="6:6" x14ac:dyDescent="0.35">
      <c r="F1911" s="559"/>
    </row>
    <row r="1912" spans="6:6" x14ac:dyDescent="0.35">
      <c r="F1912" s="559"/>
    </row>
    <row r="1913" spans="6:6" x14ac:dyDescent="0.35">
      <c r="F1913" s="559"/>
    </row>
    <row r="1914" spans="6:6" x14ac:dyDescent="0.35">
      <c r="F1914" s="559"/>
    </row>
    <row r="1915" spans="6:6" x14ac:dyDescent="0.35">
      <c r="F1915" s="559"/>
    </row>
    <row r="1916" spans="6:6" x14ac:dyDescent="0.35">
      <c r="F1916" s="559"/>
    </row>
    <row r="1917" spans="6:6" x14ac:dyDescent="0.35">
      <c r="F1917" s="559"/>
    </row>
    <row r="1918" spans="6:6" x14ac:dyDescent="0.35">
      <c r="F1918" s="559"/>
    </row>
    <row r="1919" spans="6:6" x14ac:dyDescent="0.35">
      <c r="F1919" s="559"/>
    </row>
    <row r="1920" spans="6:6" x14ac:dyDescent="0.35">
      <c r="F1920" s="559"/>
    </row>
    <row r="1921" spans="6:6" x14ac:dyDescent="0.35">
      <c r="F1921" s="559"/>
    </row>
    <row r="1922" spans="6:6" x14ac:dyDescent="0.35">
      <c r="F1922" s="559"/>
    </row>
    <row r="1923" spans="6:6" x14ac:dyDescent="0.35">
      <c r="F1923" s="559"/>
    </row>
    <row r="1924" spans="6:6" x14ac:dyDescent="0.35">
      <c r="F1924" s="559"/>
    </row>
    <row r="1925" spans="6:6" x14ac:dyDescent="0.35">
      <c r="F1925" s="559"/>
    </row>
    <row r="1926" spans="6:6" x14ac:dyDescent="0.35">
      <c r="F1926" s="559"/>
    </row>
    <row r="1927" spans="6:6" x14ac:dyDescent="0.35">
      <c r="F1927" s="559"/>
    </row>
    <row r="1928" spans="6:6" x14ac:dyDescent="0.35">
      <c r="F1928" s="559"/>
    </row>
    <row r="1929" spans="6:6" x14ac:dyDescent="0.35">
      <c r="F1929" s="559"/>
    </row>
    <row r="1930" spans="6:6" x14ac:dyDescent="0.35">
      <c r="F1930" s="559"/>
    </row>
    <row r="1931" spans="6:6" x14ac:dyDescent="0.35">
      <c r="F1931" s="559"/>
    </row>
    <row r="1932" spans="6:6" x14ac:dyDescent="0.35">
      <c r="F1932" s="559"/>
    </row>
    <row r="1933" spans="6:6" x14ac:dyDescent="0.35">
      <c r="F1933" s="559"/>
    </row>
    <row r="1934" spans="6:6" x14ac:dyDescent="0.35">
      <c r="F1934" s="559"/>
    </row>
    <row r="1935" spans="6:6" x14ac:dyDescent="0.35">
      <c r="F1935" s="559"/>
    </row>
    <row r="1936" spans="6:6" x14ac:dyDescent="0.35">
      <c r="F1936" s="559"/>
    </row>
    <row r="1937" spans="6:6" x14ac:dyDescent="0.35">
      <c r="F1937" s="559"/>
    </row>
    <row r="1938" spans="6:6" x14ac:dyDescent="0.35">
      <c r="F1938" s="559"/>
    </row>
    <row r="1939" spans="6:6" x14ac:dyDescent="0.35">
      <c r="F1939" s="559"/>
    </row>
    <row r="1940" spans="6:6" x14ac:dyDescent="0.35">
      <c r="F1940" s="559"/>
    </row>
    <row r="1941" spans="6:6" x14ac:dyDescent="0.35">
      <c r="F1941" s="559"/>
    </row>
    <row r="1942" spans="6:6" x14ac:dyDescent="0.35">
      <c r="F1942" s="559"/>
    </row>
    <row r="1943" spans="6:6" x14ac:dyDescent="0.35">
      <c r="F1943" s="559"/>
    </row>
    <row r="1944" spans="6:6" x14ac:dyDescent="0.35">
      <c r="F1944" s="559"/>
    </row>
    <row r="1945" spans="6:6" x14ac:dyDescent="0.35">
      <c r="F1945" s="559"/>
    </row>
    <row r="1946" spans="6:6" x14ac:dyDescent="0.35">
      <c r="F1946" s="559"/>
    </row>
    <row r="1947" spans="6:6" x14ac:dyDescent="0.35">
      <c r="F1947" s="559"/>
    </row>
    <row r="1948" spans="6:6" x14ac:dyDescent="0.35">
      <c r="F1948" s="559"/>
    </row>
    <row r="1949" spans="6:6" x14ac:dyDescent="0.35">
      <c r="F1949" s="559"/>
    </row>
    <row r="1950" spans="6:6" x14ac:dyDescent="0.35">
      <c r="F1950" s="559"/>
    </row>
    <row r="1951" spans="6:6" x14ac:dyDescent="0.35">
      <c r="F1951" s="559"/>
    </row>
    <row r="1952" spans="6:6" x14ac:dyDescent="0.35">
      <c r="F1952" s="559"/>
    </row>
    <row r="1953" spans="6:6" x14ac:dyDescent="0.35">
      <c r="F1953" s="559"/>
    </row>
    <row r="1954" spans="6:6" x14ac:dyDescent="0.35">
      <c r="F1954" s="559"/>
    </row>
    <row r="1955" spans="6:6" x14ac:dyDescent="0.35">
      <c r="F1955" s="559"/>
    </row>
    <row r="1956" spans="6:6" x14ac:dyDescent="0.35">
      <c r="F1956" s="559"/>
    </row>
    <row r="1957" spans="6:6" x14ac:dyDescent="0.35">
      <c r="F1957" s="559"/>
    </row>
    <row r="1958" spans="6:6" x14ac:dyDescent="0.35">
      <c r="F1958" s="559"/>
    </row>
    <row r="1959" spans="6:6" x14ac:dyDescent="0.35">
      <c r="F1959" s="559"/>
    </row>
    <row r="1960" spans="6:6" x14ac:dyDescent="0.35">
      <c r="F1960" s="559"/>
    </row>
    <row r="1961" spans="6:6" x14ac:dyDescent="0.35">
      <c r="F1961" s="559"/>
    </row>
    <row r="1962" spans="6:6" x14ac:dyDescent="0.35">
      <c r="F1962" s="559"/>
    </row>
    <row r="1963" spans="6:6" x14ac:dyDescent="0.35">
      <c r="F1963" s="559"/>
    </row>
    <row r="1964" spans="6:6" x14ac:dyDescent="0.35">
      <c r="F1964" s="559"/>
    </row>
    <row r="1965" spans="6:6" x14ac:dyDescent="0.35">
      <c r="F1965" s="559"/>
    </row>
    <row r="1966" spans="6:6" x14ac:dyDescent="0.35">
      <c r="F1966" s="559"/>
    </row>
    <row r="1967" spans="6:6" x14ac:dyDescent="0.35">
      <c r="F1967" s="559"/>
    </row>
    <row r="1968" spans="6:6" x14ac:dyDescent="0.35">
      <c r="F1968" s="559"/>
    </row>
    <row r="1969" spans="6:6" x14ac:dyDescent="0.35">
      <c r="F1969" s="559"/>
    </row>
    <row r="1970" spans="6:6" x14ac:dyDescent="0.35">
      <c r="F1970" s="559"/>
    </row>
    <row r="1971" spans="6:6" x14ac:dyDescent="0.35">
      <c r="F1971" s="559"/>
    </row>
    <row r="1972" spans="6:6" x14ac:dyDescent="0.35">
      <c r="F1972" s="559"/>
    </row>
    <row r="1973" spans="6:6" x14ac:dyDescent="0.35">
      <c r="F1973" s="559"/>
    </row>
    <row r="1974" spans="6:6" x14ac:dyDescent="0.35">
      <c r="F1974" s="559"/>
    </row>
    <row r="1975" spans="6:6" x14ac:dyDescent="0.35">
      <c r="F1975" s="559"/>
    </row>
    <row r="1976" spans="6:6" x14ac:dyDescent="0.35">
      <c r="F1976" s="559"/>
    </row>
    <row r="1977" spans="6:6" x14ac:dyDescent="0.35">
      <c r="F1977" s="559"/>
    </row>
    <row r="1978" spans="6:6" x14ac:dyDescent="0.35">
      <c r="F1978" s="559"/>
    </row>
    <row r="1979" spans="6:6" x14ac:dyDescent="0.35">
      <c r="F1979" s="559"/>
    </row>
    <row r="1980" spans="6:6" x14ac:dyDescent="0.35">
      <c r="F1980" s="559"/>
    </row>
    <row r="1981" spans="6:6" x14ac:dyDescent="0.35">
      <c r="F1981" s="559"/>
    </row>
    <row r="1982" spans="6:6" x14ac:dyDescent="0.35">
      <c r="F1982" s="559"/>
    </row>
    <row r="1983" spans="6:6" x14ac:dyDescent="0.35">
      <c r="F1983" s="559"/>
    </row>
    <row r="1984" spans="6:6" x14ac:dyDescent="0.35">
      <c r="F1984" s="559"/>
    </row>
    <row r="1985" spans="6:6" x14ac:dyDescent="0.35">
      <c r="F1985" s="559"/>
    </row>
    <row r="1986" spans="6:6" x14ac:dyDescent="0.35">
      <c r="F1986" s="559"/>
    </row>
    <row r="1987" spans="6:6" x14ac:dyDescent="0.35">
      <c r="F1987" s="559"/>
    </row>
    <row r="1988" spans="6:6" x14ac:dyDescent="0.35">
      <c r="F1988" s="559"/>
    </row>
    <row r="1989" spans="6:6" x14ac:dyDescent="0.35">
      <c r="F1989" s="559"/>
    </row>
    <row r="1990" spans="6:6" x14ac:dyDescent="0.35">
      <c r="F1990" s="559"/>
    </row>
    <row r="1991" spans="6:6" x14ac:dyDescent="0.35">
      <c r="F1991" s="559"/>
    </row>
    <row r="1992" spans="6:6" x14ac:dyDescent="0.35">
      <c r="F1992" s="559"/>
    </row>
    <row r="1993" spans="6:6" x14ac:dyDescent="0.35">
      <c r="F1993" s="559"/>
    </row>
    <row r="1994" spans="6:6" x14ac:dyDescent="0.35">
      <c r="F1994" s="559"/>
    </row>
    <row r="1995" spans="6:6" x14ac:dyDescent="0.35">
      <c r="F1995" s="559"/>
    </row>
    <row r="1996" spans="6:6" x14ac:dyDescent="0.35">
      <c r="F1996" s="559"/>
    </row>
    <row r="1997" spans="6:6" x14ac:dyDescent="0.35">
      <c r="F1997" s="559"/>
    </row>
    <row r="1998" spans="6:6" x14ac:dyDescent="0.35">
      <c r="F1998" s="559"/>
    </row>
    <row r="1999" spans="6:6" x14ac:dyDescent="0.35">
      <c r="F1999" s="559"/>
    </row>
    <row r="2000" spans="6:6" x14ac:dyDescent="0.35">
      <c r="F2000" s="559"/>
    </row>
    <row r="2001" spans="6:6" x14ac:dyDescent="0.35">
      <c r="F2001" s="559"/>
    </row>
    <row r="2002" spans="6:6" x14ac:dyDescent="0.35">
      <c r="F2002" s="559"/>
    </row>
    <row r="2003" spans="6:6" x14ac:dyDescent="0.35">
      <c r="F2003" s="559"/>
    </row>
    <row r="2004" spans="6:6" x14ac:dyDescent="0.35">
      <c r="F2004" s="559"/>
    </row>
    <row r="2005" spans="6:6" x14ac:dyDescent="0.35">
      <c r="F2005" s="559"/>
    </row>
    <row r="2006" spans="6:6" x14ac:dyDescent="0.35">
      <c r="F2006" s="559"/>
    </row>
    <row r="2007" spans="6:6" x14ac:dyDescent="0.35">
      <c r="F2007" s="559"/>
    </row>
    <row r="2008" spans="6:6" x14ac:dyDescent="0.35">
      <c r="F2008" s="559"/>
    </row>
    <row r="2009" spans="6:6" x14ac:dyDescent="0.35">
      <c r="F2009" s="559"/>
    </row>
    <row r="2010" spans="6:6" x14ac:dyDescent="0.35">
      <c r="F2010" s="559"/>
    </row>
    <row r="2011" spans="6:6" x14ac:dyDescent="0.35">
      <c r="F2011" s="559"/>
    </row>
    <row r="2012" spans="6:6" x14ac:dyDescent="0.35">
      <c r="F2012" s="559"/>
    </row>
    <row r="2013" spans="6:6" x14ac:dyDescent="0.35">
      <c r="F2013" s="559"/>
    </row>
    <row r="2014" spans="6:6" x14ac:dyDescent="0.35">
      <c r="F2014" s="559"/>
    </row>
    <row r="2015" spans="6:6" x14ac:dyDescent="0.35">
      <c r="F2015" s="559"/>
    </row>
    <row r="2016" spans="6:6" x14ac:dyDescent="0.35">
      <c r="F2016" s="559"/>
    </row>
    <row r="2017" spans="6:6" x14ac:dyDescent="0.35">
      <c r="F2017" s="559"/>
    </row>
    <row r="2018" spans="6:6" x14ac:dyDescent="0.35">
      <c r="F2018" s="559"/>
    </row>
    <row r="2019" spans="6:6" x14ac:dyDescent="0.35">
      <c r="F2019" s="559"/>
    </row>
    <row r="2020" spans="6:6" x14ac:dyDescent="0.35">
      <c r="F2020" s="559"/>
    </row>
    <row r="2021" spans="6:6" x14ac:dyDescent="0.35">
      <c r="F2021" s="559"/>
    </row>
    <row r="2022" spans="6:6" x14ac:dyDescent="0.35">
      <c r="F2022" s="559"/>
    </row>
    <row r="2023" spans="6:6" x14ac:dyDescent="0.35">
      <c r="F2023" s="559"/>
    </row>
    <row r="2024" spans="6:6" x14ac:dyDescent="0.35">
      <c r="F2024" s="559"/>
    </row>
    <row r="2025" spans="6:6" x14ac:dyDescent="0.35">
      <c r="F2025" s="559"/>
    </row>
    <row r="2026" spans="6:6" x14ac:dyDescent="0.35">
      <c r="F2026" s="559"/>
    </row>
    <row r="2027" spans="6:6" x14ac:dyDescent="0.35">
      <c r="F2027" s="559"/>
    </row>
    <row r="2028" spans="6:6" x14ac:dyDescent="0.35">
      <c r="F2028" s="559"/>
    </row>
    <row r="2029" spans="6:6" x14ac:dyDescent="0.35">
      <c r="F2029" s="559"/>
    </row>
    <row r="2030" spans="6:6" x14ac:dyDescent="0.35">
      <c r="F2030" s="559"/>
    </row>
    <row r="2031" spans="6:6" x14ac:dyDescent="0.35">
      <c r="F2031" s="559"/>
    </row>
    <row r="2032" spans="6:6" x14ac:dyDescent="0.35">
      <c r="F2032" s="559"/>
    </row>
    <row r="2033" spans="6:6" x14ac:dyDescent="0.35">
      <c r="F2033" s="559"/>
    </row>
    <row r="2034" spans="6:6" x14ac:dyDescent="0.35">
      <c r="F2034" s="559"/>
    </row>
    <row r="2035" spans="6:6" x14ac:dyDescent="0.35">
      <c r="F2035" s="559"/>
    </row>
    <row r="2036" spans="6:6" x14ac:dyDescent="0.35">
      <c r="F2036" s="559"/>
    </row>
    <row r="2037" spans="6:6" x14ac:dyDescent="0.35">
      <c r="F2037" s="559"/>
    </row>
    <row r="2038" spans="6:6" x14ac:dyDescent="0.35">
      <c r="F2038" s="559"/>
    </row>
    <row r="2039" spans="6:6" x14ac:dyDescent="0.35">
      <c r="F2039" s="559"/>
    </row>
    <row r="2040" spans="6:6" x14ac:dyDescent="0.35">
      <c r="F2040" s="559"/>
    </row>
    <row r="2041" spans="6:6" x14ac:dyDescent="0.35">
      <c r="F2041" s="559"/>
    </row>
    <row r="2042" spans="6:6" x14ac:dyDescent="0.35">
      <c r="F2042" s="559"/>
    </row>
    <row r="2043" spans="6:6" x14ac:dyDescent="0.35">
      <c r="F2043" s="559"/>
    </row>
    <row r="2044" spans="6:6" x14ac:dyDescent="0.35">
      <c r="F2044" s="559"/>
    </row>
    <row r="2045" spans="6:6" x14ac:dyDescent="0.35">
      <c r="F2045" s="559"/>
    </row>
    <row r="2046" spans="6:6" x14ac:dyDescent="0.35">
      <c r="F2046" s="559"/>
    </row>
    <row r="2047" spans="6:6" x14ac:dyDescent="0.35">
      <c r="F2047" s="559"/>
    </row>
    <row r="2048" spans="6:6" x14ac:dyDescent="0.35">
      <c r="F2048" s="559"/>
    </row>
    <row r="2049" spans="6:6" x14ac:dyDescent="0.35">
      <c r="F2049" s="559"/>
    </row>
    <row r="2050" spans="6:6" x14ac:dyDescent="0.35">
      <c r="F2050" s="559"/>
    </row>
    <row r="2051" spans="6:6" x14ac:dyDescent="0.35">
      <c r="F2051" s="559"/>
    </row>
    <row r="2052" spans="6:6" x14ac:dyDescent="0.35">
      <c r="F2052" s="559"/>
    </row>
    <row r="2053" spans="6:6" x14ac:dyDescent="0.35">
      <c r="F2053" s="559"/>
    </row>
    <row r="2054" spans="6:6" x14ac:dyDescent="0.35">
      <c r="F2054" s="559"/>
    </row>
    <row r="2055" spans="6:6" x14ac:dyDescent="0.35">
      <c r="F2055" s="559"/>
    </row>
    <row r="2056" spans="6:6" x14ac:dyDescent="0.35">
      <c r="F2056" s="559"/>
    </row>
    <row r="2057" spans="6:6" x14ac:dyDescent="0.35">
      <c r="F2057" s="559"/>
    </row>
    <row r="2058" spans="6:6" x14ac:dyDescent="0.35">
      <c r="F2058" s="559"/>
    </row>
    <row r="2059" spans="6:6" x14ac:dyDescent="0.35">
      <c r="F2059" s="559"/>
    </row>
    <row r="2060" spans="6:6" x14ac:dyDescent="0.35">
      <c r="F2060" s="559"/>
    </row>
    <row r="2061" spans="6:6" x14ac:dyDescent="0.35">
      <c r="F2061" s="559"/>
    </row>
    <row r="2062" spans="6:6" x14ac:dyDescent="0.35">
      <c r="F2062" s="559"/>
    </row>
    <row r="2063" spans="6:6" x14ac:dyDescent="0.35">
      <c r="F2063" s="559"/>
    </row>
    <row r="2064" spans="6:6" x14ac:dyDescent="0.35">
      <c r="F2064" s="559"/>
    </row>
    <row r="2065" spans="6:6" x14ac:dyDescent="0.35">
      <c r="F2065" s="559"/>
    </row>
    <row r="2066" spans="6:6" x14ac:dyDescent="0.35">
      <c r="F2066" s="559"/>
    </row>
    <row r="2067" spans="6:6" x14ac:dyDescent="0.35">
      <c r="F2067" s="559"/>
    </row>
    <row r="2068" spans="6:6" x14ac:dyDescent="0.35">
      <c r="F2068" s="559"/>
    </row>
    <row r="2069" spans="6:6" x14ac:dyDescent="0.35">
      <c r="F2069" s="559"/>
    </row>
    <row r="2070" spans="6:6" x14ac:dyDescent="0.35">
      <c r="F2070" s="559"/>
    </row>
    <row r="2071" spans="6:6" x14ac:dyDescent="0.35">
      <c r="F2071" s="559"/>
    </row>
    <row r="2072" spans="6:6" x14ac:dyDescent="0.35">
      <c r="F2072" s="559"/>
    </row>
    <row r="2073" spans="6:6" x14ac:dyDescent="0.35">
      <c r="F2073" s="559"/>
    </row>
    <row r="2074" spans="6:6" x14ac:dyDescent="0.35">
      <c r="F2074" s="559"/>
    </row>
    <row r="2075" spans="6:6" x14ac:dyDescent="0.35">
      <c r="F2075" s="559"/>
    </row>
    <row r="2076" spans="6:6" x14ac:dyDescent="0.35">
      <c r="F2076" s="559"/>
    </row>
    <row r="2077" spans="6:6" x14ac:dyDescent="0.35">
      <c r="F2077" s="559"/>
    </row>
    <row r="2078" spans="6:6" x14ac:dyDescent="0.35">
      <c r="F2078" s="559"/>
    </row>
    <row r="2079" spans="6:6" x14ac:dyDescent="0.35">
      <c r="F2079" s="559"/>
    </row>
    <row r="2080" spans="6:6" x14ac:dyDescent="0.35">
      <c r="F2080" s="559"/>
    </row>
    <row r="2081" spans="6:6" x14ac:dyDescent="0.35">
      <c r="F2081" s="559"/>
    </row>
    <row r="2082" spans="6:6" x14ac:dyDescent="0.35">
      <c r="F2082" s="559"/>
    </row>
    <row r="2083" spans="6:6" x14ac:dyDescent="0.35">
      <c r="F2083" s="559"/>
    </row>
    <row r="2084" spans="6:6" x14ac:dyDescent="0.35">
      <c r="F2084" s="559"/>
    </row>
    <row r="2085" spans="6:6" x14ac:dyDescent="0.35">
      <c r="F2085" s="559"/>
    </row>
    <row r="2086" spans="6:6" x14ac:dyDescent="0.35">
      <c r="F2086" s="559"/>
    </row>
    <row r="2087" spans="6:6" x14ac:dyDescent="0.35">
      <c r="F2087" s="559"/>
    </row>
    <row r="2088" spans="6:6" x14ac:dyDescent="0.35">
      <c r="F2088" s="559"/>
    </row>
    <row r="2089" spans="6:6" x14ac:dyDescent="0.35">
      <c r="F2089" s="559"/>
    </row>
    <row r="2090" spans="6:6" x14ac:dyDescent="0.35">
      <c r="F2090" s="559"/>
    </row>
    <row r="2091" spans="6:6" x14ac:dyDescent="0.35">
      <c r="F2091" s="559"/>
    </row>
    <row r="2092" spans="6:6" x14ac:dyDescent="0.35">
      <c r="F2092" s="559"/>
    </row>
    <row r="2093" spans="6:6" x14ac:dyDescent="0.35">
      <c r="F2093" s="559"/>
    </row>
    <row r="2094" spans="6:6" x14ac:dyDescent="0.35">
      <c r="F2094" s="559"/>
    </row>
    <row r="2095" spans="6:6" x14ac:dyDescent="0.35">
      <c r="F2095" s="559"/>
    </row>
    <row r="2096" spans="6:6" x14ac:dyDescent="0.35">
      <c r="F2096" s="559"/>
    </row>
    <row r="2097" spans="6:6" x14ac:dyDescent="0.35">
      <c r="F2097" s="559"/>
    </row>
    <row r="2098" spans="6:6" x14ac:dyDescent="0.35">
      <c r="F2098" s="559"/>
    </row>
    <row r="2099" spans="6:6" x14ac:dyDescent="0.35">
      <c r="F2099" s="559"/>
    </row>
    <row r="2100" spans="6:6" x14ac:dyDescent="0.35">
      <c r="F2100" s="559"/>
    </row>
    <row r="2101" spans="6:6" x14ac:dyDescent="0.35">
      <c r="F2101" s="559"/>
    </row>
    <row r="2102" spans="6:6" x14ac:dyDescent="0.35">
      <c r="F2102" s="559"/>
    </row>
    <row r="2103" spans="6:6" x14ac:dyDescent="0.35">
      <c r="F2103" s="559"/>
    </row>
    <row r="2104" spans="6:6" x14ac:dyDescent="0.35">
      <c r="F2104" s="559"/>
    </row>
    <row r="2105" spans="6:6" x14ac:dyDescent="0.35">
      <c r="F2105" s="559"/>
    </row>
    <row r="2106" spans="6:6" x14ac:dyDescent="0.35">
      <c r="F2106" s="559"/>
    </row>
    <row r="2107" spans="6:6" x14ac:dyDescent="0.35">
      <c r="F2107" s="559"/>
    </row>
    <row r="2108" spans="6:6" x14ac:dyDescent="0.35">
      <c r="F2108" s="559"/>
    </row>
    <row r="2109" spans="6:6" x14ac:dyDescent="0.35">
      <c r="F2109" s="559"/>
    </row>
    <row r="2110" spans="6:6" x14ac:dyDescent="0.35">
      <c r="F2110" s="559"/>
    </row>
    <row r="2111" spans="6:6" x14ac:dyDescent="0.35">
      <c r="F2111" s="559"/>
    </row>
    <row r="2112" spans="6:6" x14ac:dyDescent="0.35">
      <c r="F2112" s="559"/>
    </row>
    <row r="2113" spans="6:6" x14ac:dyDescent="0.35">
      <c r="F2113" s="559"/>
    </row>
    <row r="2114" spans="6:6" x14ac:dyDescent="0.35">
      <c r="F2114" s="559"/>
    </row>
    <row r="2115" spans="6:6" x14ac:dyDescent="0.35">
      <c r="F2115" s="559"/>
    </row>
    <row r="2116" spans="6:6" x14ac:dyDescent="0.35">
      <c r="F2116" s="559"/>
    </row>
    <row r="2117" spans="6:6" x14ac:dyDescent="0.35">
      <c r="F2117" s="559"/>
    </row>
    <row r="2118" spans="6:6" x14ac:dyDescent="0.35">
      <c r="F2118" s="559"/>
    </row>
    <row r="2119" spans="6:6" x14ac:dyDescent="0.35">
      <c r="F2119" s="559"/>
    </row>
    <row r="2120" spans="6:6" x14ac:dyDescent="0.35">
      <c r="F2120" s="559"/>
    </row>
    <row r="2121" spans="6:6" x14ac:dyDescent="0.35">
      <c r="F2121" s="559"/>
    </row>
    <row r="2122" spans="6:6" x14ac:dyDescent="0.35">
      <c r="F2122" s="559"/>
    </row>
    <row r="2123" spans="6:6" x14ac:dyDescent="0.35">
      <c r="F2123" s="559"/>
    </row>
    <row r="2124" spans="6:6" x14ac:dyDescent="0.35">
      <c r="F2124" s="559"/>
    </row>
    <row r="2125" spans="6:6" x14ac:dyDescent="0.35">
      <c r="F2125" s="559"/>
    </row>
    <row r="2126" spans="6:6" x14ac:dyDescent="0.35">
      <c r="F2126" s="559"/>
    </row>
    <row r="2127" spans="6:6" x14ac:dyDescent="0.35">
      <c r="F2127" s="559"/>
    </row>
    <row r="2128" spans="6:6" x14ac:dyDescent="0.35">
      <c r="F2128" s="559"/>
    </row>
    <row r="2129" spans="6:6" x14ac:dyDescent="0.35">
      <c r="F2129" s="559"/>
    </row>
    <row r="2130" spans="6:6" x14ac:dyDescent="0.35">
      <c r="F2130" s="559"/>
    </row>
    <row r="2131" spans="6:6" x14ac:dyDescent="0.35">
      <c r="F2131" s="559"/>
    </row>
    <row r="2132" spans="6:6" x14ac:dyDescent="0.35">
      <c r="F2132" s="559"/>
    </row>
    <row r="2133" spans="6:6" x14ac:dyDescent="0.35">
      <c r="F2133" s="559"/>
    </row>
    <row r="2134" spans="6:6" x14ac:dyDescent="0.35">
      <c r="F2134" s="559"/>
    </row>
    <row r="2135" spans="6:6" x14ac:dyDescent="0.35">
      <c r="F2135" s="559"/>
    </row>
    <row r="2136" spans="6:6" x14ac:dyDescent="0.35">
      <c r="F2136" s="559"/>
    </row>
    <row r="2137" spans="6:6" x14ac:dyDescent="0.35">
      <c r="F2137" s="559"/>
    </row>
    <row r="2138" spans="6:6" x14ac:dyDescent="0.35">
      <c r="F2138" s="559"/>
    </row>
    <row r="2139" spans="6:6" x14ac:dyDescent="0.35">
      <c r="F2139" s="559"/>
    </row>
    <row r="2140" spans="6:6" x14ac:dyDescent="0.35">
      <c r="F2140" s="559"/>
    </row>
    <row r="2141" spans="6:6" x14ac:dyDescent="0.35">
      <c r="F2141" s="559"/>
    </row>
    <row r="2142" spans="6:6" x14ac:dyDescent="0.35">
      <c r="F2142" s="559"/>
    </row>
    <row r="2143" spans="6:6" x14ac:dyDescent="0.35">
      <c r="F2143" s="559"/>
    </row>
    <row r="2144" spans="6:6" x14ac:dyDescent="0.35">
      <c r="F2144" s="559"/>
    </row>
    <row r="2145" spans="6:6" x14ac:dyDescent="0.35">
      <c r="F2145" s="559"/>
    </row>
    <row r="2146" spans="6:6" x14ac:dyDescent="0.35">
      <c r="F2146" s="559"/>
    </row>
    <row r="2147" spans="6:6" x14ac:dyDescent="0.35">
      <c r="F2147" s="559"/>
    </row>
    <row r="2148" spans="6:6" x14ac:dyDescent="0.35">
      <c r="F2148" s="559"/>
    </row>
    <row r="2149" spans="6:6" x14ac:dyDescent="0.35">
      <c r="F2149" s="559"/>
    </row>
    <row r="2150" spans="6:6" x14ac:dyDescent="0.35">
      <c r="F2150" s="559"/>
    </row>
    <row r="2151" spans="6:6" x14ac:dyDescent="0.35">
      <c r="F2151" s="559"/>
    </row>
    <row r="2152" spans="6:6" x14ac:dyDescent="0.35">
      <c r="F2152" s="559"/>
    </row>
    <row r="2153" spans="6:6" x14ac:dyDescent="0.35">
      <c r="F2153" s="559"/>
    </row>
    <row r="2154" spans="6:6" x14ac:dyDescent="0.35">
      <c r="F2154" s="559"/>
    </row>
    <row r="2155" spans="6:6" x14ac:dyDescent="0.35">
      <c r="F2155" s="559"/>
    </row>
    <row r="2156" spans="6:6" x14ac:dyDescent="0.35">
      <c r="F2156" s="559"/>
    </row>
    <row r="2157" spans="6:6" x14ac:dyDescent="0.35">
      <c r="F2157" s="559"/>
    </row>
    <row r="2158" spans="6:6" x14ac:dyDescent="0.35">
      <c r="F2158" s="559"/>
    </row>
    <row r="2159" spans="6:6" x14ac:dyDescent="0.35">
      <c r="F2159" s="559"/>
    </row>
    <row r="2160" spans="6:6" x14ac:dyDescent="0.35">
      <c r="F2160" s="559"/>
    </row>
  </sheetData>
  <sheetProtection sheet="1" objects="1" scenarios="1" autoFilter="0"/>
  <autoFilter ref="A26:T27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1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491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7" activePane="bottomLeft" state="frozen"/>
      <selection pane="bottomLeft" activeCell="E12" sqref="E12"/>
    </sheetView>
  </sheetViews>
  <sheetFormatPr baseColWidth="10" defaultColWidth="10.81640625" defaultRowHeight="14.5" x14ac:dyDescent="0.35"/>
  <cols>
    <col min="1" max="1" width="22.1796875" style="552" customWidth="1"/>
    <col min="2" max="2" width="14.54296875" style="552" customWidth="1"/>
    <col min="3" max="3" width="15.54296875" style="552" customWidth="1"/>
    <col min="4" max="4" width="21.1796875" style="552" customWidth="1"/>
    <col min="5" max="5" width="55.54296875" style="552" customWidth="1"/>
    <col min="6" max="6" width="15.453125" style="552" customWidth="1"/>
    <col min="7" max="7" width="16.54296875" style="552" customWidth="1"/>
    <col min="8" max="8" width="17.1796875" style="552" customWidth="1"/>
    <col min="9" max="9" width="10.81640625" style="552" bestFit="1" customWidth="1"/>
    <col min="10" max="10" width="24.7265625" style="552" customWidth="1"/>
    <col min="11" max="11" width="14.453125" style="552" customWidth="1"/>
    <col min="12" max="12" width="15.26953125" style="552" customWidth="1"/>
    <col min="13" max="14" width="14.81640625" style="552" customWidth="1"/>
    <col min="15" max="15" width="12.453125" style="552" customWidth="1"/>
    <col min="16" max="16" width="22.54296875" style="552" customWidth="1"/>
    <col min="17" max="17" width="31.7265625" style="552" customWidth="1"/>
    <col min="18" max="16384" width="10.81640625" style="552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86</v>
      </c>
      <c r="L3" s="111" t="str">
        <f>$B$7*100&amp;" % MwSt."</f>
        <v>19 % MwSt.</v>
      </c>
      <c r="M3" s="110" t="s">
        <v>85</v>
      </c>
      <c r="N3" s="110" t="s">
        <v>84</v>
      </c>
      <c r="O3" s="37"/>
    </row>
    <row r="4" spans="1:17" ht="28.15" customHeight="1" x14ac:dyDescent="0.35">
      <c r="A4" s="666" t="s">
        <v>83</v>
      </c>
      <c r="B4" s="667"/>
      <c r="C4" s="667"/>
      <c r="D4" s="667"/>
      <c r="E4" s="667"/>
      <c r="F4" s="667"/>
      <c r="G4" s="667"/>
      <c r="H4" s="667"/>
      <c r="I4" s="668"/>
      <c r="J4" s="110" t="s">
        <v>82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81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80</v>
      </c>
      <c r="B6" s="116">
        <v>13</v>
      </c>
      <c r="D6" s="36"/>
      <c r="E6" s="263"/>
      <c r="G6" s="33"/>
      <c r="H6" s="33"/>
      <c r="I6" s="33"/>
      <c r="J6" s="110" t="s">
        <v>79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78</v>
      </c>
      <c r="B7" s="117">
        <v>0.19</v>
      </c>
      <c r="E7" s="264"/>
      <c r="F7" s="36"/>
      <c r="G7" s="34"/>
      <c r="H7" s="33"/>
      <c r="I7" s="33"/>
      <c r="J7" s="110" t="s">
        <v>77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51"/>
    </row>
    <row r="8" spans="1:17" ht="28.15" customHeight="1" thickBot="1" x14ac:dyDescent="0.4">
      <c r="G8" s="33"/>
      <c r="H8" s="33"/>
      <c r="I8" s="33"/>
      <c r="J8" s="32" t="s">
        <v>76</v>
      </c>
      <c r="K8" s="31">
        <f>ROUNDUP(($D$29*$K$5)/$B$6,2)</f>
        <v>2.71</v>
      </c>
      <c r="L8" s="31">
        <f>K8*$B$7</f>
        <v>0.51490000000000002</v>
      </c>
      <c r="M8" s="31">
        <f>SUM(K8:L8)</f>
        <v>3.2248999999999999</v>
      </c>
    </row>
    <row r="9" spans="1:17" ht="102.65" customHeight="1" thickTop="1" thickBot="1" x14ac:dyDescent="0.4">
      <c r="A9" s="403" t="s">
        <v>75</v>
      </c>
      <c r="B9" s="404" t="s">
        <v>74</v>
      </c>
      <c r="C9" s="404" t="s">
        <v>73</v>
      </c>
      <c r="D9" s="404" t="s">
        <v>72</v>
      </c>
      <c r="E9" s="405" t="s">
        <v>18</v>
      </c>
      <c r="F9" s="406" t="s">
        <v>71</v>
      </c>
      <c r="G9" s="407" t="str">
        <f>$B$7*100&amp;" % MwSt."</f>
        <v>19 % MwSt.</v>
      </c>
      <c r="H9" s="408" t="s">
        <v>70</v>
      </c>
      <c r="I9" s="30" t="s">
        <v>69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2,71 € 
= 24,65 € (Netto)</v>
      </c>
      <c r="K9" s="409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409" t="str">
        <f>$B$7*100&amp;" % MwSt."</f>
        <v>19 % MwSt.</v>
      </c>
      <c r="M9" s="410" t="s">
        <v>68</v>
      </c>
      <c r="N9" s="410" t="str">
        <f>"Stromkosten (Brutto) und Grundgebühr ( "&amp;$N$4&amp;" € ) "</f>
        <v xml:space="preserve">Stromkosten (Brutto) und Grundgebühr ( 15,84 € ) </v>
      </c>
      <c r="O9" s="402"/>
      <c r="P9" s="411" t="s">
        <v>67</v>
      </c>
      <c r="Q9" s="412" t="s">
        <v>66</v>
      </c>
    </row>
    <row r="10" spans="1:17" ht="50" customHeight="1" thickTop="1" x14ac:dyDescent="0.35">
      <c r="A10" s="151" t="s">
        <v>284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215.86923529411763</v>
      </c>
      <c r="K10" s="29">
        <f t="shared" ref="K10:K22" si="0">$J10+ROUNDUP($K$4/$B$6,2)</f>
        <v>229.18923529411762</v>
      </c>
      <c r="L10" s="28">
        <f>ROUNDUP((K10*$B$7),2)</f>
        <v>43.55</v>
      </c>
      <c r="M10" s="27">
        <f>SUM(K10:L10)</f>
        <v>272.73923529411763</v>
      </c>
      <c r="N10" s="119">
        <f>IF(M10=0,"",H10+$N$4)</f>
        <v>243.68838999999997</v>
      </c>
      <c r="P10" s="265" t="s">
        <v>54</v>
      </c>
      <c r="Q10" s="266">
        <v>392</v>
      </c>
    </row>
    <row r="11" spans="1:17" ht="50" customHeight="1" x14ac:dyDescent="0.35">
      <c r="A11" s="120" t="s">
        <v>311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36.29488235294118</v>
      </c>
      <c r="K11" s="123">
        <f t="shared" si="0"/>
        <v>49.61488235294118</v>
      </c>
      <c r="L11" s="123">
        <f>ROUNDUP((K11*$B$7),2)</f>
        <v>9.43</v>
      </c>
      <c r="M11" s="124">
        <f>SUM(K11:L11)</f>
        <v>59.04488235294118</v>
      </c>
      <c r="N11" s="124">
        <f>IF(M11=0,"",H11+$N$4)</f>
        <v>29.994910000000001</v>
      </c>
      <c r="P11" s="265" t="s">
        <v>53</v>
      </c>
      <c r="Q11" s="266">
        <v>392</v>
      </c>
    </row>
    <row r="12" spans="1:17" ht="50" customHeight="1" x14ac:dyDescent="0.35">
      <c r="A12" s="120" t="s">
        <v>285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411.67094117647059</v>
      </c>
      <c r="K12" s="123">
        <f t="shared" si="0"/>
        <v>424.99094117647059</v>
      </c>
      <c r="L12" s="123">
        <f t="shared" ref="L12:L22" si="5">ROUNDUP(($K12*($B$7*100))/(100-100*$B$7),2)</f>
        <v>99.690000000000012</v>
      </c>
      <c r="M12" s="124">
        <f t="shared" ref="M12:M22" si="6">SUM(K12:L12)</f>
        <v>524.68094117647058</v>
      </c>
      <c r="N12" s="124">
        <f t="shared" ref="N12:N25" si="7">IF(M12=0,"",H12+$N$4)</f>
        <v>474.19342</v>
      </c>
      <c r="P12" s="265" t="s">
        <v>52</v>
      </c>
      <c r="Q12" s="266">
        <v>392</v>
      </c>
    </row>
    <row r="13" spans="1:17" ht="50" customHeight="1" x14ac:dyDescent="0.35">
      <c r="A13" s="120" t="s">
        <v>286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374.52123529411767</v>
      </c>
      <c r="K13" s="123">
        <f t="shared" si="0"/>
        <v>387.84123529411767</v>
      </c>
      <c r="L13" s="123">
        <f t="shared" si="5"/>
        <v>90.98</v>
      </c>
      <c r="M13" s="124">
        <f t="shared" si="6"/>
        <v>478.82123529411768</v>
      </c>
      <c r="N13" s="124">
        <f t="shared" si="7"/>
        <v>429.98527000000001</v>
      </c>
      <c r="P13" s="265" t="s">
        <v>51</v>
      </c>
      <c r="Q13" s="266">
        <v>392</v>
      </c>
    </row>
    <row r="14" spans="1:17" ht="50" customHeight="1" x14ac:dyDescent="0.35">
      <c r="A14" s="120" t="s">
        <v>287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543.20523529411776</v>
      </c>
      <c r="K14" s="123">
        <f t="shared" si="0"/>
        <v>556.52523529411781</v>
      </c>
      <c r="L14" s="123">
        <f t="shared" si="5"/>
        <v>130.54999999999998</v>
      </c>
      <c r="M14" s="124">
        <f t="shared" si="6"/>
        <v>687.07523529411776</v>
      </c>
      <c r="N14" s="124">
        <f t="shared" si="7"/>
        <v>633.21823000000006</v>
      </c>
      <c r="P14" s="265" t="s">
        <v>50</v>
      </c>
      <c r="Q14" s="266">
        <v>392</v>
      </c>
    </row>
    <row r="15" spans="1:17" ht="50" customHeight="1" x14ac:dyDescent="0.35">
      <c r="A15" s="120" t="s">
        <v>288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261.2860588235294</v>
      </c>
      <c r="K15" s="123">
        <f t="shared" si="0"/>
        <v>274.60605882352939</v>
      </c>
      <c r="L15" s="123">
        <f t="shared" si="5"/>
        <v>64.42</v>
      </c>
      <c r="M15" s="124">
        <f t="shared" si="6"/>
        <v>339.02605882352941</v>
      </c>
      <c r="N15" s="124">
        <f t="shared" si="7"/>
        <v>297.73440999999997</v>
      </c>
      <c r="P15" s="265" t="s">
        <v>49</v>
      </c>
      <c r="Q15" s="266">
        <v>392</v>
      </c>
    </row>
    <row r="16" spans="1:17" ht="50" customHeight="1" x14ac:dyDescent="0.35">
      <c r="A16" s="120" t="s">
        <v>289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554.82811764705889</v>
      </c>
      <c r="K16" s="123">
        <f t="shared" si="0"/>
        <v>568.14811764705894</v>
      </c>
      <c r="L16" s="123">
        <f t="shared" si="5"/>
        <v>133.26999999999998</v>
      </c>
      <c r="M16" s="124">
        <f t="shared" si="6"/>
        <v>701.41811764705892</v>
      </c>
      <c r="N16" s="124">
        <f t="shared" si="7"/>
        <v>644.55045999999993</v>
      </c>
      <c r="P16" s="265" t="s">
        <v>48</v>
      </c>
      <c r="Q16" s="266">
        <v>392</v>
      </c>
    </row>
    <row r="17" spans="1:17" ht="50" customHeight="1" x14ac:dyDescent="0.35">
      <c r="A17" s="120" t="s">
        <v>319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73.305058823529407</v>
      </c>
      <c r="K17" s="123">
        <f t="shared" si="0"/>
        <v>86.6250588235294</v>
      </c>
      <c r="L17" s="123">
        <f t="shared" si="5"/>
        <v>20.32</v>
      </c>
      <c r="M17" s="124">
        <f t="shared" si="6"/>
        <v>106.94505882352939</v>
      </c>
      <c r="N17" s="124">
        <f t="shared" si="7"/>
        <v>74.037019999999998</v>
      </c>
      <c r="P17" s="265" t="s">
        <v>47</v>
      </c>
      <c r="Q17" s="266">
        <v>392</v>
      </c>
    </row>
    <row r="18" spans="1:17" ht="50" customHeight="1" x14ac:dyDescent="0.35">
      <c r="A18" s="120" t="s">
        <v>290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390.21123529411761</v>
      </c>
      <c r="K18" s="123">
        <f t="shared" si="0"/>
        <v>403.53123529411761</v>
      </c>
      <c r="L18" s="123">
        <f t="shared" si="5"/>
        <v>94.660000000000011</v>
      </c>
      <c r="M18" s="124">
        <f t="shared" si="6"/>
        <v>498.19123529411763</v>
      </c>
      <c r="N18" s="124">
        <f t="shared" si="7"/>
        <v>451.15536999999995</v>
      </c>
      <c r="P18" s="265" t="s">
        <v>46</v>
      </c>
      <c r="Q18" s="266">
        <v>392</v>
      </c>
    </row>
    <row r="19" spans="1:17" ht="50" customHeight="1" x14ac:dyDescent="0.35">
      <c r="A19" s="120" t="s">
        <v>333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317.41176470588232</v>
      </c>
      <c r="K19" s="123">
        <f t="shared" si="0"/>
        <v>330.73176470588231</v>
      </c>
      <c r="L19" s="123">
        <f t="shared" si="5"/>
        <v>77.58</v>
      </c>
      <c r="M19" s="124">
        <f t="shared" si="6"/>
        <v>408.3117647058823</v>
      </c>
      <c r="N19" s="124">
        <f t="shared" si="7"/>
        <v>364.52399999999994</v>
      </c>
      <c r="P19" s="265" t="s">
        <v>45</v>
      </c>
      <c r="Q19" s="266">
        <v>392</v>
      </c>
    </row>
    <row r="20" spans="1:17" ht="50" customHeight="1" x14ac:dyDescent="0.35">
      <c r="A20" s="120" t="s">
        <v>291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438.45352941176469</v>
      </c>
      <c r="K20" s="123">
        <f t="shared" si="0"/>
        <v>451.77352941176468</v>
      </c>
      <c r="L20" s="123">
        <f t="shared" si="5"/>
        <v>105.98</v>
      </c>
      <c r="M20" s="124">
        <f t="shared" si="6"/>
        <v>557.7535294117647</v>
      </c>
      <c r="N20" s="124">
        <f t="shared" si="7"/>
        <v>508.56369999999998</v>
      </c>
      <c r="P20" s="265" t="s">
        <v>44</v>
      </c>
      <c r="Q20" s="266">
        <v>392</v>
      </c>
    </row>
    <row r="21" spans="1:17" ht="50" customHeight="1" thickBot="1" x14ac:dyDescent="0.4">
      <c r="A21" s="120" t="s">
        <v>323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281.69223529411761</v>
      </c>
      <c r="K21" s="123">
        <f t="shared" si="0"/>
        <v>295.0122352941176</v>
      </c>
      <c r="L21" s="123">
        <f t="shared" si="5"/>
        <v>69.210000000000008</v>
      </c>
      <c r="M21" s="124">
        <f t="shared" si="6"/>
        <v>364.22223529411758</v>
      </c>
      <c r="N21" s="124">
        <f t="shared" si="7"/>
        <v>322.01775999999995</v>
      </c>
      <c r="P21" s="267" t="s">
        <v>43</v>
      </c>
      <c r="Q21" s="268">
        <v>392</v>
      </c>
    </row>
    <row r="22" spans="1:17" ht="50" customHeight="1" x14ac:dyDescent="0.35">
      <c r="A22" s="120" t="s">
        <v>292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183.98676470588236</v>
      </c>
      <c r="K22" s="123">
        <f t="shared" si="0"/>
        <v>197.30676470588236</v>
      </c>
      <c r="L22" s="123">
        <f t="shared" si="5"/>
        <v>46.29</v>
      </c>
      <c r="M22" s="124">
        <f t="shared" si="6"/>
        <v>243.59676470588235</v>
      </c>
      <c r="N22" s="124">
        <f t="shared" si="7"/>
        <v>205.74825000000001</v>
      </c>
      <c r="P22" s="269" t="s">
        <v>65</v>
      </c>
      <c r="Q22" s="270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67" t="s">
        <v>64</v>
      </c>
      <c r="Q23" s="268">
        <v>4844.75</v>
      </c>
    </row>
    <row r="24" spans="1:17" ht="50" customHeight="1" thickBot="1" x14ac:dyDescent="0.4">
      <c r="A24" s="160" t="s">
        <v>282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71" t="s">
        <v>61</v>
      </c>
      <c r="Q24" s="272">
        <v>140.75</v>
      </c>
    </row>
    <row r="25" spans="1:17" ht="50" customHeight="1" x14ac:dyDescent="0.35">
      <c r="A25" s="158" t="s">
        <v>281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553"/>
      <c r="K26" s="126"/>
      <c r="L26" s="126"/>
      <c r="M26" s="128"/>
      <c r="N26" s="126"/>
    </row>
    <row r="27" spans="1:17" ht="53.15" customHeight="1" x14ac:dyDescent="0.35">
      <c r="A27" s="673" t="s">
        <v>63</v>
      </c>
      <c r="B27" s="674"/>
      <c r="C27" s="675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553"/>
      <c r="K27" s="126"/>
      <c r="L27" s="126"/>
      <c r="M27" s="128"/>
      <c r="N27" s="126"/>
      <c r="P27" s="36"/>
    </row>
    <row r="28" spans="1:17" ht="50" customHeight="1" x14ac:dyDescent="0.35">
      <c r="A28" s="125" t="s">
        <v>62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553"/>
      <c r="K28" s="126"/>
      <c r="L28" s="126"/>
      <c r="M28" s="128"/>
      <c r="N28" s="126"/>
    </row>
    <row r="29" spans="1:17" ht="53.15" customHeight="1" x14ac:dyDescent="0.35">
      <c r="A29" s="125" t="s">
        <v>61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553"/>
      <c r="K29" s="126"/>
      <c r="L29" s="126"/>
      <c r="M29" s="128"/>
      <c r="N29" s="126"/>
    </row>
    <row r="30" spans="1:17" ht="53.15" customHeight="1" x14ac:dyDescent="0.35">
      <c r="A30" s="125" t="s">
        <v>60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553"/>
      <c r="K30" s="126"/>
      <c r="L30" s="126"/>
      <c r="M30" s="128"/>
      <c r="N30" s="126"/>
      <c r="P30" s="273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553"/>
      <c r="K31" s="126"/>
      <c r="L31" s="126"/>
      <c r="M31" s="128"/>
      <c r="N31" s="126"/>
    </row>
    <row r="32" spans="1:17" ht="25.5" customHeight="1" x14ac:dyDescent="0.35">
      <c r="A32" s="19"/>
      <c r="B32" s="274"/>
      <c r="C32" s="274"/>
      <c r="D32" s="274"/>
      <c r="E32" s="274"/>
      <c r="F32" s="274"/>
      <c r="G32" s="274"/>
      <c r="H32" s="274"/>
      <c r="I32" s="274"/>
      <c r="J32" s="274"/>
    </row>
    <row r="33" spans="1:15" ht="18.5" x14ac:dyDescent="0.35">
      <c r="A33" s="275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76"/>
      <c r="B34" s="276"/>
      <c r="C34" s="276"/>
      <c r="D34" s="276"/>
      <c r="K34" s="547"/>
    </row>
    <row r="35" spans="1:15" ht="18.5" x14ac:dyDescent="0.35">
      <c r="A35" s="277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13 Parzellen = 2,71 € (Netto)</v>
      </c>
    </row>
    <row r="36" spans="1:15" x14ac:dyDescent="0.35">
      <c r="O36" s="36"/>
    </row>
    <row r="37" spans="1:15" x14ac:dyDescent="0.35">
      <c r="A37" s="669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670"/>
      <c r="C37" s="670"/>
      <c r="D37" s="671"/>
      <c r="E37" s="671"/>
      <c r="F37" s="671"/>
      <c r="G37" s="671"/>
      <c r="H37" s="671"/>
      <c r="I37" s="671"/>
      <c r="J37" s="671"/>
      <c r="K37" s="671"/>
      <c r="O37" s="36"/>
    </row>
    <row r="38" spans="1:15" ht="30" customHeight="1" x14ac:dyDescent="0.35">
      <c r="A38" s="18" t="s">
        <v>59</v>
      </c>
      <c r="B38" s="110">
        <f>COUNTIF(I10:I23,"WAHR")</f>
        <v>3</v>
      </c>
      <c r="C38" s="278"/>
      <c r="K38" s="36"/>
      <c r="L38" s="279"/>
      <c r="O38" s="36"/>
    </row>
    <row r="39" spans="1:15" x14ac:dyDescent="0.35">
      <c r="A39" s="672"/>
      <c r="B39" s="671"/>
      <c r="C39" s="671"/>
      <c r="D39" s="671"/>
      <c r="E39" s="671"/>
      <c r="F39" s="671"/>
      <c r="G39" s="671"/>
      <c r="K39" s="280"/>
    </row>
  </sheetData>
  <sheetProtection sheet="1" objects="1" scenarios="1" selectLockedCells="1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12" sqref="B12"/>
    </sheetView>
  </sheetViews>
  <sheetFormatPr baseColWidth="10" defaultColWidth="10.81640625" defaultRowHeight="14.5" x14ac:dyDescent="0.35"/>
  <cols>
    <col min="1" max="1" width="24.7265625" style="552" customWidth="1"/>
    <col min="2" max="2" width="20.453125" style="552" customWidth="1"/>
    <col min="3" max="3" width="23.26953125" style="552" customWidth="1"/>
    <col min="4" max="4" width="19.26953125" style="552" customWidth="1"/>
    <col min="5" max="5" width="43.81640625" style="552" customWidth="1"/>
    <col min="6" max="6" width="13.26953125" style="552" customWidth="1"/>
    <col min="7" max="7" width="18.54296875" style="552" customWidth="1"/>
    <col min="8" max="9" width="21.453125" style="552" customWidth="1"/>
    <col min="10" max="10" width="17.1796875" style="552" customWidth="1"/>
    <col min="11" max="11" width="27" style="552" customWidth="1"/>
    <col min="12" max="12" width="28.453125" style="552" customWidth="1"/>
    <col min="13" max="13" width="22.54296875" style="552" customWidth="1"/>
    <col min="14" max="14" width="17.453125" style="552" customWidth="1"/>
    <col min="15" max="15" width="12" style="552" bestFit="1" customWidth="1"/>
    <col min="16" max="16" width="15.26953125" style="552" customWidth="1"/>
    <col min="17" max="17" width="23.453125" style="552" bestFit="1" customWidth="1"/>
    <col min="18" max="16384" width="10.81640625" style="552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171</v>
      </c>
      <c r="B3" s="110" t="s">
        <v>170</v>
      </c>
      <c r="C3" s="110" t="s">
        <v>169</v>
      </c>
      <c r="D3" s="110" t="s">
        <v>168</v>
      </c>
      <c r="E3" s="137" t="s">
        <v>167</v>
      </c>
      <c r="F3" s="110" t="s">
        <v>166</v>
      </c>
      <c r="G3" s="110" t="s">
        <v>165</v>
      </c>
      <c r="H3" s="110" t="s">
        <v>164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552" t="s">
        <v>149</v>
      </c>
      <c r="D6" s="552" t="s">
        <v>163</v>
      </c>
      <c r="E6" s="109" t="str">
        <f>"Grundgebühr inkl. " &amp; ($E$4*100) &amp; " % MwSt. (Brutto)"</f>
        <v>Grundgebühr inkl. 7 % MwSt. (Brutto)</v>
      </c>
      <c r="F6" s="281"/>
      <c r="G6" s="281"/>
    </row>
    <row r="7" spans="1:27" ht="27.75" customHeight="1" thickBot="1" x14ac:dyDescent="0.4">
      <c r="B7" s="108" t="s">
        <v>162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559"/>
      <c r="N8" s="559"/>
    </row>
    <row r="9" spans="1:27" ht="28" customHeight="1" x14ac:dyDescent="0.35">
      <c r="M9" s="559"/>
      <c r="N9" s="559"/>
    </row>
    <row r="10" spans="1:27" ht="50" customHeight="1" thickBot="1" x14ac:dyDescent="0.4">
      <c r="A10" s="14"/>
      <c r="B10" s="282" t="s">
        <v>161</v>
      </c>
      <c r="C10" s="283"/>
      <c r="D10" s="283"/>
      <c r="E10" s="14"/>
      <c r="F10" s="283"/>
      <c r="G10" s="283"/>
      <c r="H10" s="283"/>
      <c r="I10" s="283"/>
    </row>
    <row r="11" spans="1:27" ht="50" customHeight="1" thickBot="1" x14ac:dyDescent="0.4">
      <c r="A11" s="413" t="s">
        <v>15</v>
      </c>
      <c r="B11" s="414" t="s">
        <v>160</v>
      </c>
      <c r="C11" s="414" t="s">
        <v>159</v>
      </c>
      <c r="D11" s="415" t="s">
        <v>63</v>
      </c>
      <c r="E11" s="416" t="s">
        <v>18</v>
      </c>
      <c r="F11" s="414" t="str">
        <f xml:space="preserve"> "x "&amp;C7&amp;" €"</f>
        <v>x 1,83 €</v>
      </c>
      <c r="G11" s="417">
        <f>$E$4</f>
        <v>7.0000000000000007E-2</v>
      </c>
      <c r="H11" s="414" t="str">
        <f xml:space="preserve"> "x "&amp;D7&amp;"0 €"</f>
        <v>x 2,70 €</v>
      </c>
      <c r="I11" s="414" t="s">
        <v>158</v>
      </c>
      <c r="J11" s="418" t="s">
        <v>157</v>
      </c>
      <c r="K11" s="418" t="s">
        <v>156</v>
      </c>
      <c r="L11" s="418" t="s">
        <v>155</v>
      </c>
      <c r="M11" s="419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301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552">
        <v>11</v>
      </c>
    </row>
    <row r="13" spans="1:27" ht="50" customHeight="1" x14ac:dyDescent="0.35">
      <c r="A13" s="190" t="s">
        <v>312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552">
        <v>61.32</v>
      </c>
      <c r="R13" s="559">
        <f>Q13*7/100</f>
        <v>4.2923999999999998</v>
      </c>
      <c r="S13" s="552">
        <f>SUM(Q13:R13)</f>
        <v>65.612399999999994</v>
      </c>
      <c r="T13" s="552">
        <v>1</v>
      </c>
    </row>
    <row r="14" spans="1:27" ht="50" customHeight="1" x14ac:dyDescent="0.35">
      <c r="A14" s="190" t="s">
        <v>293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552">
        <v>294</v>
      </c>
      <c r="R14" s="559">
        <f>Q14*7/100</f>
        <v>20.58</v>
      </c>
      <c r="T14" s="552">
        <v>10</v>
      </c>
    </row>
    <row r="15" spans="1:27" ht="50" customHeight="1" x14ac:dyDescent="0.35">
      <c r="A15" s="190" t="s">
        <v>294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559"/>
      <c r="T15" s="552">
        <v>7</v>
      </c>
    </row>
    <row r="16" spans="1:27" ht="50" customHeight="1" x14ac:dyDescent="0.35">
      <c r="A16" s="190" t="s">
        <v>295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552">
        <v>23</v>
      </c>
    </row>
    <row r="17" spans="1:24" ht="50" customHeight="1" x14ac:dyDescent="0.35">
      <c r="A17" s="190" t="s">
        <v>296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687" t="s">
        <v>154</v>
      </c>
      <c r="P17" s="688"/>
      <c r="Q17" s="284" t="s">
        <v>153</v>
      </c>
      <c r="R17" s="285"/>
      <c r="S17" s="286"/>
      <c r="T17" s="676">
        <v>6</v>
      </c>
      <c r="U17" s="677"/>
    </row>
    <row r="18" spans="1:24" ht="50" customHeight="1" x14ac:dyDescent="0.35">
      <c r="A18" s="190" t="s">
        <v>297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85" t="s">
        <v>152</v>
      </c>
      <c r="Q18" s="287">
        <v>500.82</v>
      </c>
      <c r="R18" s="288" t="s">
        <v>151</v>
      </c>
      <c r="S18" s="289"/>
      <c r="T18" s="555">
        <v>12</v>
      </c>
      <c r="U18" s="290" t="s">
        <v>146</v>
      </c>
      <c r="V18" s="291">
        <v>2021</v>
      </c>
    </row>
    <row r="19" spans="1:24" ht="50" customHeight="1" thickBot="1" x14ac:dyDescent="0.4">
      <c r="A19" s="190" t="s">
        <v>320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85" t="s">
        <v>150</v>
      </c>
      <c r="Q19" s="287">
        <v>59.72</v>
      </c>
      <c r="R19" s="288" t="s">
        <v>149</v>
      </c>
      <c r="S19" s="289"/>
      <c r="T19" s="292">
        <v>15</v>
      </c>
      <c r="U19" s="293" t="s">
        <v>146</v>
      </c>
      <c r="V19" s="552">
        <v>2020</v>
      </c>
    </row>
    <row r="20" spans="1:24" ht="50" customHeight="1" thickTop="1" x14ac:dyDescent="0.35">
      <c r="A20" s="190" t="s">
        <v>298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85" t="s">
        <v>148</v>
      </c>
      <c r="Q20" s="287">
        <v>5.21</v>
      </c>
      <c r="R20" s="288" t="s">
        <v>147</v>
      </c>
      <c r="S20" s="289"/>
      <c r="T20" s="294">
        <v>13</v>
      </c>
      <c r="U20" s="295" t="s">
        <v>146</v>
      </c>
    </row>
    <row r="21" spans="1:24" ht="50" customHeight="1" thickBot="1" x14ac:dyDescent="0.4">
      <c r="A21" s="190" t="s">
        <v>334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96">
        <v>1.47</v>
      </c>
      <c r="P21" s="297" t="s">
        <v>145</v>
      </c>
      <c r="Q21" s="287">
        <v>9.34</v>
      </c>
      <c r="R21" s="288" t="s">
        <v>144</v>
      </c>
      <c r="S21" s="289"/>
      <c r="T21" s="552">
        <v>3</v>
      </c>
    </row>
    <row r="22" spans="1:24" ht="50" customHeight="1" thickTop="1" thickBot="1" x14ac:dyDescent="0.4">
      <c r="A22" s="190" t="s">
        <v>299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98">
        <f>O18+O19+O20+O21</f>
        <v>112</v>
      </c>
      <c r="P22" s="299" t="s">
        <v>87</v>
      </c>
      <c r="Q22" s="300">
        <v>2.85</v>
      </c>
      <c r="R22" s="301" t="s">
        <v>143</v>
      </c>
      <c r="S22" s="302"/>
      <c r="T22" s="676">
        <v>14</v>
      </c>
      <c r="U22" s="678"/>
    </row>
    <row r="23" spans="1:24" ht="50" customHeight="1" x14ac:dyDescent="0.35">
      <c r="A23" s="190" t="s">
        <v>324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86"/>
      <c r="Q23" s="303">
        <f>Q18+Q19+Q20+Q21+Q22</f>
        <v>577.94000000000005</v>
      </c>
      <c r="R23" s="304" t="s">
        <v>87</v>
      </c>
      <c r="S23" s="305"/>
      <c r="T23" s="555">
        <v>25</v>
      </c>
      <c r="U23" s="555">
        <v>2021</v>
      </c>
      <c r="X23" s="552">
        <v>1015</v>
      </c>
    </row>
    <row r="24" spans="1:24" ht="50" customHeight="1" thickBot="1" x14ac:dyDescent="0.4">
      <c r="A24" s="190" t="s">
        <v>300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86"/>
      <c r="Q24" s="306">
        <v>320</v>
      </c>
      <c r="R24" s="307" t="s">
        <v>142</v>
      </c>
      <c r="S24" s="308"/>
      <c r="T24" s="297">
        <v>12</v>
      </c>
      <c r="U24" s="292">
        <v>2020</v>
      </c>
      <c r="X24" s="552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86"/>
      <c r="Q25" s="286"/>
      <c r="R25" s="286"/>
      <c r="S25" s="286"/>
      <c r="T25" s="294"/>
      <c r="U25" s="295" t="s">
        <v>141</v>
      </c>
      <c r="X25" s="552">
        <f>X24-X23</f>
        <v>-115</v>
      </c>
    </row>
    <row r="26" spans="1:24" ht="49.5" customHeight="1" thickBot="1" x14ac:dyDescent="0.4">
      <c r="A26" s="168" t="s">
        <v>140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86"/>
      <c r="Q26" s="309">
        <f>Q23-Q24</f>
        <v>257.94000000000005</v>
      </c>
      <c r="R26" s="310"/>
      <c r="S26" s="310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139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311" t="s">
        <v>138</v>
      </c>
      <c r="P28" s="312"/>
      <c r="Q28" s="313"/>
      <c r="R28" s="314"/>
      <c r="S28" s="315">
        <v>2.85</v>
      </c>
    </row>
    <row r="29" spans="1:24" ht="35.25" customHeight="1" thickTop="1" thickBot="1" x14ac:dyDescent="0.4">
      <c r="A29" s="201" t="s">
        <v>137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311" t="s">
        <v>136</v>
      </c>
      <c r="P29" s="316"/>
      <c r="Q29" s="316"/>
      <c r="R29" s="316"/>
      <c r="S29" s="317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559"/>
    </row>
    <row r="31" spans="1:24" ht="50" customHeight="1" thickBot="1" x14ac:dyDescent="0.4">
      <c r="A31" s="203" t="s">
        <v>135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558"/>
      <c r="N31" s="56"/>
      <c r="O31" s="318">
        <v>3.19</v>
      </c>
      <c r="P31" s="319" t="s">
        <v>134</v>
      </c>
      <c r="R31" s="36"/>
      <c r="T31" s="552">
        <v>161</v>
      </c>
    </row>
    <row r="32" spans="1:24" ht="27" customHeight="1" thickBot="1" x14ac:dyDescent="0.4">
      <c r="A32" s="194" t="s">
        <v>283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558"/>
      <c r="N32" s="56"/>
      <c r="O32" s="320">
        <v>0</v>
      </c>
      <c r="P32" s="321" t="s">
        <v>133</v>
      </c>
    </row>
    <row r="33" spans="1:19" ht="27" customHeight="1" thickBot="1" x14ac:dyDescent="0.4">
      <c r="A33" s="194" t="s">
        <v>132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558"/>
      <c r="N33" s="56"/>
      <c r="O33" s="322">
        <f>O31+O32</f>
        <v>3.19</v>
      </c>
      <c r="P33" s="323"/>
      <c r="S33" s="324"/>
    </row>
    <row r="34" spans="1:19" ht="25.5" customHeight="1" thickBot="1" x14ac:dyDescent="0.4">
      <c r="A34" s="203" t="s">
        <v>131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130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558"/>
      <c r="M37" s="558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129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65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128</v>
      </c>
      <c r="J43" s="56" t="s">
        <v>127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58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684" t="s">
        <v>126</v>
      </c>
      <c r="E46" s="684"/>
      <c r="F46" s="684"/>
      <c r="G46" s="61">
        <v>2025</v>
      </c>
      <c r="H46" s="62">
        <v>773.5</v>
      </c>
      <c r="I46" s="557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685" t="s">
        <v>97</v>
      </c>
      <c r="E47" s="685"/>
      <c r="F47" s="686"/>
      <c r="G47" s="61">
        <v>2025</v>
      </c>
      <c r="H47" s="71">
        <v>42.83</v>
      </c>
      <c r="I47" s="56" t="s">
        <v>125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685" t="s">
        <v>124</v>
      </c>
      <c r="E48" s="685"/>
      <c r="F48" s="686"/>
      <c r="G48" s="559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123</v>
      </c>
      <c r="J49" s="56" t="s">
        <v>122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121</v>
      </c>
      <c r="J50" s="56" t="s">
        <v>120</v>
      </c>
      <c r="K50" s="556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62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51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51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679"/>
      <c r="D57" s="671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556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119</v>
      </c>
      <c r="B60" s="62">
        <f>B57+B58+B59</f>
        <v>61.31</v>
      </c>
      <c r="C60" s="61" t="s">
        <v>118</v>
      </c>
      <c r="D60" s="60">
        <v>4.71</v>
      </c>
      <c r="E60" s="60"/>
      <c r="F60" s="64" t="s">
        <v>117</v>
      </c>
      <c r="G60" s="63"/>
      <c r="H60" s="556"/>
      <c r="M60" s="56"/>
      <c r="N60" s="56"/>
      <c r="O60" s="56"/>
    </row>
    <row r="61" spans="1:15" ht="15.5" x14ac:dyDescent="0.35">
      <c r="A61" s="56" t="s">
        <v>116</v>
      </c>
      <c r="B61" s="62">
        <v>65.601700000000008</v>
      </c>
      <c r="C61" s="61" t="s">
        <v>115</v>
      </c>
      <c r="D61" s="60">
        <f>B61/13</f>
        <v>5.0462846153846161</v>
      </c>
      <c r="E61" s="60"/>
      <c r="F61" s="59" t="s">
        <v>114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113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103</v>
      </c>
      <c r="B65" s="57" t="s">
        <v>112</v>
      </c>
      <c r="C65" s="57" t="s">
        <v>111</v>
      </c>
      <c r="D65" s="57" t="s">
        <v>110</v>
      </c>
      <c r="E65" s="57"/>
      <c r="F65" s="55" t="s">
        <v>109</v>
      </c>
      <c r="G65" s="57" t="s">
        <v>108</v>
      </c>
      <c r="H65" s="55" t="s">
        <v>86</v>
      </c>
      <c r="I65" s="55" t="s">
        <v>107</v>
      </c>
      <c r="J65" s="57" t="s">
        <v>106</v>
      </c>
      <c r="K65" s="55" t="s">
        <v>105</v>
      </c>
      <c r="L65" s="56"/>
      <c r="M65" s="56"/>
      <c r="N65" s="56"/>
      <c r="O65" s="56"/>
    </row>
    <row r="66" spans="1:15" ht="23.5" customHeight="1" thickTop="1" thickBot="1" x14ac:dyDescent="0.4">
      <c r="A66" s="325">
        <v>1</v>
      </c>
      <c r="B66" s="326" t="s">
        <v>104</v>
      </c>
      <c r="C66" s="327">
        <v>1.54</v>
      </c>
      <c r="D66" s="327">
        <v>199.5</v>
      </c>
      <c r="E66" s="327"/>
      <c r="F66" s="325">
        <v>366</v>
      </c>
      <c r="G66" s="327">
        <v>61.32</v>
      </c>
      <c r="H66" s="327">
        <v>260.82</v>
      </c>
      <c r="I66" s="328">
        <v>0.05</v>
      </c>
      <c r="J66" s="327">
        <v>13.04</v>
      </c>
      <c r="K66" s="327">
        <v>273.86</v>
      </c>
      <c r="L66" s="56"/>
      <c r="M66" s="56"/>
    </row>
    <row r="67" spans="1:15" ht="23.5" customHeight="1" thickTop="1" thickBot="1" x14ac:dyDescent="0.4">
      <c r="A67" s="325">
        <v>2</v>
      </c>
      <c r="B67" s="326" t="s">
        <v>104</v>
      </c>
      <c r="C67" s="327">
        <v>2.19</v>
      </c>
      <c r="D67" s="327">
        <v>316.54000000000002</v>
      </c>
      <c r="E67" s="327"/>
      <c r="F67" s="325">
        <v>366</v>
      </c>
      <c r="G67" s="327"/>
      <c r="H67" s="327">
        <v>316.54000000000002</v>
      </c>
      <c r="I67" s="329"/>
      <c r="J67" s="327"/>
      <c r="K67" s="327">
        <v>316.54000000000002</v>
      </c>
    </row>
    <row r="68" spans="1:15" ht="23.5" customHeight="1" thickTop="1" thickBot="1" x14ac:dyDescent="0.4">
      <c r="A68" s="330"/>
      <c r="B68" s="331"/>
      <c r="C68" s="332"/>
      <c r="D68" s="332"/>
      <c r="E68" s="332"/>
      <c r="F68" s="330"/>
      <c r="G68" s="332"/>
      <c r="H68" s="332"/>
      <c r="I68" s="333"/>
      <c r="J68" s="332"/>
      <c r="K68" s="334">
        <f>SUM(K66:K67)</f>
        <v>590.40000000000009</v>
      </c>
    </row>
    <row r="69" spans="1:15" ht="23.5" customHeight="1" thickTop="1" thickBot="1" x14ac:dyDescent="0.4">
      <c r="A69" s="55" t="s">
        <v>103</v>
      </c>
      <c r="B69" s="54" t="s">
        <v>102</v>
      </c>
      <c r="C69" s="335"/>
      <c r="D69" s="336"/>
      <c r="E69" s="336"/>
      <c r="F69" s="554"/>
      <c r="G69" s="336"/>
      <c r="H69" s="336"/>
      <c r="I69" s="554"/>
      <c r="J69" s="336"/>
      <c r="K69" s="336"/>
    </row>
    <row r="70" spans="1:15" ht="23.5" customHeight="1" thickTop="1" x14ac:dyDescent="0.35">
      <c r="A70" s="554">
        <v>1</v>
      </c>
      <c r="B70" s="337">
        <v>1711509</v>
      </c>
      <c r="C70" s="336"/>
      <c r="D70" s="336"/>
      <c r="E70" s="336"/>
      <c r="F70" s="554"/>
      <c r="G70" s="336"/>
      <c r="H70" s="336"/>
      <c r="I70" s="554"/>
      <c r="J70" s="336"/>
      <c r="K70" s="336"/>
    </row>
    <row r="71" spans="1:15" ht="23.5" customHeight="1" thickBot="1" x14ac:dyDescent="0.4">
      <c r="A71" s="338">
        <v>2</v>
      </c>
      <c r="B71" s="337" t="s">
        <v>101</v>
      </c>
      <c r="C71" s="339"/>
      <c r="D71" s="339"/>
      <c r="E71" s="339"/>
      <c r="F71" s="338"/>
      <c r="G71" s="339"/>
      <c r="H71" s="339"/>
      <c r="I71" s="338"/>
      <c r="J71" s="339"/>
      <c r="K71" s="339"/>
    </row>
    <row r="72" spans="1:15" ht="23.5" customHeight="1" thickTop="1" thickBot="1" x14ac:dyDescent="0.4">
      <c r="A72" s="325"/>
      <c r="B72" s="325"/>
      <c r="C72" s="327"/>
      <c r="D72" s="325"/>
      <c r="E72" s="325"/>
      <c r="F72" s="325"/>
      <c r="G72" s="340" t="s">
        <v>87</v>
      </c>
      <c r="H72" s="327">
        <v>577.36</v>
      </c>
      <c r="I72" s="325"/>
      <c r="J72" s="327">
        <v>13.04</v>
      </c>
      <c r="K72" s="327">
        <v>590.4</v>
      </c>
    </row>
    <row r="73" spans="1:15" ht="23.5" customHeight="1" thickTop="1" x14ac:dyDescent="0.35">
      <c r="A73" s="330"/>
      <c r="B73" s="330"/>
      <c r="C73" s="330"/>
      <c r="D73" s="330"/>
      <c r="E73" s="330"/>
      <c r="F73" s="330"/>
      <c r="G73" s="330"/>
      <c r="H73" s="330"/>
      <c r="I73" s="330"/>
      <c r="J73" s="330"/>
      <c r="K73" s="330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680"/>
      <c r="C85" s="680"/>
      <c r="D85" s="680"/>
      <c r="E85" s="680"/>
      <c r="F85" s="680"/>
      <c r="G85" s="680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100</v>
      </c>
      <c r="B94" s="44">
        <v>1396.68</v>
      </c>
      <c r="C94" s="46" t="s">
        <v>89</v>
      </c>
      <c r="D94" s="45">
        <v>13</v>
      </c>
      <c r="E94" s="45"/>
      <c r="F94" s="45" t="s">
        <v>88</v>
      </c>
      <c r="G94" s="44">
        <v>107.44</v>
      </c>
    </row>
    <row r="95" spans="1:7" ht="22.5" customHeight="1" thickBot="1" x14ac:dyDescent="0.4">
      <c r="A95" s="42" t="s">
        <v>99</v>
      </c>
      <c r="B95" s="39">
        <v>214.08</v>
      </c>
      <c r="C95" s="41" t="s">
        <v>89</v>
      </c>
      <c r="D95" s="40">
        <v>13</v>
      </c>
      <c r="E95" s="40"/>
      <c r="F95" s="40" t="s">
        <v>98</v>
      </c>
      <c r="G95" s="39">
        <v>15.34</v>
      </c>
    </row>
    <row r="96" spans="1:7" ht="22.5" customHeight="1" thickBot="1" x14ac:dyDescent="0.4">
      <c r="A96" s="42" t="s">
        <v>97</v>
      </c>
      <c r="B96" s="39">
        <v>206.57</v>
      </c>
      <c r="C96" s="41" t="s">
        <v>89</v>
      </c>
      <c r="D96" s="40">
        <v>13</v>
      </c>
      <c r="E96" s="40"/>
      <c r="F96" s="43" t="s">
        <v>88</v>
      </c>
      <c r="G96" s="39">
        <v>15.67</v>
      </c>
    </row>
    <row r="97" spans="1:11" ht="15" thickBot="1" x14ac:dyDescent="0.4">
      <c r="A97" s="42" t="s">
        <v>96</v>
      </c>
      <c r="B97" s="39">
        <v>73.290000000000006</v>
      </c>
      <c r="C97" s="41" t="s">
        <v>89</v>
      </c>
      <c r="D97" s="40">
        <v>13</v>
      </c>
      <c r="E97" s="40"/>
      <c r="F97" s="40" t="s">
        <v>88</v>
      </c>
      <c r="G97" s="39">
        <v>5.63</v>
      </c>
    </row>
    <row r="98" spans="1:11" ht="15" thickBot="1" x14ac:dyDescent="0.4">
      <c r="A98" s="42" t="s">
        <v>95</v>
      </c>
      <c r="B98" s="39">
        <v>465.72</v>
      </c>
      <c r="C98" s="41" t="s">
        <v>89</v>
      </c>
      <c r="D98" s="40">
        <v>13</v>
      </c>
      <c r="E98" s="40"/>
      <c r="F98" s="40" t="s">
        <v>88</v>
      </c>
      <c r="G98" s="39">
        <v>35.82</v>
      </c>
    </row>
    <row r="99" spans="1:11" ht="15" thickBot="1" x14ac:dyDescent="0.4">
      <c r="A99" s="42" t="s">
        <v>94</v>
      </c>
      <c r="B99" s="39">
        <v>51.73</v>
      </c>
      <c r="C99" s="41" t="s">
        <v>89</v>
      </c>
      <c r="D99" s="40">
        <v>13</v>
      </c>
      <c r="E99" s="40"/>
      <c r="F99" s="40" t="s">
        <v>88</v>
      </c>
      <c r="G99" s="39">
        <v>3.98</v>
      </c>
    </row>
    <row r="100" spans="1:11" ht="15" thickBot="1" x14ac:dyDescent="0.4">
      <c r="A100" s="42" t="s">
        <v>93</v>
      </c>
      <c r="B100" s="39">
        <v>201.4</v>
      </c>
      <c r="C100" s="41" t="s">
        <v>89</v>
      </c>
      <c r="D100" s="40">
        <v>13</v>
      </c>
      <c r="E100" s="40"/>
      <c r="F100" s="40" t="s">
        <v>88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92</v>
      </c>
      <c r="B101" s="39">
        <v>56.2</v>
      </c>
      <c r="C101" s="41" t="s">
        <v>89</v>
      </c>
      <c r="D101" s="40">
        <v>13</v>
      </c>
      <c r="E101" s="40"/>
      <c r="F101" s="40" t="s">
        <v>88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91</v>
      </c>
      <c r="B102" s="39">
        <v>308.92</v>
      </c>
      <c r="C102" s="41" t="s">
        <v>89</v>
      </c>
      <c r="D102" s="40">
        <v>13</v>
      </c>
      <c r="E102" s="40"/>
      <c r="F102" s="40" t="s">
        <v>88</v>
      </c>
      <c r="G102" s="39">
        <v>23.76</v>
      </c>
    </row>
    <row r="103" spans="1:11" ht="15" thickBot="1" x14ac:dyDescent="0.4">
      <c r="A103" s="42" t="s">
        <v>90</v>
      </c>
      <c r="B103" s="39">
        <v>48.96</v>
      </c>
      <c r="C103" s="41" t="s">
        <v>89</v>
      </c>
      <c r="D103" s="40">
        <v>13</v>
      </c>
      <c r="E103" s="40"/>
      <c r="F103" s="40" t="s">
        <v>88</v>
      </c>
      <c r="G103" s="39">
        <v>3.76</v>
      </c>
    </row>
    <row r="104" spans="1:11" ht="15" thickBot="1" x14ac:dyDescent="0.4">
      <c r="A104" s="38" t="s">
        <v>87</v>
      </c>
      <c r="B104" s="681">
        <f>SUM(G94:G103)</f>
        <v>231.20999999999995</v>
      </c>
      <c r="C104" s="682"/>
      <c r="D104" s="682"/>
      <c r="E104" s="682"/>
      <c r="F104" s="682"/>
      <c r="G104" s="683"/>
    </row>
  </sheetData>
  <sheetProtection sheet="1" objects="1" scenarios="1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6" activePane="bottomLeft" state="frozen"/>
      <selection pane="bottomLeft" activeCell="L23" sqref="L23"/>
    </sheetView>
  </sheetViews>
  <sheetFormatPr baseColWidth="10" defaultColWidth="11.453125" defaultRowHeight="14.5" x14ac:dyDescent="0.35"/>
  <cols>
    <col min="1" max="1" width="23" style="222" customWidth="1"/>
    <col min="2" max="2" width="11.453125" style="221"/>
    <col min="3" max="3" width="9" style="221" customWidth="1"/>
    <col min="4" max="4" width="11.453125" style="221"/>
    <col min="5" max="5" width="20.81640625" style="221" customWidth="1"/>
    <col min="6" max="6" width="17.26953125" style="221" bestFit="1" customWidth="1"/>
    <col min="7" max="7" width="20" style="221" customWidth="1"/>
    <col min="8" max="8" width="13.1796875" style="221" customWidth="1"/>
    <col min="9" max="9" width="11.453125" style="221"/>
    <col min="10" max="10" width="21.26953125" style="221" customWidth="1"/>
    <col min="11" max="11" width="19.81640625" style="221" customWidth="1"/>
    <col min="12" max="12" width="17.81640625" style="221" customWidth="1"/>
    <col min="13" max="13" width="14.1796875" style="221" bestFit="1" customWidth="1"/>
    <col min="14" max="14" width="31.7265625" style="221" customWidth="1"/>
    <col min="15" max="15" width="16.453125" style="221" customWidth="1"/>
    <col min="16" max="17" width="14.54296875" style="221" customWidth="1"/>
    <col min="18" max="16384" width="11.453125" style="552"/>
  </cols>
  <sheetData>
    <row r="1" spans="1:18" ht="30" customHeight="1" x14ac:dyDescent="0.35">
      <c r="A1" s="547"/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2"/>
      <c r="Q1" s="552"/>
    </row>
    <row r="2" spans="1:18" ht="18" customHeight="1" x14ac:dyDescent="0.35">
      <c r="A2" s="547"/>
      <c r="B2" s="225" t="s">
        <v>268</v>
      </c>
      <c r="C2" s="552"/>
      <c r="D2" s="226">
        <v>46096.978576388887</v>
      </c>
      <c r="E2" s="552"/>
      <c r="F2" s="552"/>
      <c r="G2" s="552"/>
      <c r="H2" s="552"/>
      <c r="I2" s="552"/>
      <c r="J2" s="552"/>
      <c r="K2" s="552"/>
      <c r="L2" s="552"/>
      <c r="M2" s="552"/>
      <c r="N2" s="552"/>
      <c r="O2" s="552"/>
      <c r="P2" s="552"/>
      <c r="Q2" s="552"/>
    </row>
    <row r="3" spans="1:18" ht="8.25" customHeight="1" x14ac:dyDescent="0.35">
      <c r="A3" s="547"/>
      <c r="B3" s="552"/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</row>
    <row r="4" spans="1:18" ht="18.5" x14ac:dyDescent="0.35">
      <c r="A4" s="547"/>
      <c r="B4" s="552"/>
      <c r="C4" s="552"/>
      <c r="D4" s="689" t="s">
        <v>15</v>
      </c>
      <c r="E4" s="630"/>
      <c r="F4" s="631"/>
      <c r="G4" s="689" t="s">
        <v>267</v>
      </c>
      <c r="H4" s="630"/>
      <c r="I4" s="630"/>
      <c r="J4" s="631"/>
      <c r="K4" s="689" t="s">
        <v>266</v>
      </c>
      <c r="L4" s="631"/>
      <c r="M4" s="552"/>
      <c r="N4" s="552"/>
      <c r="O4" s="552"/>
      <c r="P4" s="552"/>
      <c r="Q4" s="552"/>
    </row>
    <row r="5" spans="1:18" ht="36" customHeight="1" x14ac:dyDescent="0.35">
      <c r="A5" s="420" t="s">
        <v>439</v>
      </c>
      <c r="B5" s="421" t="s">
        <v>265</v>
      </c>
      <c r="C5" s="421" t="s">
        <v>264</v>
      </c>
      <c r="D5" s="421" t="s">
        <v>263</v>
      </c>
      <c r="E5" s="421" t="s">
        <v>262</v>
      </c>
      <c r="F5" s="421" t="s">
        <v>261</v>
      </c>
      <c r="G5" s="422" t="s">
        <v>260</v>
      </c>
      <c r="H5" s="421" t="s">
        <v>259</v>
      </c>
      <c r="I5" s="421" t="s">
        <v>258</v>
      </c>
      <c r="J5" s="421" t="s">
        <v>257</v>
      </c>
      <c r="K5" s="421" t="s">
        <v>256</v>
      </c>
      <c r="L5" s="421" t="s">
        <v>255</v>
      </c>
      <c r="M5" s="421" t="s">
        <v>254</v>
      </c>
      <c r="N5" s="421" t="s">
        <v>253</v>
      </c>
      <c r="O5" s="423" t="s">
        <v>252</v>
      </c>
      <c r="P5" s="423" t="s">
        <v>473</v>
      </c>
      <c r="Q5" s="423" t="s">
        <v>437</v>
      </c>
    </row>
    <row r="6" spans="1:18" x14ac:dyDescent="0.35">
      <c r="A6" s="227" t="s">
        <v>440</v>
      </c>
      <c r="B6" s="228">
        <v>1</v>
      </c>
      <c r="C6" s="228" t="s">
        <v>202</v>
      </c>
      <c r="D6" s="229" t="s">
        <v>184</v>
      </c>
      <c r="E6" s="229" t="s">
        <v>251</v>
      </c>
      <c r="F6" s="229" t="s">
        <v>250</v>
      </c>
      <c r="G6" s="229" t="s">
        <v>249</v>
      </c>
      <c r="H6" s="228" t="s">
        <v>248</v>
      </c>
      <c r="I6" s="228">
        <v>14797</v>
      </c>
      <c r="J6" s="229" t="s">
        <v>247</v>
      </c>
      <c r="K6" s="229"/>
      <c r="L6" s="229" t="s">
        <v>246</v>
      </c>
      <c r="M6" s="230"/>
      <c r="N6" s="229"/>
      <c r="O6" s="229" t="s">
        <v>461</v>
      </c>
      <c r="P6" s="230"/>
      <c r="Q6" s="230"/>
      <c r="R6" s="210"/>
    </row>
    <row r="7" spans="1:18" x14ac:dyDescent="0.35">
      <c r="A7" s="237" t="s">
        <v>441</v>
      </c>
      <c r="B7" s="235">
        <v>2</v>
      </c>
      <c r="C7" s="235" t="s">
        <v>202</v>
      </c>
      <c r="D7" s="238" t="s">
        <v>188</v>
      </c>
      <c r="E7" s="238" t="s">
        <v>310</v>
      </c>
      <c r="F7" s="238" t="s">
        <v>245</v>
      </c>
      <c r="G7" s="238" t="s">
        <v>242</v>
      </c>
      <c r="H7" s="235">
        <v>29</v>
      </c>
      <c r="I7" s="235">
        <v>14478</v>
      </c>
      <c r="J7" s="238" t="s">
        <v>189</v>
      </c>
      <c r="K7" s="238"/>
      <c r="L7" s="238"/>
      <c r="M7" s="239"/>
      <c r="N7" s="238"/>
      <c r="O7" s="238" t="s">
        <v>461</v>
      </c>
      <c r="P7" s="239"/>
      <c r="Q7" s="239"/>
      <c r="R7" s="210"/>
    </row>
    <row r="8" spans="1:18" x14ac:dyDescent="0.35">
      <c r="A8" s="227" t="s">
        <v>442</v>
      </c>
      <c r="B8" s="228">
        <v>2</v>
      </c>
      <c r="C8" s="228" t="s">
        <v>202</v>
      </c>
      <c r="D8" s="229" t="s">
        <v>184</v>
      </c>
      <c r="E8" s="229" t="s">
        <v>244</v>
      </c>
      <c r="F8" s="229" t="s">
        <v>243</v>
      </c>
      <c r="G8" s="229" t="s">
        <v>242</v>
      </c>
      <c r="H8" s="228">
        <v>29</v>
      </c>
      <c r="I8" s="228">
        <v>14478</v>
      </c>
      <c r="J8" s="229" t="s">
        <v>189</v>
      </c>
      <c r="K8" s="229" t="str">
        <f>IF(K7=0,"",K7)</f>
        <v/>
      </c>
      <c r="L8" s="229" t="s">
        <v>241</v>
      </c>
      <c r="M8" s="230"/>
      <c r="N8" s="229"/>
      <c r="O8" s="229" t="s">
        <v>461</v>
      </c>
      <c r="P8" s="230"/>
      <c r="Q8" s="230"/>
      <c r="R8" s="210"/>
    </row>
    <row r="9" spans="1:18" x14ac:dyDescent="0.35">
      <c r="A9" s="237" t="s">
        <v>443</v>
      </c>
      <c r="B9" s="235">
        <v>3</v>
      </c>
      <c r="C9" s="235" t="s">
        <v>202</v>
      </c>
      <c r="D9" s="238" t="s">
        <v>188</v>
      </c>
      <c r="E9" s="238" t="s">
        <v>236</v>
      </c>
      <c r="F9" s="238" t="s">
        <v>240</v>
      </c>
      <c r="G9" s="238" t="s">
        <v>239</v>
      </c>
      <c r="H9" s="235">
        <v>62</v>
      </c>
      <c r="I9" s="235">
        <v>13409</v>
      </c>
      <c r="J9" s="238" t="s">
        <v>197</v>
      </c>
      <c r="K9" s="243" t="s">
        <v>238</v>
      </c>
      <c r="L9" s="243" t="s">
        <v>238</v>
      </c>
      <c r="M9" s="239"/>
      <c r="N9" s="249" t="s">
        <v>237</v>
      </c>
      <c r="O9" s="243" t="s">
        <v>277</v>
      </c>
      <c r="P9" s="239"/>
      <c r="Q9" s="239"/>
      <c r="R9" s="210"/>
    </row>
    <row r="10" spans="1:18" x14ac:dyDescent="0.35">
      <c r="A10" s="227" t="s">
        <v>444</v>
      </c>
      <c r="B10" s="228">
        <v>4</v>
      </c>
      <c r="C10" s="228" t="s">
        <v>202</v>
      </c>
      <c r="D10" s="229" t="s">
        <v>188</v>
      </c>
      <c r="E10" s="229" t="s">
        <v>236</v>
      </c>
      <c r="F10" s="229" t="s">
        <v>235</v>
      </c>
      <c r="G10" s="229" t="s">
        <v>214</v>
      </c>
      <c r="H10" s="228">
        <v>11</v>
      </c>
      <c r="I10" s="228">
        <v>12057</v>
      </c>
      <c r="J10" s="229" t="s">
        <v>197</v>
      </c>
      <c r="K10" s="229" t="s">
        <v>234</v>
      </c>
      <c r="L10" s="229" t="s">
        <v>233</v>
      </c>
      <c r="M10" s="230" t="s">
        <v>232</v>
      </c>
      <c r="N10" s="229" t="s">
        <v>231</v>
      </c>
      <c r="O10" s="229" t="s">
        <v>230</v>
      </c>
      <c r="P10" s="230"/>
      <c r="Q10" s="230"/>
      <c r="R10" s="210"/>
    </row>
    <row r="11" spans="1:18" x14ac:dyDescent="0.35">
      <c r="A11" s="237" t="s">
        <v>445</v>
      </c>
      <c r="B11" s="235">
        <v>5</v>
      </c>
      <c r="C11" s="235" t="s">
        <v>202</v>
      </c>
      <c r="D11" s="238" t="s">
        <v>188</v>
      </c>
      <c r="E11" s="238" t="s">
        <v>223</v>
      </c>
      <c r="F11" s="238" t="s">
        <v>229</v>
      </c>
      <c r="G11" s="238" t="s">
        <v>221</v>
      </c>
      <c r="H11" s="235">
        <v>79</v>
      </c>
      <c r="I11" s="235">
        <v>12057</v>
      </c>
      <c r="J11" s="238" t="s">
        <v>197</v>
      </c>
      <c r="K11" s="238" t="s">
        <v>228</v>
      </c>
      <c r="L11" s="238" t="s">
        <v>227</v>
      </c>
      <c r="M11" s="239" t="s">
        <v>226</v>
      </c>
      <c r="N11" s="238" t="s">
        <v>225</v>
      </c>
      <c r="O11" s="238" t="s">
        <v>224</v>
      </c>
      <c r="P11" s="239"/>
      <c r="Q11" s="239"/>
      <c r="R11" s="210"/>
    </row>
    <row r="12" spans="1:18" x14ac:dyDescent="0.35">
      <c r="A12" s="227" t="s">
        <v>446</v>
      </c>
      <c r="B12" s="228">
        <v>5</v>
      </c>
      <c r="C12" s="228" t="s">
        <v>202</v>
      </c>
      <c r="D12" s="229" t="s">
        <v>184</v>
      </c>
      <c r="E12" s="229" t="s">
        <v>223</v>
      </c>
      <c r="F12" s="229" t="s">
        <v>222</v>
      </c>
      <c r="G12" s="229" t="s">
        <v>221</v>
      </c>
      <c r="H12" s="228">
        <v>79</v>
      </c>
      <c r="I12" s="228">
        <v>12057</v>
      </c>
      <c r="J12" s="229" t="s">
        <v>197</v>
      </c>
      <c r="K12" s="229" t="s">
        <v>220</v>
      </c>
      <c r="L12" s="229" t="s">
        <v>219</v>
      </c>
      <c r="M12" s="230" t="s">
        <v>218</v>
      </c>
      <c r="N12" s="229" t="s">
        <v>217</v>
      </c>
      <c r="O12" s="229" t="s">
        <v>462</v>
      </c>
      <c r="P12" s="230"/>
      <c r="Q12" s="230"/>
      <c r="R12" s="210"/>
    </row>
    <row r="13" spans="1:18" x14ac:dyDescent="0.35">
      <c r="A13" s="237" t="s">
        <v>447</v>
      </c>
      <c r="B13" s="235">
        <v>6</v>
      </c>
      <c r="C13" s="235" t="s">
        <v>202</v>
      </c>
      <c r="D13" s="238" t="s">
        <v>188</v>
      </c>
      <c r="E13" s="238" t="s">
        <v>216</v>
      </c>
      <c r="F13" s="238" t="s">
        <v>215</v>
      </c>
      <c r="G13" s="238" t="s">
        <v>214</v>
      </c>
      <c r="H13" s="235">
        <v>11</v>
      </c>
      <c r="I13" s="235">
        <v>12057</v>
      </c>
      <c r="J13" s="238" t="s">
        <v>197</v>
      </c>
      <c r="K13" s="238" t="s">
        <v>213</v>
      </c>
      <c r="L13" s="238" t="s">
        <v>212</v>
      </c>
      <c r="M13" s="239" t="s">
        <v>211</v>
      </c>
      <c r="N13" s="238" t="s">
        <v>210</v>
      </c>
      <c r="O13" s="238" t="s">
        <v>273</v>
      </c>
      <c r="P13" s="239"/>
      <c r="Q13" s="239"/>
      <c r="R13" s="210"/>
    </row>
    <row r="14" spans="1:18" x14ac:dyDescent="0.35">
      <c r="A14" s="227" t="s">
        <v>448</v>
      </c>
      <c r="B14" s="228">
        <v>7</v>
      </c>
      <c r="C14" s="228" t="s">
        <v>202</v>
      </c>
      <c r="D14" s="229" t="s">
        <v>188</v>
      </c>
      <c r="E14" s="229" t="s">
        <v>209</v>
      </c>
      <c r="F14" s="229" t="s">
        <v>208</v>
      </c>
      <c r="G14" s="229" t="s">
        <v>207</v>
      </c>
      <c r="H14" s="228">
        <v>64</v>
      </c>
      <c r="I14" s="228">
        <v>13409</v>
      </c>
      <c r="J14" s="229" t="s">
        <v>197</v>
      </c>
      <c r="K14" s="229" t="s">
        <v>206</v>
      </c>
      <c r="L14" s="229" t="s">
        <v>205</v>
      </c>
      <c r="M14" s="230"/>
      <c r="N14" s="229"/>
      <c r="O14" s="229" t="s">
        <v>461</v>
      </c>
      <c r="P14" s="230"/>
      <c r="Q14" s="230"/>
      <c r="R14" s="210"/>
    </row>
    <row r="15" spans="1:18" x14ac:dyDescent="0.35">
      <c r="A15" s="237" t="s">
        <v>449</v>
      </c>
      <c r="B15" s="235">
        <v>7</v>
      </c>
      <c r="C15" s="235" t="s">
        <v>202</v>
      </c>
      <c r="D15" s="238" t="s">
        <v>184</v>
      </c>
      <c r="E15" s="238" t="s">
        <v>209</v>
      </c>
      <c r="F15" s="238" t="s">
        <v>204</v>
      </c>
      <c r="G15" s="238" t="s">
        <v>207</v>
      </c>
      <c r="H15" s="235">
        <v>64</v>
      </c>
      <c r="I15" s="235">
        <v>13409</v>
      </c>
      <c r="J15" s="238" t="s">
        <v>197</v>
      </c>
      <c r="K15" s="238" t="str">
        <f>IF(K14=0,"",K14)</f>
        <v>+49-30-252035990</v>
      </c>
      <c r="L15" s="238" t="s">
        <v>203</v>
      </c>
      <c r="M15" s="239"/>
      <c r="N15" s="238"/>
      <c r="O15" s="238" t="s">
        <v>461</v>
      </c>
      <c r="P15" s="239"/>
      <c r="Q15" s="239"/>
      <c r="R15" s="210"/>
    </row>
    <row r="16" spans="1:18" x14ac:dyDescent="0.35">
      <c r="A16" s="227" t="s">
        <v>450</v>
      </c>
      <c r="B16" s="228">
        <v>8</v>
      </c>
      <c r="C16" s="228" t="s">
        <v>202</v>
      </c>
      <c r="D16" s="229" t="s">
        <v>188</v>
      </c>
      <c r="E16" s="229" t="s">
        <v>313</v>
      </c>
      <c r="F16" s="229" t="s">
        <v>314</v>
      </c>
      <c r="G16" s="229" t="s">
        <v>332</v>
      </c>
      <c r="H16" s="228">
        <v>1</v>
      </c>
      <c r="I16" s="228">
        <v>10717</v>
      </c>
      <c r="J16" s="229" t="s">
        <v>197</v>
      </c>
      <c r="K16" s="229"/>
      <c r="L16" s="229"/>
      <c r="M16" s="230"/>
      <c r="N16" s="229"/>
      <c r="O16" s="229" t="s">
        <v>461</v>
      </c>
      <c r="P16" s="230"/>
      <c r="Q16" s="230"/>
      <c r="R16" s="210"/>
    </row>
    <row r="17" spans="1:18" x14ac:dyDescent="0.35">
      <c r="A17" s="237" t="s">
        <v>451</v>
      </c>
      <c r="B17" s="235">
        <v>8</v>
      </c>
      <c r="C17" s="235" t="s">
        <v>202</v>
      </c>
      <c r="D17" s="238" t="s">
        <v>184</v>
      </c>
      <c r="E17" s="238" t="s">
        <v>313</v>
      </c>
      <c r="F17" s="238" t="s">
        <v>318</v>
      </c>
      <c r="G17" s="238" t="s">
        <v>332</v>
      </c>
      <c r="H17" s="235">
        <v>1</v>
      </c>
      <c r="I17" s="235">
        <v>10717</v>
      </c>
      <c r="J17" s="238" t="s">
        <v>197</v>
      </c>
      <c r="K17" s="238"/>
      <c r="L17" s="238"/>
      <c r="M17" s="239"/>
      <c r="N17" s="238"/>
      <c r="O17" s="238" t="s">
        <v>461</v>
      </c>
      <c r="P17" s="239"/>
      <c r="Q17" s="239"/>
      <c r="R17" s="210"/>
    </row>
    <row r="18" spans="1:18" x14ac:dyDescent="0.35">
      <c r="A18" s="227" t="s">
        <v>452</v>
      </c>
      <c r="B18" s="228">
        <v>9</v>
      </c>
      <c r="C18" s="228" t="s">
        <v>202</v>
      </c>
      <c r="D18" s="229" t="s">
        <v>188</v>
      </c>
      <c r="E18" s="229" t="s">
        <v>201</v>
      </c>
      <c r="F18" s="229" t="s">
        <v>200</v>
      </c>
      <c r="G18" s="229" t="s">
        <v>199</v>
      </c>
      <c r="H18" s="228">
        <v>42</v>
      </c>
      <c r="I18" s="228">
        <v>13409</v>
      </c>
      <c r="J18" s="229" t="s">
        <v>197</v>
      </c>
      <c r="K18" s="229"/>
      <c r="L18" s="229" t="s">
        <v>198</v>
      </c>
      <c r="M18" s="230"/>
      <c r="N18" s="229"/>
      <c r="O18" s="229" t="s">
        <v>461</v>
      </c>
      <c r="P18" s="230"/>
      <c r="Q18" s="230"/>
      <c r="R18" s="210"/>
    </row>
    <row r="19" spans="1:18" x14ac:dyDescent="0.35">
      <c r="A19" s="237" t="s">
        <v>491</v>
      </c>
      <c r="B19" s="235">
        <v>9</v>
      </c>
      <c r="C19" s="235" t="s">
        <v>202</v>
      </c>
      <c r="D19" s="238" t="s">
        <v>184</v>
      </c>
      <c r="E19" s="238" t="s">
        <v>485</v>
      </c>
      <c r="F19" s="238" t="s">
        <v>486</v>
      </c>
      <c r="G19" s="238" t="s">
        <v>492</v>
      </c>
      <c r="H19" s="235">
        <v>88</v>
      </c>
      <c r="I19" s="235">
        <v>32445</v>
      </c>
      <c r="J19" s="238" t="s">
        <v>493</v>
      </c>
      <c r="K19" s="238"/>
      <c r="L19" s="238"/>
      <c r="M19" s="239"/>
      <c r="N19" s="238"/>
      <c r="O19" s="238" t="s">
        <v>462</v>
      </c>
      <c r="P19" s="239">
        <v>46050</v>
      </c>
      <c r="Q19" s="239"/>
      <c r="R19" s="210"/>
    </row>
    <row r="20" spans="1:18" x14ac:dyDescent="0.35">
      <c r="A20" s="227" t="s">
        <v>453</v>
      </c>
      <c r="B20" s="228">
        <v>10</v>
      </c>
      <c r="C20" s="228" t="s">
        <v>185</v>
      </c>
      <c r="D20" s="229" t="s">
        <v>188</v>
      </c>
      <c r="E20" s="229" t="s">
        <v>326</v>
      </c>
      <c r="F20" s="229" t="s">
        <v>325</v>
      </c>
      <c r="G20" s="229" t="s">
        <v>329</v>
      </c>
      <c r="H20" s="228">
        <v>6</v>
      </c>
      <c r="I20" s="228">
        <v>14974</v>
      </c>
      <c r="J20" s="229" t="s">
        <v>330</v>
      </c>
      <c r="K20" s="229"/>
      <c r="L20" s="229"/>
      <c r="M20" s="230"/>
      <c r="N20" s="229"/>
      <c r="O20" s="229" t="s">
        <v>461</v>
      </c>
      <c r="P20" s="230">
        <v>45839</v>
      </c>
      <c r="Q20" s="230"/>
      <c r="R20" s="210"/>
    </row>
    <row r="21" spans="1:18" x14ac:dyDescent="0.35">
      <c r="A21" s="237" t="s">
        <v>454</v>
      </c>
      <c r="B21" s="235">
        <v>10</v>
      </c>
      <c r="C21" s="235" t="s">
        <v>185</v>
      </c>
      <c r="D21" s="238" t="s">
        <v>184</v>
      </c>
      <c r="E21" s="238" t="s">
        <v>328</v>
      </c>
      <c r="F21" s="238" t="s">
        <v>327</v>
      </c>
      <c r="G21" s="238" t="s">
        <v>329</v>
      </c>
      <c r="H21" s="235">
        <v>6</v>
      </c>
      <c r="I21" s="235">
        <v>14974</v>
      </c>
      <c r="J21" s="238" t="s">
        <v>330</v>
      </c>
      <c r="K21" s="238"/>
      <c r="L21" s="238"/>
      <c r="M21" s="239"/>
      <c r="N21" s="238"/>
      <c r="O21" s="238" t="s">
        <v>461</v>
      </c>
      <c r="P21" s="239">
        <v>45839</v>
      </c>
      <c r="Q21" s="239"/>
      <c r="R21" s="210"/>
    </row>
    <row r="22" spans="1:18" x14ac:dyDescent="0.35">
      <c r="A22" s="227" t="s">
        <v>455</v>
      </c>
      <c r="B22" s="228">
        <v>11</v>
      </c>
      <c r="C22" s="228" t="s">
        <v>185</v>
      </c>
      <c r="D22" s="229" t="s">
        <v>188</v>
      </c>
      <c r="E22" s="229" t="s">
        <v>196</v>
      </c>
      <c r="F22" s="229" t="s">
        <v>195</v>
      </c>
      <c r="G22" s="229" t="s">
        <v>194</v>
      </c>
      <c r="H22" s="228">
        <v>2</v>
      </c>
      <c r="I22" s="228">
        <v>12529</v>
      </c>
      <c r="J22" s="229" t="s">
        <v>193</v>
      </c>
      <c r="K22" s="229" t="s">
        <v>192</v>
      </c>
      <c r="L22" s="229" t="s">
        <v>191</v>
      </c>
      <c r="M22" s="230"/>
      <c r="N22" s="229"/>
      <c r="O22" s="229" t="s">
        <v>461</v>
      </c>
      <c r="P22" s="230"/>
      <c r="Q22" s="230"/>
      <c r="R22" s="210"/>
    </row>
    <row r="23" spans="1:18" x14ac:dyDescent="0.35">
      <c r="A23" s="237" t="s">
        <v>456</v>
      </c>
      <c r="B23" s="235">
        <v>11</v>
      </c>
      <c r="C23" s="235" t="s">
        <v>185</v>
      </c>
      <c r="D23" s="238" t="s">
        <v>184</v>
      </c>
      <c r="E23" s="238" t="s">
        <v>196</v>
      </c>
      <c r="F23" s="238" t="s">
        <v>182</v>
      </c>
      <c r="G23" s="238" t="s">
        <v>194</v>
      </c>
      <c r="H23" s="235">
        <v>2</v>
      </c>
      <c r="I23" s="235">
        <v>12529</v>
      </c>
      <c r="J23" s="238" t="s">
        <v>193</v>
      </c>
      <c r="K23" s="238" t="str">
        <f>IF(K22=0,"",K22)</f>
        <v>+49-3327-7255023</v>
      </c>
      <c r="L23" s="238" t="s">
        <v>190</v>
      </c>
      <c r="M23" s="239"/>
      <c r="N23" s="238"/>
      <c r="O23" s="238" t="s">
        <v>461</v>
      </c>
      <c r="P23" s="239"/>
      <c r="Q23" s="239"/>
      <c r="R23" s="210"/>
    </row>
    <row r="24" spans="1:18" x14ac:dyDescent="0.35">
      <c r="A24" s="227" t="s">
        <v>457</v>
      </c>
      <c r="B24" s="228">
        <v>12</v>
      </c>
      <c r="C24" s="228" t="s">
        <v>185</v>
      </c>
      <c r="D24" s="229" t="s">
        <v>188</v>
      </c>
      <c r="E24" s="229" t="s">
        <v>321</v>
      </c>
      <c r="F24" s="229" t="s">
        <v>322</v>
      </c>
      <c r="G24" s="229" t="s">
        <v>331</v>
      </c>
      <c r="H24" s="228">
        <v>18</v>
      </c>
      <c r="I24" s="228">
        <v>14480</v>
      </c>
      <c r="J24" s="229" t="s">
        <v>189</v>
      </c>
      <c r="K24" s="229"/>
      <c r="L24" s="229"/>
      <c r="M24" s="230"/>
      <c r="N24" s="229"/>
      <c r="O24" s="229" t="s">
        <v>461</v>
      </c>
      <c r="P24" s="230"/>
      <c r="Q24" s="230"/>
      <c r="R24" s="210"/>
    </row>
    <row r="25" spans="1:18" x14ac:dyDescent="0.35">
      <c r="A25" s="237" t="s">
        <v>458</v>
      </c>
      <c r="B25" s="235">
        <v>12</v>
      </c>
      <c r="C25" s="235" t="s">
        <v>185</v>
      </c>
      <c r="D25" s="238" t="s">
        <v>184</v>
      </c>
      <c r="E25" s="238" t="s">
        <v>315</v>
      </c>
      <c r="F25" s="238" t="s">
        <v>316</v>
      </c>
      <c r="G25" s="238" t="s">
        <v>331</v>
      </c>
      <c r="H25" s="235">
        <v>18</v>
      </c>
      <c r="I25" s="235">
        <v>14480</v>
      </c>
      <c r="J25" s="238" t="s">
        <v>189</v>
      </c>
      <c r="K25" s="238"/>
      <c r="L25" s="238"/>
      <c r="M25" s="239"/>
      <c r="N25" s="238"/>
      <c r="O25" s="238" t="s">
        <v>461</v>
      </c>
      <c r="P25" s="239"/>
      <c r="Q25" s="239"/>
      <c r="R25" s="210"/>
    </row>
    <row r="26" spans="1:18" x14ac:dyDescent="0.35">
      <c r="A26" s="227" t="s">
        <v>499</v>
      </c>
      <c r="B26" s="228">
        <v>13</v>
      </c>
      <c r="C26" s="228" t="s">
        <v>185</v>
      </c>
      <c r="D26" s="229" t="s">
        <v>188</v>
      </c>
      <c r="E26" s="229" t="s">
        <v>183</v>
      </c>
      <c r="F26" s="229" t="s">
        <v>187</v>
      </c>
      <c r="G26" s="229" t="s">
        <v>181</v>
      </c>
      <c r="H26" s="228">
        <v>18</v>
      </c>
      <c r="I26" s="228">
        <v>14542</v>
      </c>
      <c r="J26" s="229" t="s">
        <v>172</v>
      </c>
      <c r="K26" s="229"/>
      <c r="L26" s="229"/>
      <c r="M26" s="230"/>
      <c r="N26" s="229"/>
      <c r="O26" s="229" t="s">
        <v>186</v>
      </c>
      <c r="P26" s="230">
        <v>46052</v>
      </c>
      <c r="Q26" s="230"/>
      <c r="R26" s="210"/>
    </row>
    <row r="27" spans="1:18" x14ac:dyDescent="0.35">
      <c r="A27" s="237" t="s">
        <v>459</v>
      </c>
      <c r="B27" s="235">
        <v>13</v>
      </c>
      <c r="C27" s="235" t="s">
        <v>185</v>
      </c>
      <c r="D27" s="238" t="s">
        <v>184</v>
      </c>
      <c r="E27" s="238" t="s">
        <v>183</v>
      </c>
      <c r="F27" s="238" t="s">
        <v>182</v>
      </c>
      <c r="G27" s="238" t="s">
        <v>181</v>
      </c>
      <c r="H27" s="235">
        <v>18</v>
      </c>
      <c r="I27" s="235">
        <v>14542</v>
      </c>
      <c r="J27" s="238" t="s">
        <v>172</v>
      </c>
      <c r="K27" s="238" t="s">
        <v>180</v>
      </c>
      <c r="L27" s="238" t="s">
        <v>179</v>
      </c>
      <c r="M27" s="239"/>
      <c r="N27" s="238"/>
      <c r="O27" s="238" t="s">
        <v>461</v>
      </c>
      <c r="P27" s="239">
        <v>45950</v>
      </c>
      <c r="Q27" s="239"/>
      <c r="R27" s="210"/>
    </row>
    <row r="28" spans="1:18" x14ac:dyDescent="0.35">
      <c r="A28" s="227" t="s">
        <v>499</v>
      </c>
      <c r="B28" s="228">
        <v>14</v>
      </c>
      <c r="C28" s="228" t="s">
        <v>185</v>
      </c>
      <c r="D28" s="229" t="s">
        <v>188</v>
      </c>
      <c r="E28" s="229" t="s">
        <v>183</v>
      </c>
      <c r="F28" s="229" t="s">
        <v>187</v>
      </c>
      <c r="G28" s="229" t="s">
        <v>181</v>
      </c>
      <c r="H28" s="228">
        <v>18</v>
      </c>
      <c r="I28" s="228">
        <v>14542</v>
      </c>
      <c r="J28" s="229" t="s">
        <v>172</v>
      </c>
      <c r="K28" s="229"/>
      <c r="L28" s="229"/>
      <c r="M28" s="230"/>
      <c r="N28" s="229"/>
      <c r="O28" s="229" t="s">
        <v>186</v>
      </c>
      <c r="P28" s="230">
        <v>46052</v>
      </c>
      <c r="Q28" s="230"/>
      <c r="R28" s="210"/>
    </row>
    <row r="29" spans="1:18" x14ac:dyDescent="0.35">
      <c r="A29" s="237" t="s">
        <v>459</v>
      </c>
      <c r="B29" s="235">
        <v>14</v>
      </c>
      <c r="C29" s="235" t="s">
        <v>185</v>
      </c>
      <c r="D29" s="238" t="s">
        <v>184</v>
      </c>
      <c r="E29" s="238" t="s">
        <v>183</v>
      </c>
      <c r="F29" s="238" t="s">
        <v>182</v>
      </c>
      <c r="G29" s="238" t="s">
        <v>181</v>
      </c>
      <c r="H29" s="235">
        <v>18</v>
      </c>
      <c r="I29" s="235">
        <v>14542</v>
      </c>
      <c r="J29" s="238" t="s">
        <v>172</v>
      </c>
      <c r="K29" s="238" t="s">
        <v>180</v>
      </c>
      <c r="L29" s="238" t="s">
        <v>179</v>
      </c>
      <c r="M29" s="239"/>
      <c r="N29" s="238"/>
      <c r="O29" s="238" t="s">
        <v>461</v>
      </c>
      <c r="P29" s="239"/>
      <c r="Q29" s="239"/>
      <c r="R29" s="210"/>
    </row>
    <row r="30" spans="1:18" x14ac:dyDescent="0.35">
      <c r="A30" s="227" t="s">
        <v>460</v>
      </c>
      <c r="B30" s="228" t="s">
        <v>178</v>
      </c>
      <c r="C30" s="228" t="s">
        <v>177</v>
      </c>
      <c r="D30" s="229" t="s">
        <v>175</v>
      </c>
      <c r="E30" s="229" t="s">
        <v>176</v>
      </c>
      <c r="F30" s="229" t="s">
        <v>175</v>
      </c>
      <c r="G30" s="229" t="s">
        <v>174</v>
      </c>
      <c r="H30" s="228" t="s">
        <v>173</v>
      </c>
      <c r="I30" s="228">
        <v>14543</v>
      </c>
      <c r="J30" s="229" t="s">
        <v>172</v>
      </c>
      <c r="K30" s="244"/>
      <c r="L30" s="244"/>
      <c r="M30" s="230"/>
      <c r="N30" s="244"/>
      <c r="O30" s="244" t="s">
        <v>178</v>
      </c>
      <c r="P30" s="230"/>
      <c r="Q30" s="230"/>
      <c r="R30" s="210"/>
    </row>
    <row r="31" spans="1:18" x14ac:dyDescent="0.35">
      <c r="A31" s="250"/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10"/>
    </row>
    <row r="32" spans="1:18" x14ac:dyDescent="0.35">
      <c r="A32" s="250"/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10"/>
    </row>
    <row r="33" spans="1:18" x14ac:dyDescent="0.35">
      <c r="A33" s="250"/>
      <c r="B33" s="240"/>
      <c r="C33" s="240"/>
      <c r="D33" s="240"/>
      <c r="E33" s="240"/>
      <c r="F33" s="240"/>
      <c r="G33" s="240"/>
      <c r="H33" s="240"/>
      <c r="I33" s="240"/>
      <c r="J33" s="240"/>
      <c r="K33" s="240"/>
      <c r="L33" s="240"/>
      <c r="M33" s="240"/>
      <c r="N33" s="240"/>
      <c r="O33" s="240"/>
      <c r="P33" s="240"/>
      <c r="Q33" s="240"/>
      <c r="R33" s="210"/>
    </row>
    <row r="34" spans="1:18" x14ac:dyDescent="0.35">
      <c r="A34" s="250"/>
      <c r="B34" s="240"/>
      <c r="C34" s="240"/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N34" s="240"/>
      <c r="O34" s="240"/>
      <c r="P34" s="240"/>
      <c r="Q34" s="240"/>
      <c r="R34" s="210"/>
    </row>
    <row r="35" spans="1:18" x14ac:dyDescent="0.35">
      <c r="A35" s="250"/>
      <c r="B35" s="240"/>
      <c r="C35" s="240"/>
      <c r="D35" s="240"/>
      <c r="E35" s="240"/>
      <c r="F35" s="240"/>
      <c r="G35" s="240"/>
      <c r="H35" s="240"/>
      <c r="I35" s="240"/>
      <c r="J35" s="240"/>
      <c r="K35" s="240"/>
      <c r="L35" s="240"/>
      <c r="M35" s="240"/>
      <c r="N35" s="240"/>
      <c r="O35" s="240"/>
      <c r="P35" s="240"/>
      <c r="Q35" s="240"/>
      <c r="R35" s="210"/>
    </row>
    <row r="36" spans="1:18" x14ac:dyDescent="0.35">
      <c r="A36" s="250"/>
      <c r="B36" s="240"/>
      <c r="C36" s="240"/>
      <c r="D36" s="240"/>
      <c r="E36" s="240"/>
      <c r="F36" s="240"/>
      <c r="G36" s="240"/>
      <c r="H36" s="240"/>
      <c r="I36" s="240"/>
      <c r="J36" s="240"/>
      <c r="K36" s="240"/>
      <c r="L36" s="240"/>
      <c r="M36" s="240"/>
      <c r="N36" s="240"/>
      <c r="O36" s="240"/>
      <c r="P36" s="240"/>
      <c r="Q36" s="240"/>
      <c r="R36" s="210"/>
    </row>
    <row r="37" spans="1:18" x14ac:dyDescent="0.35">
      <c r="A37" s="250"/>
      <c r="B37" s="240"/>
      <c r="C37" s="240"/>
      <c r="D37" s="240"/>
      <c r="E37" s="240"/>
      <c r="F37" s="240"/>
      <c r="G37" s="240"/>
      <c r="H37" s="240"/>
      <c r="I37" s="240"/>
      <c r="J37" s="240"/>
      <c r="K37" s="240"/>
      <c r="L37" s="240"/>
      <c r="M37" s="240"/>
      <c r="N37" s="240"/>
      <c r="O37" s="240"/>
      <c r="P37" s="240"/>
      <c r="Q37" s="240"/>
      <c r="R37" s="210"/>
    </row>
    <row r="38" spans="1:18" x14ac:dyDescent="0.35">
      <c r="A38" s="250"/>
      <c r="B38" s="240"/>
      <c r="C38" s="240"/>
      <c r="D38" s="240"/>
      <c r="E38" s="240"/>
      <c r="F38" s="240"/>
      <c r="G38" s="240"/>
      <c r="H38" s="240"/>
      <c r="I38" s="240"/>
      <c r="J38" s="240"/>
      <c r="K38" s="240"/>
      <c r="L38" s="240"/>
      <c r="M38" s="240"/>
      <c r="N38" s="240"/>
      <c r="O38" s="240"/>
      <c r="P38" s="240"/>
      <c r="Q38" s="240"/>
      <c r="R38" s="210"/>
    </row>
    <row r="39" spans="1:18" x14ac:dyDescent="0.35">
      <c r="A39" s="250"/>
      <c r="B39" s="240"/>
      <c r="C39" s="240"/>
      <c r="D39" s="240"/>
      <c r="E39" s="240"/>
      <c r="F39" s="240"/>
      <c r="G39" s="240"/>
      <c r="H39" s="240"/>
      <c r="I39" s="240"/>
      <c r="J39" s="240"/>
      <c r="K39" s="240"/>
      <c r="L39" s="240"/>
      <c r="M39" s="240"/>
      <c r="N39" s="240"/>
      <c r="O39" s="240"/>
      <c r="P39" s="240"/>
      <c r="Q39" s="240"/>
      <c r="R39" s="210"/>
    </row>
    <row r="40" spans="1:18" x14ac:dyDescent="0.35">
      <c r="A40" s="250"/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  <c r="R40" s="210"/>
    </row>
    <row r="41" spans="1:18" x14ac:dyDescent="0.35">
      <c r="A41" s="250"/>
      <c r="B41" s="240"/>
      <c r="C41" s="240"/>
      <c r="D41" s="240"/>
      <c r="E41" s="240"/>
      <c r="F41" s="240"/>
      <c r="G41" s="240"/>
      <c r="H41" s="240"/>
      <c r="I41" s="240"/>
      <c r="J41" s="240"/>
      <c r="K41" s="240"/>
      <c r="L41" s="240"/>
      <c r="M41" s="240"/>
      <c r="N41" s="240"/>
      <c r="O41" s="240"/>
      <c r="P41" s="240"/>
      <c r="Q41" s="240"/>
      <c r="R41" s="210"/>
    </row>
    <row r="42" spans="1:18" x14ac:dyDescent="0.35">
      <c r="A42" s="250"/>
      <c r="B42" s="240"/>
      <c r="C42" s="240"/>
      <c r="D42" s="240"/>
      <c r="E42" s="240"/>
      <c r="F42" s="240"/>
      <c r="G42" s="240"/>
      <c r="H42" s="240"/>
      <c r="I42" s="240"/>
      <c r="J42" s="240"/>
      <c r="K42" s="240"/>
      <c r="L42" s="240"/>
      <c r="M42" s="240"/>
      <c r="N42" s="240"/>
      <c r="O42" s="240"/>
      <c r="P42" s="240"/>
      <c r="Q42" s="240"/>
      <c r="R42" s="210"/>
    </row>
    <row r="43" spans="1:18" x14ac:dyDescent="0.35">
      <c r="A43" s="250"/>
      <c r="B43" s="240"/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  <c r="O43" s="240"/>
      <c r="P43" s="240"/>
      <c r="Q43" s="240"/>
      <c r="R43" s="210"/>
    </row>
    <row r="44" spans="1:18" x14ac:dyDescent="0.35">
      <c r="A44" s="250"/>
      <c r="B44" s="240"/>
      <c r="C44" s="240"/>
      <c r="D44" s="240"/>
      <c r="E44" s="240"/>
      <c r="F44" s="240"/>
      <c r="G44" s="240"/>
      <c r="H44" s="240"/>
      <c r="I44" s="240"/>
      <c r="J44" s="240"/>
      <c r="K44" s="240"/>
      <c r="L44" s="240"/>
      <c r="M44" s="240"/>
      <c r="N44" s="240"/>
      <c r="O44" s="240"/>
      <c r="P44" s="240"/>
      <c r="Q44" s="240"/>
      <c r="R44" s="210"/>
    </row>
    <row r="45" spans="1:18" x14ac:dyDescent="0.35">
      <c r="A45" s="250"/>
      <c r="B45" s="240"/>
      <c r="C45" s="240"/>
      <c r="D45" s="240"/>
      <c r="E45" s="240"/>
      <c r="F45" s="240"/>
      <c r="G45" s="240"/>
      <c r="H45" s="240"/>
      <c r="I45" s="240"/>
      <c r="J45" s="240"/>
      <c r="K45" s="240"/>
      <c r="L45" s="240"/>
      <c r="M45" s="240"/>
      <c r="N45" s="240"/>
      <c r="O45" s="240"/>
      <c r="P45" s="240"/>
      <c r="Q45" s="240"/>
      <c r="R45" s="210"/>
    </row>
    <row r="46" spans="1:18" x14ac:dyDescent="0.35">
      <c r="A46" s="250"/>
      <c r="B46" s="240"/>
      <c r="C46" s="240"/>
      <c r="D46" s="240"/>
      <c r="E46" s="240"/>
      <c r="F46" s="240"/>
      <c r="G46" s="240"/>
      <c r="H46" s="240"/>
      <c r="I46" s="240"/>
      <c r="J46" s="240"/>
      <c r="K46" s="240"/>
      <c r="L46" s="240"/>
      <c r="M46" s="240"/>
      <c r="N46" s="240"/>
      <c r="O46" s="240"/>
      <c r="P46" s="240"/>
      <c r="Q46" s="240"/>
      <c r="R46" s="210"/>
    </row>
    <row r="47" spans="1:18" x14ac:dyDescent="0.35">
      <c r="A47" s="250"/>
      <c r="B47" s="240"/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0"/>
      <c r="R47" s="210"/>
    </row>
    <row r="48" spans="1:18" x14ac:dyDescent="0.35">
      <c r="A48" s="250"/>
      <c r="B48" s="240"/>
      <c r="C48" s="240"/>
      <c r="D48" s="240"/>
      <c r="E48" s="240"/>
      <c r="F48" s="240"/>
      <c r="G48" s="240"/>
      <c r="H48" s="240"/>
      <c r="I48" s="240"/>
      <c r="J48" s="240"/>
      <c r="K48" s="240"/>
      <c r="L48" s="240"/>
      <c r="M48" s="240"/>
      <c r="N48" s="240"/>
      <c r="O48" s="240"/>
      <c r="P48" s="240"/>
      <c r="Q48" s="240"/>
      <c r="R48" s="210"/>
    </row>
    <row r="49" spans="1:18" x14ac:dyDescent="0.35">
      <c r="A49" s="250"/>
      <c r="B49" s="240"/>
      <c r="C49" s="240"/>
      <c r="D49" s="240"/>
      <c r="E49" s="240"/>
      <c r="F49" s="240"/>
      <c r="G49" s="240"/>
      <c r="H49" s="240"/>
      <c r="I49" s="240"/>
      <c r="J49" s="240"/>
      <c r="K49" s="240"/>
      <c r="L49" s="240"/>
      <c r="M49" s="240"/>
      <c r="N49" s="240"/>
      <c r="O49" s="240"/>
      <c r="P49" s="240"/>
      <c r="Q49" s="240"/>
      <c r="R49" s="210"/>
    </row>
    <row r="50" spans="1:18" x14ac:dyDescent="0.35">
      <c r="A50" s="250"/>
      <c r="B50" s="240"/>
      <c r="C50" s="240"/>
      <c r="D50" s="240"/>
      <c r="E50" s="240"/>
      <c r="F50" s="240"/>
      <c r="G50" s="240"/>
      <c r="H50" s="240"/>
      <c r="I50" s="240"/>
      <c r="J50" s="240"/>
      <c r="K50" s="240"/>
      <c r="L50" s="240"/>
      <c r="M50" s="240"/>
      <c r="N50" s="240"/>
      <c r="O50" s="240"/>
      <c r="P50" s="240"/>
      <c r="Q50" s="240"/>
      <c r="R50" s="210"/>
    </row>
    <row r="51" spans="1:18" x14ac:dyDescent="0.35">
      <c r="A51" s="250"/>
      <c r="B51" s="240"/>
      <c r="C51" s="240"/>
      <c r="D51" s="240"/>
      <c r="E51" s="240"/>
      <c r="F51" s="240"/>
      <c r="G51" s="240"/>
      <c r="H51" s="240"/>
      <c r="I51" s="240"/>
      <c r="J51" s="240"/>
      <c r="K51" s="240"/>
      <c r="L51" s="240"/>
      <c r="M51" s="240"/>
      <c r="N51" s="240"/>
      <c r="O51" s="240"/>
      <c r="P51" s="240"/>
      <c r="Q51" s="240"/>
      <c r="R51" s="210"/>
    </row>
    <row r="52" spans="1:18" x14ac:dyDescent="0.35">
      <c r="A52" s="250"/>
      <c r="B52" s="240"/>
      <c r="C52" s="240"/>
      <c r="D52" s="240"/>
      <c r="E52" s="240"/>
      <c r="F52" s="240"/>
      <c r="G52" s="240"/>
      <c r="H52" s="240"/>
      <c r="I52" s="240"/>
      <c r="J52" s="240"/>
      <c r="K52" s="240"/>
      <c r="L52" s="240"/>
      <c r="M52" s="240"/>
      <c r="N52" s="240"/>
      <c r="O52" s="240"/>
      <c r="P52" s="240"/>
      <c r="Q52" s="240"/>
      <c r="R52" s="210"/>
    </row>
    <row r="53" spans="1:18" x14ac:dyDescent="0.35">
      <c r="A53" s="250"/>
      <c r="B53" s="240"/>
      <c r="C53" s="240"/>
      <c r="D53" s="240"/>
      <c r="E53" s="240"/>
      <c r="F53" s="240"/>
      <c r="G53" s="240"/>
      <c r="H53" s="240"/>
      <c r="I53" s="240"/>
      <c r="J53" s="240"/>
      <c r="K53" s="240"/>
      <c r="L53" s="240"/>
      <c r="M53" s="240"/>
      <c r="N53" s="240"/>
      <c r="O53" s="240"/>
      <c r="P53" s="240"/>
      <c r="Q53" s="240"/>
      <c r="R53" s="210"/>
    </row>
    <row r="54" spans="1:18" x14ac:dyDescent="0.35">
      <c r="A54" s="250"/>
      <c r="B54" s="240"/>
      <c r="C54" s="240"/>
      <c r="D54" s="240"/>
      <c r="E54" s="240"/>
      <c r="F54" s="240"/>
      <c r="G54" s="240"/>
      <c r="H54" s="240"/>
      <c r="I54" s="240"/>
      <c r="J54" s="240"/>
      <c r="K54" s="240"/>
      <c r="L54" s="240"/>
      <c r="M54" s="240"/>
      <c r="N54" s="240"/>
      <c r="O54" s="240"/>
      <c r="P54" s="240"/>
      <c r="Q54" s="240"/>
      <c r="R54" s="210"/>
    </row>
    <row r="55" spans="1:18" x14ac:dyDescent="0.35">
      <c r="A55" s="250"/>
      <c r="B55" s="240"/>
      <c r="C55" s="240"/>
      <c r="D55" s="240"/>
      <c r="E55" s="240"/>
      <c r="F55" s="240"/>
      <c r="G55" s="240"/>
      <c r="H55" s="240"/>
      <c r="I55" s="240"/>
      <c r="J55" s="240"/>
      <c r="K55" s="240"/>
      <c r="L55" s="240"/>
      <c r="M55" s="240"/>
      <c r="N55" s="240"/>
      <c r="O55" s="240"/>
      <c r="P55" s="240"/>
      <c r="Q55" s="240"/>
      <c r="R55" s="210"/>
    </row>
    <row r="56" spans="1:18" x14ac:dyDescent="0.35">
      <c r="A56" s="250"/>
      <c r="B56" s="240"/>
      <c r="C56" s="240"/>
      <c r="D56" s="240"/>
      <c r="E56" s="240"/>
      <c r="F56" s="240"/>
      <c r="G56" s="240"/>
      <c r="H56" s="240"/>
      <c r="I56" s="240"/>
      <c r="J56" s="240"/>
      <c r="K56" s="240"/>
      <c r="L56" s="240"/>
      <c r="M56" s="240"/>
      <c r="N56" s="240"/>
      <c r="O56" s="240"/>
      <c r="P56" s="240"/>
      <c r="Q56" s="240"/>
      <c r="R56" s="210"/>
    </row>
    <row r="57" spans="1:18" x14ac:dyDescent="0.35">
      <c r="A57" s="250"/>
      <c r="B57" s="240"/>
      <c r="C57" s="240"/>
      <c r="D57" s="240"/>
      <c r="E57" s="240"/>
      <c r="F57" s="240"/>
      <c r="G57" s="240"/>
      <c r="H57" s="240"/>
      <c r="I57" s="240"/>
      <c r="J57" s="240"/>
      <c r="K57" s="240"/>
      <c r="L57" s="240"/>
      <c r="M57" s="240"/>
      <c r="N57" s="240"/>
      <c r="O57" s="240"/>
      <c r="P57" s="240"/>
      <c r="Q57" s="240"/>
      <c r="R57" s="210"/>
    </row>
    <row r="58" spans="1:18" x14ac:dyDescent="0.35">
      <c r="A58" s="250"/>
      <c r="B58" s="240"/>
      <c r="C58" s="240"/>
      <c r="D58" s="240"/>
      <c r="E58" s="240"/>
      <c r="F58" s="240"/>
      <c r="G58" s="240"/>
      <c r="H58" s="240"/>
      <c r="I58" s="240"/>
      <c r="J58" s="240"/>
      <c r="K58" s="240"/>
      <c r="L58" s="240"/>
      <c r="M58" s="240"/>
      <c r="N58" s="240"/>
      <c r="O58" s="240"/>
      <c r="P58" s="240"/>
      <c r="Q58" s="240"/>
      <c r="R58" s="210"/>
    </row>
    <row r="59" spans="1:18" x14ac:dyDescent="0.35">
      <c r="A59" s="250"/>
      <c r="B59" s="240"/>
      <c r="C59" s="240"/>
      <c r="D59" s="240"/>
      <c r="E59" s="240"/>
      <c r="F59" s="240"/>
      <c r="G59" s="240"/>
      <c r="H59" s="240"/>
      <c r="I59" s="240"/>
      <c r="J59" s="240"/>
      <c r="K59" s="240"/>
      <c r="L59" s="240"/>
      <c r="M59" s="240"/>
      <c r="N59" s="240"/>
      <c r="O59" s="240"/>
      <c r="P59" s="240"/>
      <c r="Q59" s="240"/>
      <c r="R59" s="210"/>
    </row>
    <row r="60" spans="1:18" x14ac:dyDescent="0.35">
      <c r="A60" s="250"/>
      <c r="B60" s="240"/>
      <c r="C60" s="240"/>
      <c r="D60" s="240"/>
      <c r="E60" s="240"/>
      <c r="F60" s="240"/>
      <c r="G60" s="240"/>
      <c r="H60" s="240"/>
      <c r="I60" s="240"/>
      <c r="J60" s="240"/>
      <c r="K60" s="240"/>
      <c r="L60" s="240"/>
      <c r="M60" s="240"/>
      <c r="N60" s="240"/>
      <c r="O60" s="240"/>
      <c r="P60" s="240"/>
      <c r="Q60" s="240"/>
      <c r="R60" s="210"/>
    </row>
    <row r="61" spans="1:18" x14ac:dyDescent="0.35">
      <c r="A61" s="250"/>
      <c r="B61" s="240"/>
      <c r="C61" s="240"/>
      <c r="D61" s="240"/>
      <c r="E61" s="240"/>
      <c r="F61" s="240"/>
      <c r="G61" s="240"/>
      <c r="H61" s="240"/>
      <c r="I61" s="240"/>
      <c r="J61" s="240"/>
      <c r="K61" s="240"/>
      <c r="L61" s="240"/>
      <c r="M61" s="240"/>
      <c r="N61" s="240"/>
      <c r="O61" s="240"/>
      <c r="P61" s="240"/>
      <c r="Q61" s="240"/>
      <c r="R61" s="210"/>
    </row>
    <row r="62" spans="1:18" x14ac:dyDescent="0.35">
      <c r="A62" s="250"/>
      <c r="B62" s="240"/>
      <c r="C62" s="240"/>
      <c r="D62" s="240"/>
      <c r="E62" s="240"/>
      <c r="F62" s="240"/>
      <c r="G62" s="240"/>
      <c r="H62" s="240"/>
      <c r="I62" s="240"/>
      <c r="J62" s="240"/>
      <c r="K62" s="240"/>
      <c r="L62" s="240"/>
      <c r="M62" s="240"/>
      <c r="N62" s="240"/>
      <c r="O62" s="240"/>
      <c r="P62" s="240"/>
      <c r="Q62" s="240"/>
      <c r="R62" s="210"/>
    </row>
    <row r="63" spans="1:18" x14ac:dyDescent="0.35">
      <c r="A63" s="250"/>
      <c r="B63" s="240"/>
      <c r="C63" s="240"/>
      <c r="D63" s="240"/>
      <c r="E63" s="240"/>
      <c r="F63" s="240"/>
      <c r="G63" s="240"/>
      <c r="H63" s="240"/>
      <c r="I63" s="240"/>
      <c r="J63" s="240"/>
      <c r="K63" s="240"/>
      <c r="L63" s="240"/>
      <c r="M63" s="240"/>
      <c r="N63" s="240"/>
      <c r="O63" s="240"/>
      <c r="P63" s="240"/>
      <c r="Q63" s="240"/>
      <c r="R63" s="210"/>
    </row>
    <row r="64" spans="1:18" x14ac:dyDescent="0.35">
      <c r="A64" s="250"/>
      <c r="B64" s="240"/>
      <c r="C64" s="240"/>
      <c r="D64" s="240"/>
      <c r="E64" s="240"/>
      <c r="F64" s="240"/>
      <c r="G64" s="240"/>
      <c r="H64" s="240"/>
      <c r="I64" s="240"/>
      <c r="J64" s="240"/>
      <c r="K64" s="240"/>
      <c r="L64" s="240"/>
      <c r="M64" s="240"/>
      <c r="N64" s="240"/>
      <c r="O64" s="240"/>
      <c r="P64" s="240"/>
      <c r="Q64" s="240"/>
      <c r="R64" s="210"/>
    </row>
    <row r="65" spans="1:18" x14ac:dyDescent="0.35">
      <c r="A65" s="250"/>
      <c r="B65" s="240"/>
      <c r="C65" s="240"/>
      <c r="D65" s="240"/>
      <c r="E65" s="240"/>
      <c r="F65" s="240"/>
      <c r="G65" s="240"/>
      <c r="H65" s="240"/>
      <c r="I65" s="240"/>
      <c r="J65" s="240"/>
      <c r="K65" s="240"/>
      <c r="L65" s="240"/>
      <c r="M65" s="240"/>
      <c r="N65" s="240"/>
      <c r="O65" s="240"/>
      <c r="P65" s="240"/>
      <c r="Q65" s="240"/>
      <c r="R65" s="210"/>
    </row>
    <row r="66" spans="1:18" x14ac:dyDescent="0.35">
      <c r="A66" s="250"/>
      <c r="B66" s="240"/>
      <c r="C66" s="240"/>
      <c r="D66" s="240"/>
      <c r="E66" s="240"/>
      <c r="F66" s="240"/>
      <c r="G66" s="240"/>
      <c r="H66" s="240"/>
      <c r="I66" s="240"/>
      <c r="J66" s="240"/>
      <c r="K66" s="240"/>
      <c r="L66" s="240"/>
      <c r="M66" s="240"/>
      <c r="N66" s="240"/>
      <c r="O66" s="240"/>
      <c r="P66" s="240"/>
      <c r="Q66" s="240"/>
      <c r="R66" s="210"/>
    </row>
    <row r="67" spans="1:18" x14ac:dyDescent="0.35">
      <c r="A67" s="250"/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0"/>
      <c r="P67" s="240"/>
      <c r="Q67" s="240"/>
      <c r="R67" s="210"/>
    </row>
    <row r="68" spans="1:18" x14ac:dyDescent="0.35">
      <c r="A68" s="250"/>
      <c r="B68" s="240"/>
      <c r="C68" s="240"/>
      <c r="D68" s="240"/>
      <c r="E68" s="240"/>
      <c r="F68" s="240"/>
      <c r="G68" s="240"/>
      <c r="H68" s="240"/>
      <c r="I68" s="240"/>
      <c r="J68" s="240"/>
      <c r="K68" s="240"/>
      <c r="L68" s="240"/>
      <c r="M68" s="240"/>
      <c r="N68" s="240"/>
      <c r="O68" s="240"/>
      <c r="P68" s="240"/>
      <c r="Q68" s="240"/>
      <c r="R68" s="210"/>
    </row>
    <row r="69" spans="1:18" x14ac:dyDescent="0.35">
      <c r="A69" s="250"/>
      <c r="B69" s="240"/>
      <c r="C69" s="240"/>
      <c r="D69" s="240"/>
      <c r="E69" s="240"/>
      <c r="F69" s="240"/>
      <c r="G69" s="240"/>
      <c r="H69" s="240"/>
      <c r="I69" s="240"/>
      <c r="J69" s="240"/>
      <c r="K69" s="240"/>
      <c r="L69" s="240"/>
      <c r="M69" s="240"/>
      <c r="N69" s="240"/>
      <c r="O69" s="240"/>
      <c r="P69" s="240"/>
      <c r="Q69" s="240"/>
      <c r="R69" s="210"/>
    </row>
    <row r="70" spans="1:18" x14ac:dyDescent="0.35">
      <c r="A70" s="250"/>
      <c r="B70" s="240"/>
      <c r="C70" s="240"/>
      <c r="D70" s="240"/>
      <c r="E70" s="240"/>
      <c r="F70" s="240"/>
      <c r="G70" s="240"/>
      <c r="H70" s="240"/>
      <c r="I70" s="240"/>
      <c r="J70" s="240"/>
      <c r="K70" s="240"/>
      <c r="L70" s="240"/>
      <c r="M70" s="240"/>
      <c r="N70" s="240"/>
      <c r="O70" s="240"/>
      <c r="P70" s="240"/>
      <c r="Q70" s="240"/>
      <c r="R70" s="210"/>
    </row>
    <row r="71" spans="1:18" x14ac:dyDescent="0.35">
      <c r="A71" s="250"/>
      <c r="B71" s="240"/>
      <c r="C71" s="240"/>
      <c r="D71" s="240"/>
      <c r="E71" s="240"/>
      <c r="F71" s="240"/>
      <c r="G71" s="240"/>
      <c r="H71" s="240"/>
      <c r="I71" s="240"/>
      <c r="J71" s="240"/>
      <c r="K71" s="240"/>
      <c r="L71" s="240"/>
      <c r="M71" s="240"/>
      <c r="N71" s="240"/>
      <c r="O71" s="240"/>
      <c r="P71" s="240"/>
      <c r="Q71" s="240"/>
      <c r="R71" s="210"/>
    </row>
    <row r="72" spans="1:18" x14ac:dyDescent="0.35">
      <c r="A72" s="250"/>
      <c r="B72" s="240"/>
      <c r="C72" s="240"/>
      <c r="D72" s="240"/>
      <c r="E72" s="240"/>
      <c r="F72" s="240"/>
      <c r="G72" s="240"/>
      <c r="H72" s="240"/>
      <c r="I72" s="240"/>
      <c r="J72" s="240"/>
      <c r="K72" s="240"/>
      <c r="L72" s="240"/>
      <c r="M72" s="240"/>
      <c r="N72" s="240"/>
      <c r="O72" s="240"/>
      <c r="P72" s="240"/>
      <c r="Q72" s="240"/>
      <c r="R72" s="210"/>
    </row>
    <row r="73" spans="1:18" x14ac:dyDescent="0.35">
      <c r="A73" s="250"/>
      <c r="B73" s="240"/>
      <c r="C73" s="240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  <c r="O73" s="240"/>
      <c r="P73" s="240"/>
      <c r="Q73" s="240"/>
      <c r="R73" s="210"/>
    </row>
    <row r="74" spans="1:18" x14ac:dyDescent="0.35">
      <c r="A74" s="250"/>
      <c r="B74" s="240"/>
      <c r="C74" s="240"/>
      <c r="D74" s="240"/>
      <c r="E74" s="240"/>
      <c r="F74" s="240"/>
      <c r="G74" s="240"/>
      <c r="H74" s="240"/>
      <c r="I74" s="240"/>
      <c r="J74" s="240"/>
      <c r="K74" s="240"/>
      <c r="L74" s="240"/>
      <c r="M74" s="240"/>
      <c r="N74" s="240"/>
      <c r="O74" s="240"/>
      <c r="P74" s="240"/>
      <c r="Q74" s="240"/>
      <c r="R74" s="210"/>
    </row>
    <row r="75" spans="1:18" x14ac:dyDescent="0.35">
      <c r="A75" s="250"/>
      <c r="B75" s="240"/>
      <c r="C75" s="240"/>
      <c r="D75" s="240"/>
      <c r="E75" s="240"/>
      <c r="F75" s="240"/>
      <c r="G75" s="240"/>
      <c r="H75" s="240"/>
      <c r="I75" s="240"/>
      <c r="J75" s="240"/>
      <c r="K75" s="240"/>
      <c r="L75" s="240"/>
      <c r="M75" s="240"/>
      <c r="N75" s="240"/>
      <c r="O75" s="240"/>
      <c r="P75" s="240"/>
      <c r="Q75" s="240"/>
      <c r="R75" s="210"/>
    </row>
    <row r="76" spans="1:18" x14ac:dyDescent="0.35">
      <c r="A76" s="250"/>
      <c r="B76" s="240"/>
      <c r="C76" s="240"/>
      <c r="D76" s="240"/>
      <c r="E76" s="240"/>
      <c r="F76" s="240"/>
      <c r="G76" s="240"/>
      <c r="H76" s="240"/>
      <c r="I76" s="240"/>
      <c r="J76" s="240"/>
      <c r="K76" s="240"/>
      <c r="L76" s="240"/>
      <c r="M76" s="240"/>
      <c r="N76" s="240"/>
      <c r="O76" s="240"/>
      <c r="P76" s="240"/>
      <c r="Q76" s="240"/>
      <c r="R76" s="210"/>
    </row>
    <row r="77" spans="1:18" x14ac:dyDescent="0.35">
      <c r="A77" s="250"/>
      <c r="B77" s="240"/>
      <c r="C77" s="240"/>
      <c r="D77" s="240"/>
      <c r="E77" s="240"/>
      <c r="F77" s="240"/>
      <c r="G77" s="240"/>
      <c r="H77" s="240"/>
      <c r="I77" s="240"/>
      <c r="J77" s="240"/>
      <c r="K77" s="240"/>
      <c r="L77" s="240"/>
      <c r="M77" s="240"/>
      <c r="N77" s="240"/>
      <c r="O77" s="240"/>
      <c r="P77" s="240"/>
      <c r="Q77" s="240"/>
      <c r="R77" s="210"/>
    </row>
    <row r="78" spans="1:18" x14ac:dyDescent="0.35">
      <c r="A78" s="250"/>
      <c r="B78" s="240"/>
      <c r="C78" s="240"/>
      <c r="D78" s="240"/>
      <c r="E78" s="240"/>
      <c r="F78" s="240"/>
      <c r="G78" s="240"/>
      <c r="H78" s="240"/>
      <c r="I78" s="240"/>
      <c r="J78" s="240"/>
      <c r="K78" s="240"/>
      <c r="L78" s="240"/>
      <c r="M78" s="240"/>
      <c r="N78" s="240"/>
      <c r="O78" s="240"/>
      <c r="P78" s="240"/>
      <c r="Q78" s="240"/>
      <c r="R78" s="210"/>
    </row>
    <row r="79" spans="1:18" x14ac:dyDescent="0.35">
      <c r="A79" s="250"/>
      <c r="B79" s="240"/>
      <c r="C79" s="240"/>
      <c r="D79" s="240"/>
      <c r="E79" s="240"/>
      <c r="F79" s="240"/>
      <c r="G79" s="240"/>
      <c r="H79" s="240"/>
      <c r="I79" s="240"/>
      <c r="J79" s="240"/>
      <c r="K79" s="240"/>
      <c r="L79" s="240"/>
      <c r="M79" s="240"/>
      <c r="N79" s="240"/>
      <c r="O79" s="240"/>
      <c r="P79" s="240"/>
      <c r="Q79" s="240"/>
      <c r="R79" s="210"/>
    </row>
    <row r="80" spans="1:18" x14ac:dyDescent="0.35">
      <c r="A80" s="250"/>
      <c r="B80" s="240"/>
      <c r="C80" s="240"/>
      <c r="D80" s="240"/>
      <c r="E80" s="240"/>
      <c r="F80" s="240"/>
      <c r="G80" s="240"/>
      <c r="H80" s="240"/>
      <c r="I80" s="240"/>
      <c r="J80" s="240"/>
      <c r="K80" s="240"/>
      <c r="L80" s="240"/>
      <c r="M80" s="240"/>
      <c r="N80" s="240"/>
      <c r="O80" s="240"/>
      <c r="P80" s="240"/>
      <c r="Q80" s="240"/>
      <c r="R80" s="210"/>
    </row>
    <row r="81" spans="1:18" x14ac:dyDescent="0.35">
      <c r="A81" s="250"/>
      <c r="B81" s="240"/>
      <c r="C81" s="240"/>
      <c r="D81" s="240"/>
      <c r="E81" s="240"/>
      <c r="F81" s="240"/>
      <c r="G81" s="240"/>
      <c r="H81" s="240"/>
      <c r="I81" s="240"/>
      <c r="J81" s="240"/>
      <c r="K81" s="240"/>
      <c r="L81" s="240"/>
      <c r="M81" s="240"/>
      <c r="N81" s="240"/>
      <c r="O81" s="240"/>
      <c r="P81" s="240"/>
      <c r="Q81" s="240"/>
      <c r="R81" s="210"/>
    </row>
    <row r="82" spans="1:18" x14ac:dyDescent="0.35">
      <c r="A82" s="250"/>
      <c r="B82" s="240"/>
      <c r="C82" s="240"/>
      <c r="D82" s="240"/>
      <c r="E82" s="240"/>
      <c r="F82" s="240"/>
      <c r="G82" s="240"/>
      <c r="H82" s="240"/>
      <c r="I82" s="240"/>
      <c r="J82" s="240"/>
      <c r="K82" s="240"/>
      <c r="L82" s="240"/>
      <c r="M82" s="240"/>
      <c r="N82" s="240"/>
      <c r="O82" s="240"/>
      <c r="P82" s="240"/>
      <c r="Q82" s="240"/>
      <c r="R82" s="210"/>
    </row>
    <row r="83" spans="1:18" x14ac:dyDescent="0.35">
      <c r="A83" s="250"/>
      <c r="B83" s="240"/>
      <c r="C83" s="240"/>
      <c r="D83" s="240"/>
      <c r="E83" s="240"/>
      <c r="F83" s="240"/>
      <c r="G83" s="240"/>
      <c r="H83" s="240"/>
      <c r="I83" s="240"/>
      <c r="J83" s="240"/>
      <c r="K83" s="240"/>
      <c r="L83" s="240"/>
      <c r="M83" s="240"/>
      <c r="N83" s="240"/>
      <c r="O83" s="240"/>
      <c r="P83" s="240"/>
      <c r="Q83" s="240"/>
      <c r="R83" s="210"/>
    </row>
    <row r="84" spans="1:18" x14ac:dyDescent="0.35">
      <c r="A84" s="250"/>
      <c r="B84" s="240"/>
      <c r="C84" s="240"/>
      <c r="D84" s="240"/>
      <c r="E84" s="240"/>
      <c r="F84" s="240"/>
      <c r="G84" s="240"/>
      <c r="H84" s="240"/>
      <c r="I84" s="240"/>
      <c r="J84" s="240"/>
      <c r="K84" s="240"/>
      <c r="L84" s="240"/>
      <c r="M84" s="240"/>
      <c r="N84" s="240"/>
      <c r="O84" s="240"/>
      <c r="P84" s="240"/>
      <c r="Q84" s="240"/>
      <c r="R84" s="210"/>
    </row>
    <row r="85" spans="1:18" x14ac:dyDescent="0.35">
      <c r="A85" s="250"/>
      <c r="B85" s="240"/>
      <c r="C85" s="240"/>
      <c r="D85" s="240"/>
      <c r="E85" s="240"/>
      <c r="F85" s="240"/>
      <c r="G85" s="240"/>
      <c r="H85" s="240"/>
      <c r="I85" s="240"/>
      <c r="J85" s="240"/>
      <c r="K85" s="240"/>
      <c r="L85" s="240"/>
      <c r="M85" s="240"/>
      <c r="N85" s="240"/>
      <c r="O85" s="240"/>
      <c r="P85" s="240"/>
      <c r="Q85" s="240"/>
      <c r="R85" s="210"/>
    </row>
    <row r="86" spans="1:18" x14ac:dyDescent="0.35">
      <c r="A86" s="250"/>
      <c r="B86" s="240"/>
      <c r="C86" s="240"/>
      <c r="D86" s="240"/>
      <c r="E86" s="240"/>
      <c r="F86" s="240"/>
      <c r="G86" s="240"/>
      <c r="H86" s="240"/>
      <c r="I86" s="240"/>
      <c r="J86" s="240"/>
      <c r="K86" s="240"/>
      <c r="L86" s="240"/>
      <c r="M86" s="240"/>
      <c r="N86" s="240"/>
      <c r="O86" s="240"/>
      <c r="P86" s="240"/>
      <c r="Q86" s="240"/>
      <c r="R86" s="210"/>
    </row>
    <row r="87" spans="1:18" x14ac:dyDescent="0.35">
      <c r="A87" s="250"/>
      <c r="B87" s="240"/>
      <c r="C87" s="240"/>
      <c r="D87" s="240"/>
      <c r="E87" s="240"/>
      <c r="F87" s="240"/>
      <c r="G87" s="240"/>
      <c r="H87" s="240"/>
      <c r="I87" s="240"/>
      <c r="J87" s="240"/>
      <c r="K87" s="240"/>
      <c r="L87" s="240"/>
      <c r="M87" s="240"/>
      <c r="N87" s="240"/>
      <c r="O87" s="240"/>
      <c r="P87" s="240"/>
      <c r="Q87" s="240"/>
      <c r="R87" s="210"/>
    </row>
    <row r="88" spans="1:18" x14ac:dyDescent="0.35">
      <c r="A88" s="250"/>
      <c r="B88" s="240"/>
      <c r="C88" s="240"/>
      <c r="D88" s="240"/>
      <c r="E88" s="240"/>
      <c r="F88" s="240"/>
      <c r="G88" s="240"/>
      <c r="H88" s="240"/>
      <c r="I88" s="240"/>
      <c r="J88" s="240"/>
      <c r="K88" s="240"/>
      <c r="L88" s="240"/>
      <c r="M88" s="240"/>
      <c r="N88" s="240"/>
      <c r="O88" s="240"/>
      <c r="P88" s="240"/>
      <c r="Q88" s="240"/>
      <c r="R88" s="210"/>
    </row>
    <row r="89" spans="1:18" x14ac:dyDescent="0.35">
      <c r="A89" s="250"/>
      <c r="B89" s="240"/>
      <c r="C89" s="240"/>
      <c r="D89" s="240"/>
      <c r="E89" s="240"/>
      <c r="F89" s="240"/>
      <c r="G89" s="240"/>
      <c r="H89" s="240"/>
      <c r="I89" s="240"/>
      <c r="J89" s="240"/>
      <c r="K89" s="240"/>
      <c r="L89" s="240"/>
      <c r="M89" s="240"/>
      <c r="N89" s="240"/>
      <c r="O89" s="240"/>
      <c r="P89" s="240"/>
      <c r="Q89" s="240"/>
      <c r="R89" s="210"/>
    </row>
    <row r="90" spans="1:18" x14ac:dyDescent="0.35">
      <c r="A90" s="250"/>
      <c r="B90" s="240"/>
      <c r="C90" s="240"/>
      <c r="D90" s="240"/>
      <c r="E90" s="240"/>
      <c r="F90" s="240"/>
      <c r="G90" s="240"/>
      <c r="H90" s="240"/>
      <c r="I90" s="240"/>
      <c r="J90" s="240"/>
      <c r="K90" s="240"/>
      <c r="L90" s="240"/>
      <c r="M90" s="240"/>
      <c r="N90" s="240"/>
      <c r="O90" s="240"/>
      <c r="P90" s="240"/>
      <c r="Q90" s="240"/>
      <c r="R90" s="210"/>
    </row>
    <row r="91" spans="1:18" x14ac:dyDescent="0.35">
      <c r="A91" s="250"/>
      <c r="B91" s="240"/>
      <c r="C91" s="240"/>
      <c r="D91" s="240"/>
      <c r="E91" s="240"/>
      <c r="F91" s="240"/>
      <c r="G91" s="240"/>
      <c r="H91" s="240"/>
      <c r="I91" s="240"/>
      <c r="J91" s="240"/>
      <c r="K91" s="240"/>
      <c r="L91" s="240"/>
      <c r="M91" s="240"/>
      <c r="N91" s="240"/>
      <c r="O91" s="240"/>
      <c r="P91" s="240"/>
      <c r="Q91" s="240"/>
      <c r="R91" s="210"/>
    </row>
    <row r="92" spans="1:18" x14ac:dyDescent="0.35">
      <c r="A92" s="250"/>
      <c r="B92" s="240"/>
      <c r="C92" s="240"/>
      <c r="D92" s="240"/>
      <c r="E92" s="240"/>
      <c r="F92" s="240"/>
      <c r="G92" s="240"/>
      <c r="H92" s="240"/>
      <c r="I92" s="240"/>
      <c r="J92" s="240"/>
      <c r="K92" s="240"/>
      <c r="L92" s="240"/>
      <c r="M92" s="240"/>
      <c r="N92" s="240"/>
      <c r="O92" s="240"/>
      <c r="P92" s="240"/>
      <c r="Q92" s="240"/>
      <c r="R92" s="210"/>
    </row>
    <row r="93" spans="1:18" x14ac:dyDescent="0.35">
      <c r="A93" s="250"/>
      <c r="B93" s="240"/>
      <c r="C93" s="240"/>
      <c r="D93" s="240"/>
      <c r="E93" s="240"/>
      <c r="F93" s="240"/>
      <c r="G93" s="240"/>
      <c r="H93" s="240"/>
      <c r="I93" s="240"/>
      <c r="J93" s="240"/>
      <c r="K93" s="240"/>
      <c r="L93" s="240"/>
      <c r="M93" s="240"/>
      <c r="N93" s="240"/>
      <c r="O93" s="240"/>
      <c r="P93" s="240"/>
      <c r="Q93" s="240"/>
      <c r="R93" s="210"/>
    </row>
    <row r="94" spans="1:18" x14ac:dyDescent="0.35">
      <c r="A94" s="250"/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0"/>
      <c r="P94" s="240"/>
      <c r="Q94" s="240"/>
      <c r="R94" s="210"/>
    </row>
    <row r="95" spans="1:18" x14ac:dyDescent="0.35">
      <c r="A95" s="250"/>
      <c r="B95" s="240"/>
      <c r="C95" s="240"/>
      <c r="D95" s="240"/>
      <c r="E95" s="240"/>
      <c r="F95" s="240"/>
      <c r="G95" s="240"/>
      <c r="H95" s="240"/>
      <c r="I95" s="240"/>
      <c r="J95" s="240"/>
      <c r="K95" s="240"/>
      <c r="L95" s="240"/>
      <c r="M95" s="240"/>
      <c r="N95" s="240"/>
      <c r="O95" s="240"/>
      <c r="P95" s="240"/>
      <c r="Q95" s="240"/>
      <c r="R95" s="210"/>
    </row>
    <row r="96" spans="1:18" x14ac:dyDescent="0.35">
      <c r="A96" s="250"/>
      <c r="B96" s="240"/>
      <c r="C96" s="240"/>
      <c r="D96" s="240"/>
      <c r="E96" s="240"/>
      <c r="F96" s="240"/>
      <c r="G96" s="240"/>
      <c r="H96" s="240"/>
      <c r="I96" s="240"/>
      <c r="J96" s="240"/>
      <c r="K96" s="240"/>
      <c r="L96" s="240"/>
      <c r="M96" s="240"/>
      <c r="N96" s="240"/>
      <c r="O96" s="240"/>
      <c r="P96" s="240"/>
      <c r="Q96" s="240"/>
      <c r="R96" s="210"/>
    </row>
    <row r="97" spans="1:18" x14ac:dyDescent="0.35">
      <c r="A97" s="250"/>
      <c r="B97" s="240"/>
      <c r="C97" s="240"/>
      <c r="D97" s="240"/>
      <c r="E97" s="240"/>
      <c r="F97" s="240"/>
      <c r="G97" s="240"/>
      <c r="H97" s="240"/>
      <c r="I97" s="240"/>
      <c r="J97" s="240"/>
      <c r="K97" s="240"/>
      <c r="L97" s="240"/>
      <c r="M97" s="240"/>
      <c r="N97" s="240"/>
      <c r="O97" s="240"/>
      <c r="P97" s="240"/>
      <c r="Q97" s="240"/>
      <c r="R97" s="210"/>
    </row>
    <row r="98" spans="1:18" x14ac:dyDescent="0.35">
      <c r="A98" s="250"/>
      <c r="B98" s="240"/>
      <c r="C98" s="240"/>
      <c r="D98" s="240"/>
      <c r="E98" s="240"/>
      <c r="F98" s="240"/>
      <c r="G98" s="240"/>
      <c r="H98" s="240"/>
      <c r="I98" s="240"/>
      <c r="J98" s="240"/>
      <c r="K98" s="240"/>
      <c r="L98" s="240"/>
      <c r="M98" s="240"/>
      <c r="N98" s="240"/>
      <c r="O98" s="240"/>
      <c r="P98" s="240"/>
      <c r="Q98" s="240"/>
      <c r="R98" s="210"/>
    </row>
    <row r="99" spans="1:18" x14ac:dyDescent="0.35">
      <c r="A99" s="250"/>
      <c r="B99" s="240"/>
      <c r="C99" s="240"/>
      <c r="D99" s="240"/>
      <c r="E99" s="240"/>
      <c r="F99" s="240"/>
      <c r="G99" s="240"/>
      <c r="H99" s="240"/>
      <c r="I99" s="240"/>
      <c r="J99" s="240"/>
      <c r="K99" s="240"/>
      <c r="L99" s="240"/>
      <c r="M99" s="240"/>
      <c r="N99" s="240"/>
      <c r="O99" s="240"/>
      <c r="P99" s="240"/>
      <c r="Q99" s="240"/>
      <c r="R99" s="210"/>
    </row>
    <row r="100" spans="1:18" x14ac:dyDescent="0.35">
      <c r="A100" s="250"/>
      <c r="B100" s="240"/>
      <c r="C100" s="240"/>
      <c r="D100" s="240"/>
      <c r="E100" s="240"/>
      <c r="F100" s="240"/>
      <c r="G100" s="240"/>
      <c r="H100" s="240"/>
      <c r="I100" s="240"/>
      <c r="J100" s="240"/>
      <c r="K100" s="240"/>
      <c r="L100" s="240"/>
      <c r="M100" s="240"/>
      <c r="N100" s="240"/>
      <c r="O100" s="240"/>
      <c r="P100" s="240"/>
      <c r="Q100" s="240"/>
      <c r="R100" s="210"/>
    </row>
    <row r="101" spans="1:18" x14ac:dyDescent="0.35">
      <c r="A101" s="250"/>
      <c r="B101" s="240"/>
      <c r="C101" s="240"/>
      <c r="D101" s="240"/>
      <c r="E101" s="240"/>
      <c r="F101" s="240"/>
      <c r="G101" s="240"/>
      <c r="H101" s="240"/>
      <c r="I101" s="240"/>
      <c r="J101" s="240"/>
      <c r="K101" s="240"/>
      <c r="L101" s="240"/>
      <c r="M101" s="240"/>
      <c r="N101" s="240"/>
      <c r="O101" s="240"/>
      <c r="P101" s="240"/>
      <c r="Q101" s="240"/>
      <c r="R101" s="210"/>
    </row>
    <row r="102" spans="1:18" x14ac:dyDescent="0.35">
      <c r="A102" s="250"/>
      <c r="B102" s="240"/>
      <c r="C102" s="240"/>
      <c r="D102" s="240"/>
      <c r="E102" s="240"/>
      <c r="F102" s="240"/>
      <c r="G102" s="240"/>
      <c r="H102" s="240"/>
      <c r="I102" s="240"/>
      <c r="J102" s="240"/>
      <c r="K102" s="240"/>
      <c r="L102" s="240"/>
      <c r="M102" s="240"/>
      <c r="N102" s="240"/>
      <c r="O102" s="240"/>
      <c r="P102" s="240"/>
      <c r="Q102" s="240"/>
      <c r="R102" s="210"/>
    </row>
    <row r="103" spans="1:18" x14ac:dyDescent="0.35">
      <c r="A103" s="250"/>
      <c r="B103" s="240"/>
      <c r="C103" s="240"/>
      <c r="D103" s="240"/>
      <c r="E103" s="240"/>
      <c r="F103" s="240"/>
      <c r="G103" s="240"/>
      <c r="H103" s="240"/>
      <c r="I103" s="240"/>
      <c r="J103" s="240"/>
      <c r="K103" s="240"/>
      <c r="L103" s="240"/>
      <c r="M103" s="240"/>
      <c r="N103" s="240"/>
      <c r="O103" s="240"/>
      <c r="P103" s="240"/>
      <c r="Q103" s="240"/>
      <c r="R103" s="210"/>
    </row>
    <row r="104" spans="1:18" x14ac:dyDescent="0.35">
      <c r="A104" s="250"/>
      <c r="B104" s="240"/>
      <c r="C104" s="240"/>
      <c r="D104" s="240"/>
      <c r="E104" s="240"/>
      <c r="F104" s="240"/>
      <c r="G104" s="240"/>
      <c r="H104" s="240"/>
      <c r="I104" s="240"/>
      <c r="J104" s="240"/>
      <c r="K104" s="240"/>
      <c r="L104" s="240"/>
      <c r="M104" s="240"/>
      <c r="N104" s="240"/>
      <c r="O104" s="240"/>
      <c r="P104" s="240"/>
      <c r="Q104" s="240"/>
      <c r="R104" s="210"/>
    </row>
    <row r="105" spans="1:18" x14ac:dyDescent="0.35">
      <c r="A105" s="250"/>
      <c r="B105" s="240"/>
      <c r="C105" s="240"/>
      <c r="D105" s="240"/>
      <c r="E105" s="240"/>
      <c r="F105" s="240"/>
      <c r="G105" s="240"/>
      <c r="H105" s="240"/>
      <c r="I105" s="240"/>
      <c r="J105" s="240"/>
      <c r="K105" s="240"/>
      <c r="L105" s="240"/>
      <c r="M105" s="240"/>
      <c r="N105" s="240"/>
      <c r="O105" s="240"/>
      <c r="P105" s="240"/>
      <c r="Q105" s="240"/>
      <c r="R105" s="210"/>
    </row>
    <row r="106" spans="1:18" x14ac:dyDescent="0.35">
      <c r="A106" s="250"/>
      <c r="B106" s="240"/>
      <c r="C106" s="240"/>
      <c r="D106" s="240"/>
      <c r="E106" s="240"/>
      <c r="F106" s="240"/>
      <c r="G106" s="240"/>
      <c r="H106" s="240"/>
      <c r="I106" s="240"/>
      <c r="J106" s="240"/>
      <c r="K106" s="240"/>
      <c r="L106" s="240"/>
      <c r="M106" s="240"/>
      <c r="N106" s="240"/>
      <c r="O106" s="240"/>
      <c r="P106" s="240"/>
      <c r="Q106" s="240"/>
      <c r="R106" s="210"/>
    </row>
    <row r="107" spans="1:18" x14ac:dyDescent="0.35">
      <c r="A107" s="250"/>
      <c r="B107" s="240"/>
      <c r="C107" s="240"/>
      <c r="D107" s="240"/>
      <c r="E107" s="240"/>
      <c r="F107" s="240"/>
      <c r="G107" s="240"/>
      <c r="H107" s="240"/>
      <c r="I107" s="240"/>
      <c r="J107" s="240"/>
      <c r="K107" s="240"/>
      <c r="L107" s="240"/>
      <c r="M107" s="240"/>
      <c r="N107" s="240"/>
      <c r="O107" s="240"/>
      <c r="P107" s="240"/>
      <c r="Q107" s="240"/>
      <c r="R107" s="210"/>
    </row>
    <row r="108" spans="1:18" x14ac:dyDescent="0.35">
      <c r="A108" s="250"/>
      <c r="B108" s="240"/>
      <c r="C108" s="240"/>
      <c r="D108" s="240"/>
      <c r="E108" s="240"/>
      <c r="F108" s="240"/>
      <c r="G108" s="240"/>
      <c r="H108" s="240"/>
      <c r="I108" s="240"/>
      <c r="J108" s="240"/>
      <c r="K108" s="240"/>
      <c r="L108" s="240"/>
      <c r="M108" s="240"/>
      <c r="N108" s="240"/>
      <c r="O108" s="240"/>
      <c r="P108" s="240"/>
      <c r="Q108" s="240"/>
      <c r="R108" s="210"/>
    </row>
    <row r="109" spans="1:18" x14ac:dyDescent="0.35">
      <c r="A109" s="250"/>
      <c r="B109" s="240"/>
      <c r="C109" s="240"/>
      <c r="D109" s="240"/>
      <c r="E109" s="240"/>
      <c r="F109" s="240"/>
      <c r="G109" s="240"/>
      <c r="H109" s="240"/>
      <c r="I109" s="240"/>
      <c r="J109" s="240"/>
      <c r="K109" s="240"/>
      <c r="L109" s="240"/>
      <c r="M109" s="240"/>
      <c r="N109" s="240"/>
      <c r="O109" s="240"/>
      <c r="P109" s="240"/>
      <c r="Q109" s="240"/>
      <c r="R109" s="210"/>
    </row>
    <row r="110" spans="1:18" x14ac:dyDescent="0.35">
      <c r="A110" s="250"/>
      <c r="B110" s="240"/>
      <c r="C110" s="240"/>
      <c r="D110" s="240"/>
      <c r="E110" s="240"/>
      <c r="F110" s="240"/>
      <c r="G110" s="240"/>
      <c r="H110" s="240"/>
      <c r="I110" s="240"/>
      <c r="J110" s="240"/>
      <c r="K110" s="240"/>
      <c r="L110" s="240"/>
      <c r="M110" s="240"/>
      <c r="N110" s="240"/>
      <c r="O110" s="240"/>
      <c r="P110" s="240"/>
      <c r="Q110" s="240"/>
      <c r="R110" s="210"/>
    </row>
    <row r="111" spans="1:18" x14ac:dyDescent="0.35">
      <c r="A111" s="250"/>
      <c r="B111" s="240"/>
      <c r="C111" s="240"/>
      <c r="D111" s="240"/>
      <c r="E111" s="240"/>
      <c r="F111" s="240"/>
      <c r="G111" s="240"/>
      <c r="H111" s="240"/>
      <c r="I111" s="240"/>
      <c r="J111" s="240"/>
      <c r="K111" s="240"/>
      <c r="L111" s="240"/>
      <c r="M111" s="240"/>
      <c r="N111" s="240"/>
      <c r="O111" s="240"/>
      <c r="P111" s="240"/>
      <c r="Q111" s="240"/>
      <c r="R111" s="210"/>
    </row>
    <row r="112" spans="1:18" x14ac:dyDescent="0.35">
      <c r="A112" s="250"/>
      <c r="B112" s="240"/>
      <c r="C112" s="240"/>
      <c r="D112" s="240"/>
      <c r="E112" s="240"/>
      <c r="F112" s="240"/>
      <c r="G112" s="240"/>
      <c r="H112" s="240"/>
      <c r="I112" s="240"/>
      <c r="J112" s="240"/>
      <c r="K112" s="240"/>
      <c r="L112" s="240"/>
      <c r="M112" s="240"/>
      <c r="N112" s="240"/>
      <c r="O112" s="240"/>
      <c r="P112" s="240"/>
      <c r="Q112" s="240"/>
      <c r="R112" s="210"/>
    </row>
    <row r="113" spans="1:18" x14ac:dyDescent="0.35">
      <c r="A113" s="250"/>
      <c r="B113" s="240"/>
      <c r="C113" s="240"/>
      <c r="D113" s="240"/>
      <c r="E113" s="240"/>
      <c r="F113" s="240"/>
      <c r="G113" s="240"/>
      <c r="H113" s="240"/>
      <c r="I113" s="240"/>
      <c r="J113" s="240"/>
      <c r="K113" s="240"/>
      <c r="L113" s="240"/>
      <c r="M113" s="240"/>
      <c r="N113" s="240"/>
      <c r="O113" s="240"/>
      <c r="P113" s="240"/>
      <c r="Q113" s="240"/>
      <c r="R113" s="210"/>
    </row>
    <row r="114" spans="1:18" x14ac:dyDescent="0.35">
      <c r="A114" s="250"/>
      <c r="B114" s="240"/>
      <c r="C114" s="240"/>
      <c r="D114" s="240"/>
      <c r="E114" s="240"/>
      <c r="F114" s="240"/>
      <c r="G114" s="240"/>
      <c r="H114" s="240"/>
      <c r="I114" s="240"/>
      <c r="J114" s="240"/>
      <c r="K114" s="240"/>
      <c r="L114" s="240"/>
      <c r="M114" s="240"/>
      <c r="N114" s="240"/>
      <c r="O114" s="240"/>
      <c r="P114" s="240"/>
      <c r="Q114" s="240"/>
      <c r="R114" s="210"/>
    </row>
    <row r="115" spans="1:18" x14ac:dyDescent="0.35">
      <c r="A115" s="250"/>
      <c r="B115" s="240"/>
      <c r="C115" s="240"/>
      <c r="D115" s="240"/>
      <c r="E115" s="240"/>
      <c r="F115" s="240"/>
      <c r="G115" s="240"/>
      <c r="H115" s="240"/>
      <c r="I115" s="240"/>
      <c r="J115" s="240"/>
      <c r="K115" s="240"/>
      <c r="L115" s="240"/>
      <c r="M115" s="240"/>
      <c r="N115" s="240"/>
      <c r="O115" s="240"/>
      <c r="P115" s="240"/>
      <c r="Q115" s="240"/>
      <c r="R115" s="210"/>
    </row>
    <row r="116" spans="1:18" x14ac:dyDescent="0.35">
      <c r="A116" s="250"/>
      <c r="B116" s="240"/>
      <c r="C116" s="240"/>
      <c r="D116" s="240"/>
      <c r="E116" s="240"/>
      <c r="F116" s="240"/>
      <c r="G116" s="240"/>
      <c r="H116" s="240"/>
      <c r="I116" s="240"/>
      <c r="J116" s="240"/>
      <c r="K116" s="240"/>
      <c r="L116" s="240"/>
      <c r="M116" s="240"/>
      <c r="N116" s="240"/>
      <c r="O116" s="240"/>
      <c r="P116" s="240"/>
      <c r="Q116" s="240"/>
      <c r="R116" s="210"/>
    </row>
    <row r="117" spans="1:18" x14ac:dyDescent="0.35">
      <c r="A117" s="250"/>
      <c r="B117" s="240"/>
      <c r="C117" s="240"/>
      <c r="D117" s="240"/>
      <c r="E117" s="240"/>
      <c r="F117" s="240"/>
      <c r="G117" s="240"/>
      <c r="H117" s="240"/>
      <c r="I117" s="240"/>
      <c r="J117" s="240"/>
      <c r="K117" s="240"/>
      <c r="L117" s="240"/>
      <c r="M117" s="240"/>
      <c r="N117" s="240"/>
      <c r="O117" s="240"/>
      <c r="P117" s="240"/>
      <c r="Q117" s="240"/>
      <c r="R117" s="210"/>
    </row>
    <row r="118" spans="1:18" x14ac:dyDescent="0.35">
      <c r="A118" s="250"/>
      <c r="B118" s="240"/>
      <c r="C118" s="240"/>
      <c r="D118" s="240"/>
      <c r="E118" s="240"/>
      <c r="F118" s="240"/>
      <c r="G118" s="240"/>
      <c r="H118" s="240"/>
      <c r="I118" s="240"/>
      <c r="J118" s="240"/>
      <c r="K118" s="240"/>
      <c r="L118" s="240"/>
      <c r="M118" s="240"/>
      <c r="N118" s="240"/>
      <c r="O118" s="240"/>
      <c r="P118" s="240"/>
      <c r="Q118" s="240"/>
      <c r="R118" s="210"/>
    </row>
    <row r="119" spans="1:18" x14ac:dyDescent="0.35">
      <c r="A119" s="250"/>
      <c r="B119" s="240"/>
      <c r="C119" s="240"/>
      <c r="D119" s="240"/>
      <c r="E119" s="240"/>
      <c r="F119" s="240"/>
      <c r="G119" s="240"/>
      <c r="H119" s="240"/>
      <c r="I119" s="240"/>
      <c r="J119" s="240"/>
      <c r="K119" s="240"/>
      <c r="L119" s="240"/>
      <c r="M119" s="240"/>
      <c r="N119" s="240"/>
      <c r="O119" s="240"/>
      <c r="P119" s="240"/>
      <c r="Q119" s="240"/>
      <c r="R119" s="210"/>
    </row>
    <row r="120" spans="1:18" x14ac:dyDescent="0.35">
      <c r="A120" s="250"/>
      <c r="B120" s="240"/>
      <c r="C120" s="240"/>
      <c r="D120" s="240"/>
      <c r="E120" s="240"/>
      <c r="F120" s="240"/>
      <c r="G120" s="240"/>
      <c r="H120" s="240"/>
      <c r="I120" s="240"/>
      <c r="J120" s="240"/>
      <c r="K120" s="240"/>
      <c r="L120" s="240"/>
      <c r="M120" s="240"/>
      <c r="N120" s="240"/>
      <c r="O120" s="240"/>
      <c r="P120" s="240"/>
      <c r="Q120" s="240"/>
      <c r="R120" s="210"/>
    </row>
    <row r="121" spans="1:18" x14ac:dyDescent="0.35">
      <c r="A121" s="250"/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0"/>
      <c r="P121" s="240"/>
      <c r="Q121" s="240"/>
      <c r="R121" s="210"/>
    </row>
    <row r="122" spans="1:18" x14ac:dyDescent="0.35">
      <c r="A122" s="250"/>
      <c r="B122" s="240"/>
      <c r="C122" s="240"/>
      <c r="D122" s="240"/>
      <c r="E122" s="240"/>
      <c r="F122" s="240"/>
      <c r="G122" s="240"/>
      <c r="H122" s="240"/>
      <c r="I122" s="240"/>
      <c r="J122" s="240"/>
      <c r="K122" s="240"/>
      <c r="L122" s="240"/>
      <c r="M122" s="240"/>
      <c r="N122" s="240"/>
      <c r="O122" s="240"/>
      <c r="P122" s="240"/>
      <c r="Q122" s="240"/>
      <c r="R122" s="210"/>
    </row>
    <row r="123" spans="1:18" x14ac:dyDescent="0.35">
      <c r="A123" s="250"/>
      <c r="B123" s="240"/>
      <c r="C123" s="240"/>
      <c r="D123" s="240"/>
      <c r="E123" s="240"/>
      <c r="F123" s="240"/>
      <c r="G123" s="240"/>
      <c r="H123" s="240"/>
      <c r="I123" s="240"/>
      <c r="J123" s="240"/>
      <c r="K123" s="240"/>
      <c r="L123" s="240"/>
      <c r="M123" s="240"/>
      <c r="N123" s="240"/>
      <c r="O123" s="240"/>
      <c r="P123" s="240"/>
      <c r="Q123" s="240"/>
      <c r="R123" s="210"/>
    </row>
    <row r="124" spans="1:18" x14ac:dyDescent="0.35">
      <c r="A124" s="250"/>
      <c r="B124" s="240"/>
      <c r="C124" s="240"/>
      <c r="D124" s="240"/>
      <c r="E124" s="240"/>
      <c r="F124" s="240"/>
      <c r="G124" s="240"/>
      <c r="H124" s="240"/>
      <c r="I124" s="240"/>
      <c r="J124" s="240"/>
      <c r="K124" s="240"/>
      <c r="L124" s="240"/>
      <c r="M124" s="240"/>
      <c r="N124" s="240"/>
      <c r="O124" s="240"/>
      <c r="P124" s="240"/>
      <c r="Q124" s="240"/>
      <c r="R124" s="210"/>
    </row>
    <row r="125" spans="1:18" x14ac:dyDescent="0.35">
      <c r="A125" s="250"/>
      <c r="B125" s="240"/>
      <c r="C125" s="240"/>
      <c r="D125" s="240"/>
      <c r="E125" s="240"/>
      <c r="F125" s="240"/>
      <c r="G125" s="240"/>
      <c r="H125" s="240"/>
      <c r="I125" s="240"/>
      <c r="J125" s="240"/>
      <c r="K125" s="240"/>
      <c r="L125" s="240"/>
      <c r="M125" s="240"/>
      <c r="N125" s="240"/>
      <c r="O125" s="240"/>
      <c r="P125" s="240"/>
      <c r="Q125" s="240"/>
      <c r="R125" s="210"/>
    </row>
    <row r="126" spans="1:18" x14ac:dyDescent="0.35">
      <c r="A126" s="250"/>
      <c r="B126" s="240"/>
      <c r="C126" s="240"/>
      <c r="D126" s="240"/>
      <c r="E126" s="240"/>
      <c r="F126" s="240"/>
      <c r="G126" s="240"/>
      <c r="H126" s="240"/>
      <c r="I126" s="240"/>
      <c r="J126" s="240"/>
      <c r="K126" s="240"/>
      <c r="L126" s="240"/>
      <c r="M126" s="240"/>
      <c r="N126" s="240"/>
      <c r="O126" s="240"/>
      <c r="P126" s="240"/>
      <c r="Q126" s="240"/>
      <c r="R126" s="210"/>
    </row>
    <row r="127" spans="1:18" x14ac:dyDescent="0.35">
      <c r="A127" s="250"/>
      <c r="B127" s="240"/>
      <c r="C127" s="240"/>
      <c r="D127" s="240"/>
      <c r="E127" s="240"/>
      <c r="F127" s="240"/>
      <c r="G127" s="240"/>
      <c r="H127" s="240"/>
      <c r="I127" s="240"/>
      <c r="J127" s="240"/>
      <c r="K127" s="240"/>
      <c r="L127" s="240"/>
      <c r="M127" s="240"/>
      <c r="N127" s="240"/>
      <c r="O127" s="240"/>
      <c r="P127" s="240"/>
      <c r="Q127" s="240"/>
      <c r="R127" s="210"/>
    </row>
    <row r="128" spans="1:18" x14ac:dyDescent="0.35">
      <c r="A128" s="250"/>
      <c r="B128" s="240"/>
      <c r="C128" s="240"/>
      <c r="D128" s="240"/>
      <c r="E128" s="240"/>
      <c r="F128" s="240"/>
      <c r="G128" s="240"/>
      <c r="H128" s="240"/>
      <c r="I128" s="240"/>
      <c r="J128" s="240"/>
      <c r="K128" s="240"/>
      <c r="L128" s="240"/>
      <c r="M128" s="240"/>
      <c r="N128" s="240"/>
      <c r="O128" s="240"/>
      <c r="P128" s="240"/>
      <c r="Q128" s="240"/>
      <c r="R128" s="210"/>
    </row>
    <row r="129" spans="1:18" x14ac:dyDescent="0.35">
      <c r="A129" s="250"/>
      <c r="B129" s="240"/>
      <c r="C129" s="240"/>
      <c r="D129" s="240"/>
      <c r="E129" s="240"/>
      <c r="F129" s="240"/>
      <c r="G129" s="240"/>
      <c r="H129" s="240"/>
      <c r="I129" s="240"/>
      <c r="J129" s="240"/>
      <c r="K129" s="240"/>
      <c r="L129" s="240"/>
      <c r="M129" s="240"/>
      <c r="N129" s="240"/>
      <c r="O129" s="240"/>
      <c r="P129" s="240"/>
      <c r="Q129" s="240"/>
      <c r="R129" s="210"/>
    </row>
    <row r="130" spans="1:18" x14ac:dyDescent="0.35">
      <c r="A130" s="250"/>
      <c r="B130" s="240"/>
      <c r="C130" s="240"/>
      <c r="D130" s="240"/>
      <c r="E130" s="240"/>
      <c r="F130" s="240"/>
      <c r="G130" s="240"/>
      <c r="H130" s="240"/>
      <c r="I130" s="240"/>
      <c r="J130" s="240"/>
      <c r="K130" s="240"/>
      <c r="L130" s="240"/>
      <c r="M130" s="240"/>
      <c r="N130" s="240"/>
      <c r="O130" s="240"/>
      <c r="P130" s="240"/>
      <c r="Q130" s="240"/>
      <c r="R130" s="210"/>
    </row>
    <row r="131" spans="1:18" x14ac:dyDescent="0.35">
      <c r="A131" s="250"/>
      <c r="B131" s="240"/>
      <c r="C131" s="240"/>
      <c r="D131" s="240"/>
      <c r="E131" s="240"/>
      <c r="F131" s="240"/>
      <c r="G131" s="240"/>
      <c r="H131" s="240"/>
      <c r="I131" s="240"/>
      <c r="J131" s="240"/>
      <c r="K131" s="240"/>
      <c r="L131" s="240"/>
      <c r="M131" s="240"/>
      <c r="N131" s="240"/>
      <c r="O131" s="240"/>
      <c r="P131" s="240"/>
      <c r="Q131" s="240"/>
      <c r="R131" s="210"/>
    </row>
    <row r="132" spans="1:18" x14ac:dyDescent="0.35">
      <c r="A132" s="250"/>
      <c r="B132" s="240"/>
      <c r="C132" s="240"/>
      <c r="D132" s="240"/>
      <c r="E132" s="240"/>
      <c r="F132" s="240"/>
      <c r="G132" s="240"/>
      <c r="H132" s="240"/>
      <c r="I132" s="240"/>
      <c r="J132" s="240"/>
      <c r="K132" s="240"/>
      <c r="L132" s="240"/>
      <c r="M132" s="240"/>
      <c r="N132" s="240"/>
      <c r="O132" s="240"/>
      <c r="P132" s="240"/>
      <c r="Q132" s="240"/>
      <c r="R132" s="210"/>
    </row>
    <row r="133" spans="1:18" x14ac:dyDescent="0.35">
      <c r="A133" s="250"/>
      <c r="B133" s="240"/>
      <c r="C133" s="240"/>
      <c r="D133" s="240"/>
      <c r="E133" s="240"/>
      <c r="F133" s="240"/>
      <c r="G133" s="240"/>
      <c r="H133" s="240"/>
      <c r="I133" s="240"/>
      <c r="J133" s="240"/>
      <c r="K133" s="240"/>
      <c r="L133" s="240"/>
      <c r="M133" s="240"/>
      <c r="N133" s="240"/>
      <c r="O133" s="240"/>
      <c r="P133" s="240"/>
      <c r="Q133" s="240"/>
      <c r="R133" s="210"/>
    </row>
    <row r="134" spans="1:18" x14ac:dyDescent="0.35">
      <c r="A134" s="250"/>
      <c r="B134" s="240"/>
      <c r="C134" s="240"/>
      <c r="D134" s="240"/>
      <c r="E134" s="240"/>
      <c r="F134" s="240"/>
      <c r="G134" s="240"/>
      <c r="H134" s="240"/>
      <c r="I134" s="240"/>
      <c r="J134" s="240"/>
      <c r="K134" s="240"/>
      <c r="L134" s="240"/>
      <c r="M134" s="240"/>
      <c r="N134" s="240"/>
      <c r="O134" s="240"/>
      <c r="P134" s="240"/>
      <c r="Q134" s="240"/>
      <c r="R134" s="210"/>
    </row>
    <row r="135" spans="1:18" x14ac:dyDescent="0.35">
      <c r="A135" s="250"/>
      <c r="B135" s="240"/>
      <c r="C135" s="240"/>
      <c r="D135" s="240"/>
      <c r="E135" s="240"/>
      <c r="F135" s="240"/>
      <c r="G135" s="240"/>
      <c r="H135" s="240"/>
      <c r="I135" s="240"/>
      <c r="J135" s="240"/>
      <c r="K135" s="240"/>
      <c r="L135" s="240"/>
      <c r="M135" s="240"/>
      <c r="N135" s="240"/>
      <c r="O135" s="240"/>
      <c r="P135" s="240"/>
      <c r="Q135" s="240"/>
      <c r="R135" s="210"/>
    </row>
    <row r="136" spans="1:18" x14ac:dyDescent="0.35">
      <c r="A136" s="250"/>
      <c r="B136" s="240"/>
      <c r="C136" s="240"/>
      <c r="D136" s="240"/>
      <c r="E136" s="240"/>
      <c r="F136" s="240"/>
      <c r="G136" s="240"/>
      <c r="H136" s="240"/>
      <c r="I136" s="240"/>
      <c r="J136" s="240"/>
      <c r="K136" s="240"/>
      <c r="L136" s="240"/>
      <c r="M136" s="240"/>
      <c r="N136" s="240"/>
      <c r="O136" s="240"/>
      <c r="P136" s="240"/>
      <c r="Q136" s="240"/>
      <c r="R136" s="210"/>
    </row>
    <row r="137" spans="1:18" x14ac:dyDescent="0.35">
      <c r="A137" s="250"/>
      <c r="B137" s="240"/>
      <c r="C137" s="240"/>
      <c r="D137" s="240"/>
      <c r="E137" s="240"/>
      <c r="F137" s="240"/>
      <c r="G137" s="240"/>
      <c r="H137" s="240"/>
      <c r="I137" s="240"/>
      <c r="J137" s="240"/>
      <c r="K137" s="240"/>
      <c r="L137" s="240"/>
      <c r="M137" s="240"/>
      <c r="N137" s="240"/>
      <c r="O137" s="240"/>
      <c r="P137" s="240"/>
      <c r="Q137" s="240"/>
      <c r="R137" s="210"/>
    </row>
    <row r="138" spans="1:18" x14ac:dyDescent="0.35">
      <c r="A138" s="250"/>
      <c r="B138" s="240"/>
      <c r="C138" s="240"/>
      <c r="D138" s="240"/>
      <c r="E138" s="240"/>
      <c r="F138" s="240"/>
      <c r="G138" s="240"/>
      <c r="H138" s="240"/>
      <c r="I138" s="240"/>
      <c r="J138" s="240"/>
      <c r="K138" s="240"/>
      <c r="L138" s="240"/>
      <c r="M138" s="240"/>
      <c r="N138" s="240"/>
      <c r="O138" s="240"/>
      <c r="P138" s="240"/>
      <c r="Q138" s="240"/>
      <c r="R138" s="210"/>
    </row>
    <row r="139" spans="1:18" x14ac:dyDescent="0.35">
      <c r="A139" s="250"/>
      <c r="B139" s="240"/>
      <c r="C139" s="240"/>
      <c r="D139" s="240"/>
      <c r="E139" s="240"/>
      <c r="F139" s="240"/>
      <c r="G139" s="240"/>
      <c r="H139" s="240"/>
      <c r="I139" s="240"/>
      <c r="J139" s="240"/>
      <c r="K139" s="240"/>
      <c r="L139" s="240"/>
      <c r="M139" s="240"/>
      <c r="N139" s="240"/>
      <c r="O139" s="240"/>
      <c r="P139" s="240"/>
      <c r="Q139" s="240"/>
      <c r="R139" s="210"/>
    </row>
    <row r="140" spans="1:18" x14ac:dyDescent="0.35">
      <c r="A140" s="250"/>
      <c r="B140" s="240"/>
      <c r="C140" s="240"/>
      <c r="D140" s="240"/>
      <c r="E140" s="240"/>
      <c r="F140" s="240"/>
      <c r="G140" s="240"/>
      <c r="H140" s="240"/>
      <c r="I140" s="240"/>
      <c r="J140" s="240"/>
      <c r="K140" s="240"/>
      <c r="L140" s="240"/>
      <c r="M140" s="240"/>
      <c r="N140" s="240"/>
      <c r="O140" s="240"/>
      <c r="P140" s="240"/>
      <c r="Q140" s="240"/>
      <c r="R140" s="210"/>
    </row>
    <row r="141" spans="1:18" x14ac:dyDescent="0.35">
      <c r="A141" s="250"/>
      <c r="B141" s="240"/>
      <c r="C141" s="240"/>
      <c r="D141" s="240"/>
      <c r="E141" s="240"/>
      <c r="F141" s="240"/>
      <c r="G141" s="240"/>
      <c r="H141" s="240"/>
      <c r="I141" s="240"/>
      <c r="J141" s="240"/>
      <c r="K141" s="240"/>
      <c r="L141" s="240"/>
      <c r="M141" s="240"/>
      <c r="N141" s="240"/>
      <c r="O141" s="240"/>
      <c r="P141" s="240"/>
      <c r="Q141" s="240"/>
      <c r="R141" s="210"/>
    </row>
    <row r="142" spans="1:18" x14ac:dyDescent="0.35">
      <c r="A142" s="250"/>
      <c r="B142" s="240"/>
      <c r="C142" s="240"/>
      <c r="D142" s="240"/>
      <c r="E142" s="240"/>
      <c r="F142" s="240"/>
      <c r="G142" s="240"/>
      <c r="H142" s="240"/>
      <c r="I142" s="240"/>
      <c r="J142" s="240"/>
      <c r="K142" s="240"/>
      <c r="L142" s="240"/>
      <c r="M142" s="240"/>
      <c r="N142" s="240"/>
      <c r="O142" s="240"/>
      <c r="P142" s="240"/>
      <c r="Q142" s="240"/>
      <c r="R142" s="210"/>
    </row>
    <row r="143" spans="1:18" x14ac:dyDescent="0.35">
      <c r="A143" s="250"/>
      <c r="B143" s="240"/>
      <c r="C143" s="240"/>
      <c r="D143" s="240"/>
      <c r="E143" s="240"/>
      <c r="F143" s="240"/>
      <c r="G143" s="240"/>
      <c r="H143" s="240"/>
      <c r="I143" s="240"/>
      <c r="J143" s="240"/>
      <c r="K143" s="240"/>
      <c r="L143" s="240"/>
      <c r="M143" s="240"/>
      <c r="N143" s="240"/>
      <c r="O143" s="240"/>
      <c r="P143" s="240"/>
      <c r="Q143" s="240"/>
      <c r="R143" s="210"/>
    </row>
    <row r="144" spans="1:18" x14ac:dyDescent="0.35">
      <c r="A144" s="250"/>
      <c r="B144" s="240"/>
      <c r="C144" s="240"/>
      <c r="D144" s="240"/>
      <c r="E144" s="240"/>
      <c r="F144" s="240"/>
      <c r="G144" s="240"/>
      <c r="H144" s="240"/>
      <c r="I144" s="240"/>
      <c r="J144" s="240"/>
      <c r="K144" s="240"/>
      <c r="L144" s="240"/>
      <c r="M144" s="240"/>
      <c r="N144" s="240"/>
      <c r="O144" s="240"/>
      <c r="P144" s="240"/>
      <c r="Q144" s="240"/>
      <c r="R144" s="210"/>
    </row>
    <row r="145" spans="1:18" x14ac:dyDescent="0.35">
      <c r="A145" s="250"/>
      <c r="B145" s="240"/>
      <c r="C145" s="240"/>
      <c r="D145" s="240"/>
      <c r="E145" s="240"/>
      <c r="F145" s="240"/>
      <c r="G145" s="240"/>
      <c r="H145" s="240"/>
      <c r="I145" s="240"/>
      <c r="J145" s="240"/>
      <c r="K145" s="240"/>
      <c r="L145" s="240"/>
      <c r="M145" s="240"/>
      <c r="N145" s="240"/>
      <c r="O145" s="240"/>
      <c r="P145" s="240"/>
      <c r="Q145" s="240"/>
      <c r="R145" s="210"/>
    </row>
    <row r="146" spans="1:18" x14ac:dyDescent="0.35">
      <c r="A146" s="250"/>
      <c r="B146" s="240"/>
      <c r="C146" s="240"/>
      <c r="D146" s="240"/>
      <c r="E146" s="240"/>
      <c r="F146" s="240"/>
      <c r="G146" s="240"/>
      <c r="H146" s="240"/>
      <c r="I146" s="240"/>
      <c r="J146" s="240"/>
      <c r="K146" s="240"/>
      <c r="L146" s="240"/>
      <c r="M146" s="240"/>
      <c r="N146" s="240"/>
      <c r="O146" s="240"/>
      <c r="P146" s="240"/>
      <c r="Q146" s="240"/>
      <c r="R146" s="210"/>
    </row>
    <row r="147" spans="1:18" x14ac:dyDescent="0.35">
      <c r="A147" s="250"/>
      <c r="B147" s="240"/>
      <c r="C147" s="240"/>
      <c r="D147" s="240"/>
      <c r="E147" s="240"/>
      <c r="F147" s="240"/>
      <c r="G147" s="240"/>
      <c r="H147" s="240"/>
      <c r="I147" s="240"/>
      <c r="J147" s="240"/>
      <c r="K147" s="240"/>
      <c r="L147" s="240"/>
      <c r="M147" s="240"/>
      <c r="N147" s="240"/>
      <c r="O147" s="240"/>
      <c r="P147" s="240"/>
      <c r="Q147" s="240"/>
      <c r="R147" s="210"/>
    </row>
    <row r="148" spans="1:18" x14ac:dyDescent="0.35">
      <c r="A148" s="250"/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0"/>
      <c r="P148" s="240"/>
      <c r="Q148" s="240"/>
      <c r="R148" s="210"/>
    </row>
    <row r="149" spans="1:18" x14ac:dyDescent="0.35">
      <c r="A149" s="250"/>
      <c r="B149" s="240"/>
      <c r="C149" s="240"/>
      <c r="D149" s="240"/>
      <c r="E149" s="240"/>
      <c r="F149" s="240"/>
      <c r="G149" s="240"/>
      <c r="H149" s="240"/>
      <c r="I149" s="240"/>
      <c r="J149" s="240"/>
      <c r="K149" s="240"/>
      <c r="L149" s="240"/>
      <c r="M149" s="240"/>
      <c r="N149" s="240"/>
      <c r="O149" s="240"/>
      <c r="P149" s="240"/>
      <c r="Q149" s="240"/>
      <c r="R149" s="210"/>
    </row>
    <row r="150" spans="1:18" x14ac:dyDescent="0.35">
      <c r="A150" s="250"/>
      <c r="B150" s="240"/>
      <c r="C150" s="240"/>
      <c r="D150" s="240"/>
      <c r="E150" s="240"/>
      <c r="F150" s="240"/>
      <c r="G150" s="240"/>
      <c r="H150" s="240"/>
      <c r="I150" s="240"/>
      <c r="J150" s="240"/>
      <c r="K150" s="240"/>
      <c r="L150" s="240"/>
      <c r="M150" s="240"/>
      <c r="N150" s="240"/>
      <c r="O150" s="240"/>
      <c r="P150" s="240"/>
      <c r="Q150" s="240"/>
      <c r="R150" s="210"/>
    </row>
    <row r="151" spans="1:18" x14ac:dyDescent="0.35">
      <c r="A151" s="250"/>
      <c r="B151" s="240"/>
      <c r="C151" s="240"/>
      <c r="D151" s="240"/>
      <c r="E151" s="240"/>
      <c r="F151" s="240"/>
      <c r="G151" s="240"/>
      <c r="H151" s="240"/>
      <c r="I151" s="240"/>
      <c r="J151" s="240"/>
      <c r="K151" s="240"/>
      <c r="L151" s="240"/>
      <c r="M151" s="240"/>
      <c r="N151" s="240"/>
      <c r="O151" s="240"/>
      <c r="P151" s="240"/>
      <c r="Q151" s="240"/>
      <c r="R151" s="210"/>
    </row>
    <row r="152" spans="1:18" x14ac:dyDescent="0.35">
      <c r="A152" s="250"/>
      <c r="B152" s="240"/>
      <c r="C152" s="240"/>
      <c r="D152" s="240"/>
      <c r="E152" s="240"/>
      <c r="F152" s="240"/>
      <c r="G152" s="240"/>
      <c r="H152" s="240"/>
      <c r="I152" s="240"/>
      <c r="J152" s="240"/>
      <c r="K152" s="240"/>
      <c r="L152" s="240"/>
      <c r="M152" s="240"/>
      <c r="N152" s="240"/>
      <c r="O152" s="240"/>
      <c r="P152" s="240"/>
      <c r="Q152" s="240"/>
      <c r="R152" s="210"/>
    </row>
    <row r="153" spans="1:18" x14ac:dyDescent="0.35">
      <c r="A153" s="250"/>
      <c r="B153" s="240"/>
      <c r="C153" s="240"/>
      <c r="D153" s="240"/>
      <c r="E153" s="240"/>
      <c r="F153" s="240"/>
      <c r="G153" s="240"/>
      <c r="H153" s="240"/>
      <c r="I153" s="240"/>
      <c r="J153" s="240"/>
      <c r="K153" s="240"/>
      <c r="L153" s="240"/>
      <c r="M153" s="240"/>
      <c r="N153" s="240"/>
      <c r="O153" s="240"/>
      <c r="P153" s="240"/>
      <c r="Q153" s="240"/>
      <c r="R153" s="210"/>
    </row>
    <row r="154" spans="1:18" x14ac:dyDescent="0.35">
      <c r="A154" s="250"/>
      <c r="B154" s="240"/>
      <c r="C154" s="240"/>
      <c r="D154" s="240"/>
      <c r="E154" s="240"/>
      <c r="F154" s="240"/>
      <c r="G154" s="240"/>
      <c r="H154" s="240"/>
      <c r="I154" s="240"/>
      <c r="J154" s="240"/>
      <c r="K154" s="240"/>
      <c r="L154" s="240"/>
      <c r="M154" s="240"/>
      <c r="N154" s="240"/>
      <c r="O154" s="240"/>
      <c r="P154" s="240"/>
      <c r="Q154" s="240"/>
      <c r="R154" s="210"/>
    </row>
    <row r="155" spans="1:18" x14ac:dyDescent="0.35">
      <c r="A155" s="250"/>
      <c r="B155" s="240"/>
      <c r="C155" s="240"/>
      <c r="D155" s="240"/>
      <c r="E155" s="240"/>
      <c r="F155" s="240"/>
      <c r="G155" s="240"/>
      <c r="H155" s="240"/>
      <c r="I155" s="240"/>
      <c r="J155" s="240"/>
      <c r="K155" s="240"/>
      <c r="L155" s="240"/>
      <c r="M155" s="240"/>
      <c r="N155" s="240"/>
      <c r="O155" s="240"/>
      <c r="P155" s="240"/>
      <c r="Q155" s="240"/>
      <c r="R155" s="210"/>
    </row>
    <row r="156" spans="1:18" x14ac:dyDescent="0.35">
      <c r="A156" s="250"/>
      <c r="B156" s="240"/>
      <c r="C156" s="240"/>
      <c r="D156" s="240"/>
      <c r="E156" s="240"/>
      <c r="F156" s="240"/>
      <c r="G156" s="240"/>
      <c r="H156" s="240"/>
      <c r="I156" s="240"/>
      <c r="J156" s="240"/>
      <c r="K156" s="240"/>
      <c r="L156" s="240"/>
      <c r="M156" s="240"/>
      <c r="N156" s="240"/>
      <c r="O156" s="240"/>
      <c r="P156" s="240"/>
      <c r="Q156" s="240"/>
      <c r="R156" s="210"/>
    </row>
    <row r="157" spans="1:18" x14ac:dyDescent="0.35">
      <c r="A157" s="250"/>
      <c r="B157" s="240"/>
      <c r="C157" s="240"/>
      <c r="D157" s="240"/>
      <c r="E157" s="240"/>
      <c r="F157" s="240"/>
      <c r="G157" s="240"/>
      <c r="H157" s="240"/>
      <c r="I157" s="240"/>
      <c r="J157" s="240"/>
      <c r="K157" s="240"/>
      <c r="L157" s="240"/>
      <c r="M157" s="240"/>
      <c r="N157" s="240"/>
      <c r="O157" s="240"/>
      <c r="P157" s="240"/>
      <c r="Q157" s="240"/>
      <c r="R157" s="210"/>
    </row>
    <row r="158" spans="1:18" x14ac:dyDescent="0.35">
      <c r="A158" s="250"/>
      <c r="B158" s="240"/>
      <c r="C158" s="240"/>
      <c r="D158" s="240"/>
      <c r="E158" s="240"/>
      <c r="F158" s="240"/>
      <c r="G158" s="240"/>
      <c r="H158" s="240"/>
      <c r="I158" s="240"/>
      <c r="J158" s="240"/>
      <c r="K158" s="240"/>
      <c r="L158" s="240"/>
      <c r="M158" s="240"/>
      <c r="N158" s="240"/>
      <c r="O158" s="240"/>
      <c r="P158" s="240"/>
      <c r="Q158" s="240"/>
      <c r="R158" s="210"/>
    </row>
    <row r="159" spans="1:18" x14ac:dyDescent="0.35">
      <c r="A159" s="250"/>
      <c r="B159" s="240"/>
      <c r="C159" s="240"/>
      <c r="D159" s="240"/>
      <c r="E159" s="240"/>
      <c r="F159" s="240"/>
      <c r="G159" s="240"/>
      <c r="H159" s="240"/>
      <c r="I159" s="240"/>
      <c r="J159" s="240"/>
      <c r="K159" s="240"/>
      <c r="L159" s="240"/>
      <c r="M159" s="240"/>
      <c r="N159" s="240"/>
      <c r="O159" s="240"/>
      <c r="P159" s="240"/>
      <c r="Q159" s="240"/>
      <c r="R159" s="210"/>
    </row>
    <row r="160" spans="1:18" x14ac:dyDescent="0.35">
      <c r="A160" s="250"/>
      <c r="B160" s="240"/>
      <c r="C160" s="240"/>
      <c r="D160" s="240"/>
      <c r="E160" s="240"/>
      <c r="F160" s="240"/>
      <c r="G160" s="240"/>
      <c r="H160" s="240"/>
      <c r="I160" s="240"/>
      <c r="J160" s="240"/>
      <c r="K160" s="240"/>
      <c r="L160" s="240"/>
      <c r="M160" s="240"/>
      <c r="N160" s="240"/>
      <c r="O160" s="240"/>
      <c r="P160" s="240"/>
      <c r="Q160" s="240"/>
      <c r="R160" s="210"/>
    </row>
    <row r="161" spans="1:18" x14ac:dyDescent="0.35">
      <c r="A161" s="250"/>
      <c r="B161" s="240"/>
      <c r="C161" s="240"/>
      <c r="D161" s="240"/>
      <c r="E161" s="240"/>
      <c r="F161" s="240"/>
      <c r="G161" s="240"/>
      <c r="H161" s="240"/>
      <c r="I161" s="240"/>
      <c r="J161" s="240"/>
      <c r="K161" s="240"/>
      <c r="L161" s="240"/>
      <c r="M161" s="240"/>
      <c r="N161" s="240"/>
      <c r="O161" s="240"/>
      <c r="P161" s="240"/>
      <c r="Q161" s="240"/>
      <c r="R161" s="210"/>
    </row>
    <row r="162" spans="1:18" x14ac:dyDescent="0.35">
      <c r="A162" s="250"/>
      <c r="B162" s="240"/>
      <c r="C162" s="240"/>
      <c r="D162" s="240"/>
      <c r="E162" s="240"/>
      <c r="F162" s="240"/>
      <c r="G162" s="240"/>
      <c r="H162" s="240"/>
      <c r="I162" s="240"/>
      <c r="J162" s="240"/>
      <c r="K162" s="240"/>
      <c r="L162" s="240"/>
      <c r="M162" s="240"/>
      <c r="N162" s="240"/>
      <c r="O162" s="240"/>
      <c r="P162" s="240"/>
      <c r="Q162" s="240"/>
      <c r="R162" s="210"/>
    </row>
    <row r="163" spans="1:18" x14ac:dyDescent="0.35">
      <c r="A163" s="250"/>
      <c r="B163" s="240"/>
      <c r="C163" s="240"/>
      <c r="D163" s="240"/>
      <c r="E163" s="240"/>
      <c r="F163" s="240"/>
      <c r="G163" s="240"/>
      <c r="H163" s="240"/>
      <c r="I163" s="240"/>
      <c r="J163" s="240"/>
      <c r="K163" s="240"/>
      <c r="L163" s="240"/>
      <c r="M163" s="240"/>
      <c r="N163" s="240"/>
      <c r="O163" s="240"/>
      <c r="P163" s="240"/>
      <c r="Q163" s="240"/>
      <c r="R163" s="210"/>
    </row>
    <row r="164" spans="1:18" x14ac:dyDescent="0.35">
      <c r="A164" s="250"/>
      <c r="B164" s="240"/>
      <c r="C164" s="240"/>
      <c r="D164" s="240"/>
      <c r="E164" s="240"/>
      <c r="F164" s="240"/>
      <c r="G164" s="240"/>
      <c r="H164" s="240"/>
      <c r="I164" s="240"/>
      <c r="J164" s="240"/>
      <c r="K164" s="240"/>
      <c r="L164" s="240"/>
      <c r="M164" s="240"/>
      <c r="N164" s="240"/>
      <c r="O164" s="240"/>
      <c r="P164" s="240"/>
      <c r="Q164" s="240"/>
      <c r="R164" s="210"/>
    </row>
    <row r="165" spans="1:18" x14ac:dyDescent="0.35">
      <c r="A165" s="250"/>
      <c r="B165" s="240"/>
      <c r="C165" s="240"/>
      <c r="D165" s="240"/>
      <c r="E165" s="240"/>
      <c r="F165" s="240"/>
      <c r="G165" s="240"/>
      <c r="H165" s="240"/>
      <c r="I165" s="240"/>
      <c r="J165" s="240"/>
      <c r="K165" s="240"/>
      <c r="L165" s="240"/>
      <c r="M165" s="240"/>
      <c r="N165" s="240"/>
      <c r="O165" s="240"/>
      <c r="P165" s="240"/>
      <c r="Q165" s="240"/>
      <c r="R165" s="210"/>
    </row>
    <row r="166" spans="1:18" x14ac:dyDescent="0.35">
      <c r="A166" s="250"/>
      <c r="B166" s="240"/>
      <c r="C166" s="240"/>
      <c r="D166" s="240"/>
      <c r="E166" s="240"/>
      <c r="F166" s="240"/>
      <c r="G166" s="240"/>
      <c r="H166" s="240"/>
      <c r="I166" s="240"/>
      <c r="J166" s="240"/>
      <c r="K166" s="240"/>
      <c r="L166" s="240"/>
      <c r="M166" s="240"/>
      <c r="N166" s="240"/>
      <c r="O166" s="240"/>
      <c r="P166" s="240"/>
      <c r="Q166" s="240"/>
      <c r="R166" s="210"/>
    </row>
    <row r="167" spans="1:18" x14ac:dyDescent="0.35">
      <c r="A167" s="250"/>
      <c r="B167" s="240"/>
      <c r="C167" s="240"/>
      <c r="D167" s="240"/>
      <c r="E167" s="240"/>
      <c r="F167" s="240"/>
      <c r="G167" s="240"/>
      <c r="H167" s="240"/>
      <c r="I167" s="240"/>
      <c r="J167" s="240"/>
      <c r="K167" s="240"/>
      <c r="L167" s="240"/>
      <c r="M167" s="240"/>
      <c r="N167" s="240"/>
      <c r="O167" s="240"/>
      <c r="P167" s="240"/>
      <c r="Q167" s="240"/>
      <c r="R167" s="210"/>
    </row>
    <row r="168" spans="1:18" x14ac:dyDescent="0.35">
      <c r="A168" s="250"/>
      <c r="B168" s="240"/>
      <c r="C168" s="240"/>
      <c r="D168" s="240"/>
      <c r="E168" s="240"/>
      <c r="F168" s="240"/>
      <c r="G168" s="240"/>
      <c r="H168" s="240"/>
      <c r="I168" s="240"/>
      <c r="J168" s="240"/>
      <c r="K168" s="240"/>
      <c r="L168" s="240"/>
      <c r="M168" s="240"/>
      <c r="N168" s="240"/>
      <c r="O168" s="240"/>
      <c r="P168" s="240"/>
      <c r="Q168" s="240"/>
      <c r="R168" s="210"/>
    </row>
    <row r="169" spans="1:18" x14ac:dyDescent="0.35">
      <c r="A169" s="250"/>
      <c r="B169" s="240"/>
      <c r="C169" s="240"/>
      <c r="D169" s="240"/>
      <c r="E169" s="240"/>
      <c r="F169" s="240"/>
      <c r="G169" s="240"/>
      <c r="H169" s="240"/>
      <c r="I169" s="240"/>
      <c r="J169" s="240"/>
      <c r="K169" s="240"/>
      <c r="L169" s="240"/>
      <c r="M169" s="240"/>
      <c r="N169" s="240"/>
      <c r="O169" s="240"/>
      <c r="P169" s="240"/>
      <c r="Q169" s="240"/>
      <c r="R169" s="210"/>
    </row>
    <row r="170" spans="1:18" x14ac:dyDescent="0.35">
      <c r="A170" s="250"/>
      <c r="B170" s="240"/>
      <c r="C170" s="240"/>
      <c r="D170" s="240"/>
      <c r="E170" s="240"/>
      <c r="F170" s="240"/>
      <c r="G170" s="240"/>
      <c r="H170" s="240"/>
      <c r="I170" s="240"/>
      <c r="J170" s="240"/>
      <c r="K170" s="240"/>
      <c r="L170" s="240"/>
      <c r="M170" s="240"/>
      <c r="N170" s="240"/>
      <c r="O170" s="240"/>
      <c r="P170" s="240"/>
      <c r="Q170" s="240"/>
      <c r="R170" s="210"/>
    </row>
    <row r="171" spans="1:18" x14ac:dyDescent="0.35">
      <c r="A171" s="250"/>
      <c r="B171" s="240"/>
      <c r="C171" s="240"/>
      <c r="D171" s="240"/>
      <c r="E171" s="240"/>
      <c r="F171" s="240"/>
      <c r="G171" s="240"/>
      <c r="H171" s="240"/>
      <c r="I171" s="240"/>
      <c r="J171" s="240"/>
      <c r="K171" s="240"/>
      <c r="L171" s="240"/>
      <c r="M171" s="240"/>
      <c r="N171" s="240"/>
      <c r="O171" s="240"/>
      <c r="P171" s="240"/>
      <c r="Q171" s="240"/>
      <c r="R171" s="210"/>
    </row>
    <row r="172" spans="1:18" x14ac:dyDescent="0.35">
      <c r="A172" s="250"/>
      <c r="B172" s="240"/>
      <c r="C172" s="240"/>
      <c r="D172" s="240"/>
      <c r="E172" s="240"/>
      <c r="F172" s="240"/>
      <c r="G172" s="240"/>
      <c r="H172" s="240"/>
      <c r="I172" s="240"/>
      <c r="J172" s="240"/>
      <c r="K172" s="240"/>
      <c r="L172" s="240"/>
      <c r="M172" s="240"/>
      <c r="N172" s="240"/>
      <c r="O172" s="240"/>
      <c r="P172" s="240"/>
      <c r="Q172" s="240"/>
      <c r="R172" s="210"/>
    </row>
    <row r="173" spans="1:18" x14ac:dyDescent="0.35">
      <c r="A173" s="250"/>
      <c r="B173" s="240"/>
      <c r="C173" s="240"/>
      <c r="D173" s="240"/>
      <c r="E173" s="240"/>
      <c r="F173" s="240"/>
      <c r="G173" s="240"/>
      <c r="H173" s="240"/>
      <c r="I173" s="240"/>
      <c r="J173" s="240"/>
      <c r="K173" s="240"/>
      <c r="L173" s="240"/>
      <c r="M173" s="240"/>
      <c r="N173" s="240"/>
      <c r="O173" s="240"/>
      <c r="P173" s="240"/>
      <c r="Q173" s="240"/>
      <c r="R173" s="210"/>
    </row>
    <row r="174" spans="1:18" x14ac:dyDescent="0.35">
      <c r="A174" s="250"/>
      <c r="B174" s="240"/>
      <c r="C174" s="240"/>
      <c r="D174" s="240"/>
      <c r="E174" s="240"/>
      <c r="F174" s="240"/>
      <c r="G174" s="240"/>
      <c r="H174" s="240"/>
      <c r="I174" s="240"/>
      <c r="J174" s="240"/>
      <c r="K174" s="240"/>
      <c r="L174" s="240"/>
      <c r="M174" s="240"/>
      <c r="N174" s="240"/>
      <c r="O174" s="240"/>
      <c r="P174" s="240"/>
      <c r="Q174" s="240"/>
      <c r="R174" s="210"/>
    </row>
    <row r="175" spans="1:18" x14ac:dyDescent="0.35">
      <c r="A175" s="250"/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0"/>
      <c r="P175" s="240"/>
      <c r="Q175" s="240"/>
      <c r="R175" s="210"/>
    </row>
    <row r="176" spans="1:18" x14ac:dyDescent="0.35">
      <c r="A176" s="250"/>
      <c r="B176" s="240"/>
      <c r="C176" s="240"/>
      <c r="D176" s="240"/>
      <c r="E176" s="240"/>
      <c r="F176" s="240"/>
      <c r="G176" s="240"/>
      <c r="H176" s="240"/>
      <c r="I176" s="240"/>
      <c r="J176" s="240"/>
      <c r="K176" s="240"/>
      <c r="L176" s="240"/>
      <c r="M176" s="240"/>
      <c r="N176" s="240"/>
      <c r="O176" s="240"/>
      <c r="P176" s="240"/>
      <c r="Q176" s="240"/>
      <c r="R176" s="210"/>
    </row>
    <row r="177" spans="1:18" x14ac:dyDescent="0.35">
      <c r="A177" s="250"/>
      <c r="B177" s="240"/>
      <c r="C177" s="240"/>
      <c r="D177" s="240"/>
      <c r="E177" s="240"/>
      <c r="F177" s="240"/>
      <c r="G177" s="240"/>
      <c r="H177" s="240"/>
      <c r="I177" s="240"/>
      <c r="J177" s="240"/>
      <c r="K177" s="240"/>
      <c r="L177" s="240"/>
      <c r="M177" s="240"/>
      <c r="N177" s="240"/>
      <c r="O177" s="240"/>
      <c r="P177" s="240"/>
      <c r="Q177" s="240"/>
      <c r="R177" s="210"/>
    </row>
    <row r="178" spans="1:18" x14ac:dyDescent="0.35">
      <c r="A178" s="250"/>
      <c r="B178" s="240"/>
      <c r="C178" s="240"/>
      <c r="D178" s="240"/>
      <c r="E178" s="240"/>
      <c r="F178" s="240"/>
      <c r="G178" s="240"/>
      <c r="H178" s="240"/>
      <c r="I178" s="240"/>
      <c r="J178" s="240"/>
      <c r="K178" s="240"/>
      <c r="L178" s="240"/>
      <c r="M178" s="240"/>
      <c r="N178" s="240"/>
      <c r="O178" s="240"/>
      <c r="P178" s="240"/>
      <c r="Q178" s="240"/>
      <c r="R178" s="210"/>
    </row>
    <row r="179" spans="1:18" x14ac:dyDescent="0.35">
      <c r="A179" s="250"/>
      <c r="B179" s="240"/>
      <c r="C179" s="240"/>
      <c r="D179" s="240"/>
      <c r="E179" s="240"/>
      <c r="F179" s="240"/>
      <c r="G179" s="240"/>
      <c r="H179" s="240"/>
      <c r="I179" s="240"/>
      <c r="J179" s="240"/>
      <c r="K179" s="240"/>
      <c r="L179" s="240"/>
      <c r="M179" s="240"/>
      <c r="N179" s="240"/>
      <c r="O179" s="240"/>
      <c r="P179" s="240"/>
      <c r="Q179" s="240"/>
      <c r="R179" s="210"/>
    </row>
    <row r="180" spans="1:18" x14ac:dyDescent="0.35">
      <c r="A180" s="250"/>
      <c r="B180" s="240"/>
      <c r="C180" s="240"/>
      <c r="D180" s="240"/>
      <c r="E180" s="240"/>
      <c r="F180" s="240"/>
      <c r="G180" s="240"/>
      <c r="H180" s="240"/>
      <c r="I180" s="240"/>
      <c r="J180" s="240"/>
      <c r="K180" s="240"/>
      <c r="L180" s="240"/>
      <c r="M180" s="240"/>
      <c r="N180" s="240"/>
      <c r="O180" s="240"/>
      <c r="P180" s="240"/>
      <c r="Q180" s="240"/>
      <c r="R180" s="210"/>
    </row>
    <row r="181" spans="1:18" x14ac:dyDescent="0.35">
      <c r="A181" s="250"/>
      <c r="B181" s="240"/>
      <c r="C181" s="240"/>
      <c r="D181" s="240"/>
      <c r="E181" s="240"/>
      <c r="F181" s="240"/>
      <c r="G181" s="240"/>
      <c r="H181" s="240"/>
      <c r="I181" s="240"/>
      <c r="J181" s="240"/>
      <c r="K181" s="240"/>
      <c r="L181" s="240"/>
      <c r="M181" s="240"/>
      <c r="N181" s="240"/>
      <c r="O181" s="240"/>
      <c r="P181" s="240"/>
      <c r="Q181" s="240"/>
      <c r="R181" s="210"/>
    </row>
    <row r="182" spans="1:18" x14ac:dyDescent="0.35">
      <c r="A182" s="250"/>
      <c r="B182" s="240"/>
      <c r="C182" s="240"/>
      <c r="D182" s="240"/>
      <c r="E182" s="240"/>
      <c r="F182" s="240"/>
      <c r="G182" s="240"/>
      <c r="H182" s="240"/>
      <c r="I182" s="240"/>
      <c r="J182" s="240"/>
      <c r="K182" s="240"/>
      <c r="L182" s="240"/>
      <c r="M182" s="240"/>
      <c r="N182" s="240"/>
      <c r="O182" s="240"/>
      <c r="P182" s="240"/>
      <c r="Q182" s="240"/>
      <c r="R182" s="210"/>
    </row>
    <row r="183" spans="1:18" x14ac:dyDescent="0.35">
      <c r="A183" s="250"/>
      <c r="B183" s="240"/>
      <c r="C183" s="240"/>
      <c r="D183" s="240"/>
      <c r="E183" s="240"/>
      <c r="F183" s="240"/>
      <c r="G183" s="240"/>
      <c r="H183" s="240"/>
      <c r="I183" s="240"/>
      <c r="J183" s="240"/>
      <c r="K183" s="240"/>
      <c r="L183" s="240"/>
      <c r="M183" s="240"/>
      <c r="N183" s="240"/>
      <c r="O183" s="240"/>
      <c r="P183" s="240"/>
      <c r="Q183" s="240"/>
      <c r="R183" s="210"/>
    </row>
    <row r="184" spans="1:18" x14ac:dyDescent="0.35">
      <c r="A184" s="250"/>
      <c r="B184" s="240"/>
      <c r="C184" s="240"/>
      <c r="D184" s="240"/>
      <c r="E184" s="240"/>
      <c r="F184" s="240"/>
      <c r="G184" s="240"/>
      <c r="H184" s="240"/>
      <c r="I184" s="240"/>
      <c r="J184" s="240"/>
      <c r="K184" s="240"/>
      <c r="L184" s="240"/>
      <c r="M184" s="240"/>
      <c r="N184" s="240"/>
      <c r="O184" s="240"/>
      <c r="P184" s="240"/>
      <c r="Q184" s="240"/>
      <c r="R184" s="210"/>
    </row>
    <row r="185" spans="1:18" x14ac:dyDescent="0.35">
      <c r="A185" s="250"/>
      <c r="B185" s="240"/>
      <c r="C185" s="240"/>
      <c r="D185" s="240"/>
      <c r="E185" s="240"/>
      <c r="F185" s="240"/>
      <c r="G185" s="240"/>
      <c r="H185" s="240"/>
      <c r="I185" s="240"/>
      <c r="J185" s="240"/>
      <c r="K185" s="240"/>
      <c r="L185" s="240"/>
      <c r="M185" s="240"/>
      <c r="N185" s="240"/>
      <c r="O185" s="240"/>
      <c r="P185" s="240"/>
      <c r="Q185" s="240"/>
      <c r="R185" s="210"/>
    </row>
    <row r="186" spans="1:18" x14ac:dyDescent="0.35">
      <c r="A186" s="250"/>
      <c r="B186" s="240"/>
      <c r="C186" s="240"/>
      <c r="D186" s="240"/>
      <c r="E186" s="240"/>
      <c r="F186" s="240"/>
      <c r="G186" s="240"/>
      <c r="H186" s="240"/>
      <c r="I186" s="240"/>
      <c r="J186" s="240"/>
      <c r="K186" s="240"/>
      <c r="L186" s="240"/>
      <c r="M186" s="240"/>
      <c r="N186" s="240"/>
      <c r="O186" s="240"/>
      <c r="P186" s="240"/>
      <c r="Q186" s="240"/>
      <c r="R186" s="210"/>
    </row>
    <row r="187" spans="1:18" x14ac:dyDescent="0.35">
      <c r="A187" s="250"/>
      <c r="B187" s="240"/>
      <c r="C187" s="240"/>
      <c r="D187" s="240"/>
      <c r="E187" s="240"/>
      <c r="F187" s="240"/>
      <c r="G187" s="240"/>
      <c r="H187" s="240"/>
      <c r="I187" s="240"/>
      <c r="J187" s="240"/>
      <c r="K187" s="240"/>
      <c r="L187" s="240"/>
      <c r="M187" s="240"/>
      <c r="N187" s="240"/>
      <c r="O187" s="240"/>
      <c r="P187" s="240"/>
      <c r="Q187" s="240"/>
      <c r="R187" s="210"/>
    </row>
    <row r="188" spans="1:18" x14ac:dyDescent="0.35">
      <c r="A188" s="250"/>
      <c r="B188" s="240"/>
      <c r="C188" s="240"/>
      <c r="D188" s="240"/>
      <c r="E188" s="240"/>
      <c r="F188" s="240"/>
      <c r="G188" s="240"/>
      <c r="H188" s="240"/>
      <c r="I188" s="240"/>
      <c r="J188" s="240"/>
      <c r="K188" s="240"/>
      <c r="L188" s="240"/>
      <c r="M188" s="240"/>
      <c r="N188" s="240"/>
      <c r="O188" s="240"/>
      <c r="P188" s="240"/>
      <c r="Q188" s="240"/>
      <c r="R188" s="210"/>
    </row>
    <row r="189" spans="1:18" x14ac:dyDescent="0.35">
      <c r="A189" s="250"/>
      <c r="B189" s="240"/>
      <c r="C189" s="240"/>
      <c r="D189" s="240"/>
      <c r="E189" s="240"/>
      <c r="F189" s="240"/>
      <c r="G189" s="240"/>
      <c r="H189" s="240"/>
      <c r="I189" s="240"/>
      <c r="J189" s="240"/>
      <c r="K189" s="240"/>
      <c r="L189" s="240"/>
      <c r="M189" s="240"/>
      <c r="N189" s="240"/>
      <c r="O189" s="240"/>
      <c r="P189" s="240"/>
      <c r="Q189" s="240"/>
      <c r="R189" s="210"/>
    </row>
    <row r="190" spans="1:18" x14ac:dyDescent="0.35">
      <c r="A190" s="250"/>
      <c r="B190" s="240"/>
      <c r="C190" s="240"/>
      <c r="D190" s="240"/>
      <c r="E190" s="240"/>
      <c r="F190" s="240"/>
      <c r="G190" s="240"/>
      <c r="H190" s="240"/>
      <c r="I190" s="240"/>
      <c r="J190" s="240"/>
      <c r="K190" s="240"/>
      <c r="L190" s="240"/>
      <c r="M190" s="240"/>
      <c r="N190" s="240"/>
      <c r="O190" s="240"/>
      <c r="P190" s="240"/>
      <c r="Q190" s="240"/>
      <c r="R190" s="210"/>
    </row>
    <row r="191" spans="1:18" x14ac:dyDescent="0.35">
      <c r="A191" s="250"/>
      <c r="B191" s="240"/>
      <c r="C191" s="240"/>
      <c r="D191" s="240"/>
      <c r="E191" s="240"/>
      <c r="F191" s="240"/>
      <c r="G191" s="240"/>
      <c r="H191" s="240"/>
      <c r="I191" s="240"/>
      <c r="J191" s="240"/>
      <c r="K191" s="240"/>
      <c r="L191" s="240"/>
      <c r="M191" s="240"/>
      <c r="N191" s="240"/>
      <c r="O191" s="240"/>
      <c r="P191" s="240"/>
      <c r="Q191" s="240"/>
      <c r="R191" s="210"/>
    </row>
    <row r="192" spans="1:18" x14ac:dyDescent="0.35">
      <c r="A192" s="250"/>
      <c r="B192" s="240"/>
      <c r="C192" s="240"/>
      <c r="D192" s="240"/>
      <c r="E192" s="240"/>
      <c r="F192" s="240"/>
      <c r="G192" s="240"/>
      <c r="H192" s="240"/>
      <c r="I192" s="240"/>
      <c r="J192" s="240"/>
      <c r="K192" s="240"/>
      <c r="L192" s="240"/>
      <c r="M192" s="240"/>
      <c r="N192" s="240"/>
      <c r="O192" s="240"/>
      <c r="P192" s="240"/>
      <c r="Q192" s="240"/>
      <c r="R192" s="210"/>
    </row>
    <row r="193" spans="1:18" x14ac:dyDescent="0.35">
      <c r="A193" s="250"/>
      <c r="B193" s="240"/>
      <c r="C193" s="240"/>
      <c r="D193" s="240"/>
      <c r="E193" s="240"/>
      <c r="F193" s="240"/>
      <c r="G193" s="240"/>
      <c r="H193" s="240"/>
      <c r="I193" s="240"/>
      <c r="J193" s="240"/>
      <c r="K193" s="240"/>
      <c r="L193" s="240"/>
      <c r="M193" s="240"/>
      <c r="N193" s="240"/>
      <c r="O193" s="240"/>
      <c r="P193" s="240"/>
      <c r="Q193" s="240"/>
      <c r="R193" s="210"/>
    </row>
    <row r="194" spans="1:18" x14ac:dyDescent="0.35">
      <c r="A194" s="250"/>
      <c r="B194" s="240"/>
      <c r="C194" s="240"/>
      <c r="D194" s="240"/>
      <c r="E194" s="240"/>
      <c r="F194" s="240"/>
      <c r="G194" s="240"/>
      <c r="H194" s="240"/>
      <c r="I194" s="240"/>
      <c r="J194" s="240"/>
      <c r="K194" s="240"/>
      <c r="L194" s="240"/>
      <c r="M194" s="240"/>
      <c r="N194" s="240"/>
      <c r="O194" s="240"/>
      <c r="P194" s="240"/>
      <c r="Q194" s="240"/>
      <c r="R194" s="210"/>
    </row>
    <row r="195" spans="1:18" x14ac:dyDescent="0.35">
      <c r="A195" s="250"/>
      <c r="B195" s="240"/>
      <c r="C195" s="240"/>
      <c r="D195" s="240"/>
      <c r="E195" s="240"/>
      <c r="F195" s="240"/>
      <c r="G195" s="240"/>
      <c r="H195" s="240"/>
      <c r="I195" s="240"/>
      <c r="J195" s="240"/>
      <c r="K195" s="240"/>
      <c r="L195" s="240"/>
      <c r="M195" s="240"/>
      <c r="N195" s="240"/>
      <c r="O195" s="240"/>
      <c r="P195" s="240"/>
      <c r="Q195" s="240"/>
      <c r="R195" s="210"/>
    </row>
    <row r="196" spans="1:18" x14ac:dyDescent="0.35">
      <c r="A196" s="250"/>
      <c r="B196" s="240"/>
      <c r="C196" s="240"/>
      <c r="D196" s="240"/>
      <c r="E196" s="240"/>
      <c r="F196" s="240"/>
      <c r="G196" s="240"/>
      <c r="H196" s="240"/>
      <c r="I196" s="240"/>
      <c r="J196" s="240"/>
      <c r="K196" s="240"/>
      <c r="L196" s="240"/>
      <c r="M196" s="240"/>
      <c r="N196" s="240"/>
      <c r="O196" s="240"/>
      <c r="P196" s="240"/>
      <c r="Q196" s="240"/>
      <c r="R196" s="210"/>
    </row>
    <row r="197" spans="1:18" x14ac:dyDescent="0.35">
      <c r="A197" s="250"/>
      <c r="B197" s="240"/>
      <c r="C197" s="240"/>
      <c r="D197" s="240"/>
      <c r="E197" s="240"/>
      <c r="F197" s="240"/>
      <c r="G197" s="240"/>
      <c r="H197" s="240"/>
      <c r="I197" s="240"/>
      <c r="J197" s="240"/>
      <c r="K197" s="240"/>
      <c r="L197" s="240"/>
      <c r="M197" s="240"/>
      <c r="N197" s="240"/>
      <c r="O197" s="240"/>
      <c r="P197" s="240"/>
      <c r="Q197" s="240"/>
      <c r="R197" s="210"/>
    </row>
    <row r="198" spans="1:18" x14ac:dyDescent="0.35">
      <c r="A198" s="250"/>
      <c r="B198" s="240"/>
      <c r="C198" s="240"/>
      <c r="D198" s="240"/>
      <c r="E198" s="240"/>
      <c r="F198" s="240"/>
      <c r="G198" s="240"/>
      <c r="H198" s="240"/>
      <c r="I198" s="240"/>
      <c r="J198" s="240"/>
      <c r="K198" s="240"/>
      <c r="L198" s="240"/>
      <c r="M198" s="240"/>
      <c r="N198" s="240"/>
      <c r="O198" s="240"/>
      <c r="P198" s="240"/>
      <c r="Q198" s="240"/>
      <c r="R198" s="210"/>
    </row>
    <row r="199" spans="1:18" x14ac:dyDescent="0.35">
      <c r="A199" s="250"/>
      <c r="B199" s="240"/>
      <c r="C199" s="240"/>
      <c r="D199" s="240"/>
      <c r="E199" s="240"/>
      <c r="F199" s="240"/>
      <c r="G199" s="240"/>
      <c r="H199" s="240"/>
      <c r="I199" s="240"/>
      <c r="J199" s="240"/>
      <c r="K199" s="240"/>
      <c r="L199" s="240"/>
      <c r="M199" s="240"/>
      <c r="N199" s="240"/>
      <c r="O199" s="240"/>
      <c r="P199" s="240"/>
      <c r="Q199" s="240"/>
      <c r="R199" s="210"/>
    </row>
    <row r="200" spans="1:18" x14ac:dyDescent="0.35">
      <c r="A200" s="250"/>
      <c r="B200" s="240"/>
      <c r="C200" s="240"/>
      <c r="D200" s="240"/>
      <c r="E200" s="240"/>
      <c r="F200" s="240"/>
      <c r="G200" s="240"/>
      <c r="H200" s="240"/>
      <c r="I200" s="240"/>
      <c r="J200" s="240"/>
      <c r="K200" s="240"/>
      <c r="L200" s="240"/>
      <c r="M200" s="240"/>
      <c r="N200" s="240"/>
      <c r="O200" s="240"/>
      <c r="P200" s="240"/>
      <c r="Q200" s="240"/>
      <c r="R200" s="210"/>
    </row>
    <row r="201" spans="1:18" x14ac:dyDescent="0.35">
      <c r="A201" s="250"/>
      <c r="B201" s="240"/>
      <c r="C201" s="240"/>
      <c r="D201" s="240"/>
      <c r="E201" s="240"/>
      <c r="F201" s="240"/>
      <c r="G201" s="240"/>
      <c r="H201" s="240"/>
      <c r="I201" s="240"/>
      <c r="J201" s="240"/>
      <c r="K201" s="240"/>
      <c r="L201" s="240"/>
      <c r="M201" s="240"/>
      <c r="N201" s="240"/>
      <c r="O201" s="240"/>
      <c r="P201" s="240"/>
      <c r="Q201" s="240"/>
      <c r="R201" s="210"/>
    </row>
    <row r="202" spans="1:18" x14ac:dyDescent="0.35">
      <c r="A202" s="250"/>
      <c r="B202" s="240"/>
      <c r="C202" s="240"/>
      <c r="D202" s="240"/>
      <c r="E202" s="240"/>
      <c r="F202" s="240"/>
      <c r="G202" s="240"/>
      <c r="H202" s="240"/>
      <c r="I202" s="240"/>
      <c r="J202" s="240"/>
      <c r="K202" s="240"/>
      <c r="L202" s="240"/>
      <c r="M202" s="240"/>
      <c r="N202" s="240"/>
      <c r="O202" s="240"/>
      <c r="P202" s="240"/>
      <c r="Q202" s="240"/>
      <c r="R202" s="210"/>
    </row>
    <row r="203" spans="1:18" x14ac:dyDescent="0.35">
      <c r="A203" s="250"/>
      <c r="B203" s="240"/>
      <c r="C203" s="240"/>
      <c r="D203" s="240"/>
      <c r="E203" s="240"/>
      <c r="F203" s="240"/>
      <c r="G203" s="240"/>
      <c r="H203" s="240"/>
      <c r="I203" s="240"/>
      <c r="J203" s="240"/>
      <c r="K203" s="240"/>
      <c r="L203" s="240"/>
      <c r="M203" s="240"/>
      <c r="N203" s="240"/>
      <c r="O203" s="240"/>
      <c r="P203" s="240"/>
      <c r="Q203" s="240"/>
      <c r="R203" s="210"/>
    </row>
    <row r="204" spans="1:18" x14ac:dyDescent="0.35">
      <c r="A204" s="250"/>
      <c r="B204" s="240"/>
      <c r="C204" s="240"/>
      <c r="D204" s="240"/>
      <c r="E204" s="240"/>
      <c r="F204" s="240"/>
      <c r="G204" s="240"/>
      <c r="H204" s="240"/>
      <c r="I204" s="240"/>
      <c r="J204" s="240"/>
      <c r="K204" s="240"/>
      <c r="L204" s="240"/>
      <c r="M204" s="240"/>
      <c r="N204" s="240"/>
      <c r="O204" s="240"/>
      <c r="P204" s="240"/>
      <c r="Q204" s="240"/>
      <c r="R204" s="210"/>
    </row>
    <row r="205" spans="1:18" x14ac:dyDescent="0.35">
      <c r="A205" s="250"/>
      <c r="B205" s="240"/>
      <c r="C205" s="240"/>
      <c r="D205" s="240"/>
      <c r="E205" s="240"/>
      <c r="F205" s="240"/>
      <c r="G205" s="240"/>
      <c r="H205" s="240"/>
      <c r="I205" s="240"/>
      <c r="J205" s="240"/>
      <c r="K205" s="240"/>
      <c r="L205" s="240"/>
      <c r="M205" s="240"/>
      <c r="N205" s="240"/>
      <c r="O205" s="240"/>
      <c r="P205" s="240"/>
      <c r="Q205" s="240"/>
      <c r="R205" s="210"/>
    </row>
    <row r="206" spans="1:18" x14ac:dyDescent="0.35">
      <c r="A206" s="250"/>
      <c r="B206" s="240"/>
      <c r="C206" s="240"/>
      <c r="D206" s="240"/>
      <c r="E206" s="240"/>
      <c r="F206" s="240"/>
      <c r="G206" s="240"/>
      <c r="H206" s="240"/>
      <c r="I206" s="240"/>
      <c r="J206" s="240"/>
      <c r="K206" s="240"/>
      <c r="L206" s="240"/>
      <c r="M206" s="240"/>
      <c r="N206" s="240"/>
      <c r="O206" s="240"/>
      <c r="P206" s="240"/>
      <c r="Q206" s="240"/>
      <c r="R206" s="210"/>
    </row>
    <row r="207" spans="1:18" x14ac:dyDescent="0.35">
      <c r="A207" s="250"/>
      <c r="B207" s="240"/>
      <c r="C207" s="240"/>
      <c r="D207" s="240"/>
      <c r="E207" s="240"/>
      <c r="F207" s="240"/>
      <c r="G207" s="240"/>
      <c r="H207" s="240"/>
      <c r="I207" s="240"/>
      <c r="J207" s="240"/>
      <c r="K207" s="240"/>
      <c r="L207" s="240"/>
      <c r="M207" s="240"/>
      <c r="N207" s="240"/>
      <c r="O207" s="240"/>
      <c r="P207" s="240"/>
      <c r="Q207" s="240"/>
      <c r="R207" s="210"/>
    </row>
    <row r="208" spans="1:18" x14ac:dyDescent="0.35">
      <c r="A208" s="250"/>
      <c r="B208" s="240"/>
      <c r="C208" s="240"/>
      <c r="D208" s="240"/>
      <c r="E208" s="240"/>
      <c r="F208" s="240"/>
      <c r="G208" s="240"/>
      <c r="H208" s="240"/>
      <c r="I208" s="240"/>
      <c r="J208" s="240"/>
      <c r="K208" s="240"/>
      <c r="L208" s="240"/>
      <c r="M208" s="240"/>
      <c r="N208" s="240"/>
      <c r="O208" s="240"/>
      <c r="P208" s="240"/>
      <c r="Q208" s="240"/>
      <c r="R208" s="210"/>
    </row>
    <row r="209" spans="1:18" x14ac:dyDescent="0.35">
      <c r="A209" s="250"/>
      <c r="B209" s="240"/>
      <c r="C209" s="240"/>
      <c r="D209" s="240"/>
      <c r="E209" s="240"/>
      <c r="F209" s="240"/>
      <c r="G209" s="240"/>
      <c r="H209" s="240"/>
      <c r="I209" s="240"/>
      <c r="J209" s="240"/>
      <c r="K209" s="240"/>
      <c r="L209" s="240"/>
      <c r="M209" s="240"/>
      <c r="N209" s="240"/>
      <c r="O209" s="240"/>
      <c r="P209" s="240"/>
      <c r="Q209" s="240"/>
      <c r="R209" s="210"/>
    </row>
    <row r="210" spans="1:18" x14ac:dyDescent="0.35">
      <c r="A210" s="250"/>
      <c r="B210" s="240"/>
      <c r="C210" s="240"/>
      <c r="D210" s="240"/>
      <c r="E210" s="240"/>
      <c r="F210" s="240"/>
      <c r="G210" s="240"/>
      <c r="H210" s="240"/>
      <c r="I210" s="240"/>
      <c r="J210" s="240"/>
      <c r="K210" s="240"/>
      <c r="L210" s="240"/>
      <c r="M210" s="240"/>
      <c r="N210" s="240"/>
      <c r="O210" s="240"/>
      <c r="P210" s="240"/>
      <c r="Q210" s="240"/>
      <c r="R210" s="210"/>
    </row>
    <row r="211" spans="1:18" x14ac:dyDescent="0.35">
      <c r="A211" s="250"/>
      <c r="B211" s="240"/>
      <c r="C211" s="240"/>
      <c r="D211" s="240"/>
      <c r="E211" s="240"/>
      <c r="F211" s="240"/>
      <c r="G211" s="240"/>
      <c r="H211" s="240"/>
      <c r="I211" s="240"/>
      <c r="J211" s="240"/>
      <c r="K211" s="240"/>
      <c r="L211" s="240"/>
      <c r="M211" s="240"/>
      <c r="N211" s="240"/>
      <c r="O211" s="240"/>
      <c r="P211" s="240"/>
      <c r="Q211" s="240"/>
      <c r="R211" s="210"/>
    </row>
    <row r="212" spans="1:18" x14ac:dyDescent="0.35">
      <c r="A212" s="250"/>
      <c r="B212" s="240"/>
      <c r="C212" s="240"/>
      <c r="D212" s="240"/>
      <c r="E212" s="240"/>
      <c r="F212" s="240"/>
      <c r="G212" s="240"/>
      <c r="H212" s="240"/>
      <c r="I212" s="240"/>
      <c r="J212" s="240"/>
      <c r="K212" s="240"/>
      <c r="L212" s="240"/>
      <c r="M212" s="240"/>
      <c r="N212" s="240"/>
      <c r="O212" s="240"/>
      <c r="P212" s="240"/>
      <c r="Q212" s="240"/>
      <c r="R212" s="210"/>
    </row>
    <row r="213" spans="1:18" x14ac:dyDescent="0.35">
      <c r="A213" s="250"/>
      <c r="B213" s="240"/>
      <c r="C213" s="240"/>
      <c r="D213" s="240"/>
      <c r="E213" s="240"/>
      <c r="F213" s="240"/>
      <c r="G213" s="240"/>
      <c r="H213" s="240"/>
      <c r="I213" s="240"/>
      <c r="J213" s="240"/>
      <c r="K213" s="240"/>
      <c r="L213" s="240"/>
      <c r="M213" s="240"/>
      <c r="N213" s="240"/>
      <c r="O213" s="240"/>
      <c r="P213" s="240"/>
      <c r="Q213" s="240"/>
      <c r="R213" s="210"/>
    </row>
    <row r="214" spans="1:18" x14ac:dyDescent="0.35">
      <c r="A214" s="250"/>
      <c r="B214" s="240"/>
      <c r="C214" s="240"/>
      <c r="D214" s="240"/>
      <c r="E214" s="240"/>
      <c r="F214" s="240"/>
      <c r="G214" s="240"/>
      <c r="H214" s="240"/>
      <c r="I214" s="240"/>
      <c r="J214" s="240"/>
      <c r="K214" s="240"/>
      <c r="L214" s="240"/>
      <c r="M214" s="240"/>
      <c r="N214" s="240"/>
      <c r="O214" s="240"/>
      <c r="P214" s="240"/>
      <c r="Q214" s="240"/>
      <c r="R214" s="210"/>
    </row>
    <row r="215" spans="1:18" x14ac:dyDescent="0.35">
      <c r="A215" s="250"/>
      <c r="B215" s="240"/>
      <c r="C215" s="240"/>
      <c r="D215" s="240"/>
      <c r="E215" s="240"/>
      <c r="F215" s="240"/>
      <c r="G215" s="240"/>
      <c r="H215" s="240"/>
      <c r="I215" s="240"/>
      <c r="J215" s="240"/>
      <c r="K215" s="240"/>
      <c r="L215" s="240"/>
      <c r="M215" s="240"/>
      <c r="N215" s="240"/>
      <c r="O215" s="240"/>
      <c r="P215" s="240"/>
      <c r="Q215" s="240"/>
      <c r="R215" s="210"/>
    </row>
    <row r="216" spans="1:18" x14ac:dyDescent="0.35">
      <c r="A216" s="250"/>
      <c r="B216" s="240"/>
      <c r="C216" s="240"/>
      <c r="D216" s="240"/>
      <c r="E216" s="240"/>
      <c r="F216" s="240"/>
      <c r="G216" s="240"/>
      <c r="H216" s="240"/>
      <c r="I216" s="240"/>
      <c r="J216" s="240"/>
      <c r="K216" s="240"/>
      <c r="L216" s="240"/>
      <c r="M216" s="240"/>
      <c r="N216" s="240"/>
      <c r="O216" s="240"/>
      <c r="P216" s="240"/>
      <c r="Q216" s="240"/>
      <c r="R216" s="210"/>
    </row>
    <row r="217" spans="1:18" x14ac:dyDescent="0.35">
      <c r="A217" s="250"/>
      <c r="B217" s="240"/>
      <c r="C217" s="240"/>
      <c r="D217" s="240"/>
      <c r="E217" s="240"/>
      <c r="F217" s="240"/>
      <c r="G217" s="240"/>
      <c r="H217" s="240"/>
      <c r="I217" s="240"/>
      <c r="J217" s="240"/>
      <c r="K217" s="240"/>
      <c r="L217" s="240"/>
      <c r="M217" s="240"/>
      <c r="N217" s="240"/>
      <c r="O217" s="240"/>
      <c r="P217" s="240"/>
      <c r="Q217" s="240"/>
      <c r="R217" s="210"/>
    </row>
    <row r="218" spans="1:18" x14ac:dyDescent="0.35">
      <c r="A218" s="250"/>
      <c r="B218" s="240"/>
      <c r="C218" s="240"/>
      <c r="D218" s="240"/>
      <c r="E218" s="240"/>
      <c r="F218" s="240"/>
      <c r="G218" s="240"/>
      <c r="H218" s="240"/>
      <c r="I218" s="240"/>
      <c r="J218" s="240"/>
      <c r="K218" s="240"/>
      <c r="L218" s="240"/>
      <c r="M218" s="240"/>
      <c r="N218" s="240"/>
      <c r="O218" s="240"/>
      <c r="P218" s="240"/>
      <c r="Q218" s="240"/>
      <c r="R218" s="210"/>
    </row>
    <row r="219" spans="1:18" x14ac:dyDescent="0.35">
      <c r="A219" s="250"/>
      <c r="B219" s="240"/>
      <c r="C219" s="240"/>
      <c r="D219" s="240"/>
      <c r="E219" s="240"/>
      <c r="F219" s="240"/>
      <c r="G219" s="240"/>
      <c r="H219" s="240"/>
      <c r="I219" s="240"/>
      <c r="J219" s="240"/>
      <c r="K219" s="240"/>
      <c r="L219" s="240"/>
      <c r="M219" s="240"/>
      <c r="N219" s="240"/>
      <c r="O219" s="240"/>
      <c r="P219" s="240"/>
      <c r="Q219" s="240"/>
      <c r="R219" s="210"/>
    </row>
    <row r="220" spans="1:18" x14ac:dyDescent="0.35">
      <c r="A220" s="250"/>
      <c r="B220" s="240"/>
      <c r="C220" s="240"/>
      <c r="D220" s="240"/>
      <c r="E220" s="240"/>
      <c r="F220" s="240"/>
      <c r="G220" s="240"/>
      <c r="H220" s="240"/>
      <c r="I220" s="240"/>
      <c r="J220" s="240"/>
      <c r="K220" s="240"/>
      <c r="L220" s="240"/>
      <c r="M220" s="240"/>
      <c r="N220" s="240"/>
      <c r="O220" s="240"/>
      <c r="P220" s="240"/>
      <c r="Q220" s="240"/>
      <c r="R220" s="210"/>
    </row>
    <row r="221" spans="1:18" x14ac:dyDescent="0.35">
      <c r="A221" s="250"/>
      <c r="B221" s="240"/>
      <c r="C221" s="240"/>
      <c r="D221" s="240"/>
      <c r="E221" s="240"/>
      <c r="F221" s="240"/>
      <c r="G221" s="240"/>
      <c r="H221" s="240"/>
      <c r="I221" s="240"/>
      <c r="J221" s="240"/>
      <c r="K221" s="240"/>
      <c r="L221" s="240"/>
      <c r="M221" s="240"/>
      <c r="N221" s="240"/>
      <c r="O221" s="240"/>
      <c r="P221" s="240"/>
      <c r="Q221" s="240"/>
      <c r="R221" s="210"/>
    </row>
    <row r="222" spans="1:18" x14ac:dyDescent="0.35">
      <c r="A222" s="250"/>
      <c r="B222" s="240"/>
      <c r="C222" s="240"/>
      <c r="D222" s="240"/>
      <c r="E222" s="240"/>
      <c r="F222" s="240"/>
      <c r="G222" s="240"/>
      <c r="H222" s="240"/>
      <c r="I222" s="240"/>
      <c r="J222" s="240"/>
      <c r="K222" s="240"/>
      <c r="L222" s="240"/>
      <c r="M222" s="240"/>
      <c r="N222" s="240"/>
      <c r="O222" s="240"/>
      <c r="P222" s="240"/>
      <c r="Q222" s="240"/>
      <c r="R222" s="210"/>
    </row>
    <row r="223" spans="1:18" x14ac:dyDescent="0.35">
      <c r="A223" s="250"/>
      <c r="B223" s="240"/>
      <c r="C223" s="240"/>
      <c r="D223" s="240"/>
      <c r="E223" s="240"/>
      <c r="F223" s="240"/>
      <c r="G223" s="240"/>
      <c r="H223" s="240"/>
      <c r="I223" s="240"/>
      <c r="J223" s="240"/>
      <c r="K223" s="240"/>
      <c r="L223" s="240"/>
      <c r="M223" s="240"/>
      <c r="N223" s="240"/>
      <c r="O223" s="240"/>
      <c r="P223" s="240"/>
      <c r="Q223" s="240"/>
      <c r="R223" s="210"/>
    </row>
    <row r="224" spans="1:18" x14ac:dyDescent="0.35">
      <c r="A224" s="250"/>
      <c r="B224" s="240"/>
      <c r="C224" s="240"/>
      <c r="D224" s="240"/>
      <c r="E224" s="240"/>
      <c r="F224" s="240"/>
      <c r="G224" s="240"/>
      <c r="H224" s="240"/>
      <c r="I224" s="240"/>
      <c r="J224" s="240"/>
      <c r="K224" s="240"/>
      <c r="L224" s="240"/>
      <c r="M224" s="240"/>
      <c r="N224" s="240"/>
      <c r="O224" s="240"/>
      <c r="P224" s="240"/>
      <c r="Q224" s="240"/>
      <c r="R224" s="210"/>
    </row>
    <row r="225" spans="1:18" x14ac:dyDescent="0.35">
      <c r="A225" s="250"/>
      <c r="B225" s="240"/>
      <c r="C225" s="240"/>
      <c r="D225" s="240"/>
      <c r="E225" s="240"/>
      <c r="F225" s="240"/>
      <c r="G225" s="240"/>
      <c r="H225" s="240"/>
      <c r="I225" s="240"/>
      <c r="J225" s="240"/>
      <c r="K225" s="240"/>
      <c r="L225" s="240"/>
      <c r="M225" s="240"/>
      <c r="N225" s="240"/>
      <c r="O225" s="240"/>
      <c r="P225" s="240"/>
      <c r="Q225" s="240"/>
      <c r="R225" s="210"/>
    </row>
    <row r="226" spans="1:18" x14ac:dyDescent="0.35">
      <c r="A226" s="250"/>
      <c r="B226" s="240"/>
      <c r="C226" s="240"/>
      <c r="D226" s="240"/>
      <c r="E226" s="240"/>
      <c r="F226" s="240"/>
      <c r="G226" s="240"/>
      <c r="H226" s="240"/>
      <c r="I226" s="240"/>
      <c r="J226" s="240"/>
      <c r="K226" s="240"/>
      <c r="L226" s="240"/>
      <c r="M226" s="240"/>
      <c r="N226" s="240"/>
      <c r="O226" s="240"/>
      <c r="P226" s="240"/>
      <c r="Q226" s="240"/>
      <c r="R226" s="210"/>
    </row>
    <row r="227" spans="1:18" x14ac:dyDescent="0.35">
      <c r="A227" s="250"/>
      <c r="B227" s="240"/>
      <c r="C227" s="240"/>
      <c r="D227" s="240"/>
      <c r="E227" s="240"/>
      <c r="F227" s="240"/>
      <c r="G227" s="240"/>
      <c r="H227" s="240"/>
      <c r="I227" s="240"/>
      <c r="J227" s="240"/>
      <c r="K227" s="240"/>
      <c r="L227" s="240"/>
      <c r="M227" s="240"/>
      <c r="N227" s="240"/>
      <c r="O227" s="240"/>
      <c r="P227" s="240"/>
      <c r="Q227" s="240"/>
      <c r="R227" s="210"/>
    </row>
    <row r="228" spans="1:18" x14ac:dyDescent="0.35">
      <c r="A228" s="250"/>
      <c r="B228" s="240"/>
      <c r="C228" s="240"/>
      <c r="D228" s="240"/>
      <c r="E228" s="240"/>
      <c r="F228" s="240"/>
      <c r="G228" s="240"/>
      <c r="H228" s="240"/>
      <c r="I228" s="240"/>
      <c r="J228" s="240"/>
      <c r="K228" s="240"/>
      <c r="L228" s="240"/>
      <c r="M228" s="240"/>
      <c r="N228" s="240"/>
      <c r="O228" s="240"/>
      <c r="P228" s="240"/>
      <c r="Q228" s="240"/>
      <c r="R228" s="210"/>
    </row>
    <row r="229" spans="1:18" x14ac:dyDescent="0.35">
      <c r="A229" s="250"/>
      <c r="B229" s="240"/>
      <c r="C229" s="240"/>
      <c r="D229" s="240"/>
      <c r="E229" s="240"/>
      <c r="F229" s="240"/>
      <c r="G229" s="240"/>
      <c r="H229" s="240"/>
      <c r="I229" s="240"/>
      <c r="J229" s="240"/>
      <c r="K229" s="240"/>
      <c r="L229" s="240"/>
      <c r="M229" s="240"/>
      <c r="N229" s="240"/>
      <c r="O229" s="240"/>
      <c r="P229" s="240"/>
      <c r="Q229" s="240"/>
      <c r="R229" s="210"/>
    </row>
    <row r="230" spans="1:18" x14ac:dyDescent="0.35">
      <c r="A230" s="250"/>
      <c r="B230" s="240"/>
      <c r="C230" s="240"/>
      <c r="D230" s="240"/>
      <c r="E230" s="240"/>
      <c r="F230" s="240"/>
      <c r="G230" s="240"/>
      <c r="H230" s="240"/>
      <c r="I230" s="240"/>
      <c r="J230" s="240"/>
      <c r="K230" s="240"/>
      <c r="L230" s="240"/>
      <c r="M230" s="240"/>
      <c r="N230" s="240"/>
      <c r="O230" s="240"/>
      <c r="P230" s="240"/>
      <c r="Q230" s="240"/>
      <c r="R230" s="210"/>
    </row>
    <row r="231" spans="1:18" x14ac:dyDescent="0.35">
      <c r="A231" s="250"/>
      <c r="B231" s="240"/>
      <c r="C231" s="240"/>
      <c r="D231" s="240"/>
      <c r="E231" s="240"/>
      <c r="F231" s="240"/>
      <c r="G231" s="240"/>
      <c r="H231" s="240"/>
      <c r="I231" s="240"/>
      <c r="J231" s="240"/>
      <c r="K231" s="240"/>
      <c r="L231" s="240"/>
      <c r="M231" s="240"/>
      <c r="N231" s="240"/>
      <c r="O231" s="240"/>
      <c r="P231" s="240"/>
      <c r="Q231" s="240"/>
      <c r="R231" s="210"/>
    </row>
    <row r="232" spans="1:18" x14ac:dyDescent="0.35">
      <c r="A232" s="250"/>
      <c r="B232" s="240"/>
      <c r="C232" s="240"/>
      <c r="D232" s="240"/>
      <c r="E232" s="240"/>
      <c r="F232" s="240"/>
      <c r="G232" s="240"/>
      <c r="H232" s="240"/>
      <c r="I232" s="240"/>
      <c r="J232" s="240"/>
      <c r="K232" s="240"/>
      <c r="L232" s="240"/>
      <c r="M232" s="240"/>
      <c r="N232" s="240"/>
      <c r="O232" s="240"/>
      <c r="P232" s="240"/>
      <c r="Q232" s="240"/>
      <c r="R232" s="210"/>
    </row>
    <row r="233" spans="1:18" x14ac:dyDescent="0.35">
      <c r="A233" s="250"/>
      <c r="B233" s="240"/>
      <c r="C233" s="240"/>
      <c r="D233" s="240"/>
      <c r="E233" s="240"/>
      <c r="F233" s="240"/>
      <c r="G233" s="240"/>
      <c r="H233" s="240"/>
      <c r="I233" s="240"/>
      <c r="J233" s="240"/>
      <c r="K233" s="240"/>
      <c r="L233" s="240"/>
      <c r="M233" s="240"/>
      <c r="N233" s="240"/>
      <c r="O233" s="240"/>
      <c r="P233" s="240"/>
      <c r="Q233" s="240"/>
      <c r="R233" s="210"/>
    </row>
    <row r="234" spans="1:18" x14ac:dyDescent="0.35">
      <c r="A234" s="250"/>
      <c r="B234" s="240"/>
      <c r="C234" s="240"/>
      <c r="D234" s="240"/>
      <c r="E234" s="240"/>
      <c r="F234" s="240"/>
      <c r="G234" s="240"/>
      <c r="H234" s="240"/>
      <c r="I234" s="240"/>
      <c r="J234" s="240"/>
      <c r="K234" s="240"/>
      <c r="L234" s="240"/>
      <c r="M234" s="240"/>
      <c r="N234" s="240"/>
      <c r="O234" s="240"/>
      <c r="P234" s="240"/>
      <c r="Q234" s="240"/>
      <c r="R234" s="210"/>
    </row>
    <row r="235" spans="1:18" x14ac:dyDescent="0.35">
      <c r="A235" s="250"/>
      <c r="B235" s="240"/>
      <c r="C235" s="240"/>
      <c r="D235" s="240"/>
      <c r="E235" s="240"/>
      <c r="F235" s="240"/>
      <c r="G235" s="240"/>
      <c r="H235" s="240"/>
      <c r="I235" s="240"/>
      <c r="J235" s="240"/>
      <c r="K235" s="240"/>
      <c r="L235" s="240"/>
      <c r="M235" s="240"/>
      <c r="N235" s="240"/>
      <c r="O235" s="240"/>
      <c r="P235" s="240"/>
      <c r="Q235" s="240"/>
      <c r="R235" s="210"/>
    </row>
    <row r="236" spans="1:18" x14ac:dyDescent="0.35">
      <c r="A236" s="250"/>
      <c r="B236" s="240"/>
      <c r="C236" s="240"/>
      <c r="D236" s="240"/>
      <c r="E236" s="240"/>
      <c r="F236" s="240"/>
      <c r="G236" s="240"/>
      <c r="H236" s="240"/>
      <c r="I236" s="240"/>
      <c r="J236" s="240"/>
      <c r="K236" s="240"/>
      <c r="L236" s="240"/>
      <c r="M236" s="240"/>
      <c r="N236" s="240"/>
      <c r="O236" s="240"/>
      <c r="P236" s="240"/>
      <c r="Q236" s="240"/>
      <c r="R236" s="210"/>
    </row>
    <row r="237" spans="1:18" x14ac:dyDescent="0.35">
      <c r="A237" s="250"/>
      <c r="B237" s="240"/>
      <c r="C237" s="240"/>
      <c r="D237" s="240"/>
      <c r="E237" s="240"/>
      <c r="F237" s="240"/>
      <c r="G237" s="240"/>
      <c r="H237" s="240"/>
      <c r="I237" s="240"/>
      <c r="J237" s="240"/>
      <c r="K237" s="240"/>
      <c r="L237" s="240"/>
      <c r="M237" s="240"/>
      <c r="N237" s="240"/>
      <c r="O237" s="240"/>
      <c r="P237" s="240"/>
      <c r="Q237" s="240"/>
      <c r="R237" s="210"/>
    </row>
    <row r="238" spans="1:18" x14ac:dyDescent="0.35">
      <c r="A238" s="250"/>
      <c r="B238" s="240"/>
      <c r="C238" s="240"/>
      <c r="D238" s="240"/>
      <c r="E238" s="240"/>
      <c r="F238" s="240"/>
      <c r="G238" s="240"/>
      <c r="H238" s="240"/>
      <c r="I238" s="240"/>
      <c r="J238" s="240"/>
      <c r="K238" s="240"/>
      <c r="L238" s="240"/>
      <c r="M238" s="240"/>
      <c r="N238" s="240"/>
      <c r="O238" s="240"/>
      <c r="P238" s="240"/>
      <c r="Q238" s="240"/>
      <c r="R238" s="210"/>
    </row>
    <row r="239" spans="1:18" x14ac:dyDescent="0.35">
      <c r="A239" s="250"/>
      <c r="B239" s="240"/>
      <c r="C239" s="240"/>
      <c r="D239" s="240"/>
      <c r="E239" s="240"/>
      <c r="F239" s="240"/>
      <c r="G239" s="240"/>
      <c r="H239" s="240"/>
      <c r="I239" s="240"/>
      <c r="J239" s="240"/>
      <c r="K239" s="240"/>
      <c r="L239" s="240"/>
      <c r="M239" s="240"/>
      <c r="N239" s="240"/>
      <c r="O239" s="240"/>
      <c r="P239" s="240"/>
      <c r="Q239" s="240"/>
      <c r="R239" s="210"/>
    </row>
    <row r="240" spans="1:18" x14ac:dyDescent="0.35">
      <c r="A240" s="250"/>
      <c r="B240" s="240"/>
      <c r="C240" s="240"/>
      <c r="D240" s="240"/>
      <c r="E240" s="240"/>
      <c r="F240" s="240"/>
      <c r="G240" s="240"/>
      <c r="H240" s="240"/>
      <c r="I240" s="240"/>
      <c r="J240" s="240"/>
      <c r="K240" s="240"/>
      <c r="L240" s="240"/>
      <c r="M240" s="240"/>
      <c r="N240" s="240"/>
      <c r="O240" s="240"/>
      <c r="P240" s="240"/>
      <c r="Q240" s="240"/>
      <c r="R240" s="210"/>
    </row>
    <row r="241" spans="1:18" x14ac:dyDescent="0.35">
      <c r="A241" s="250"/>
      <c r="B241" s="240"/>
      <c r="C241" s="240"/>
      <c r="D241" s="240"/>
      <c r="E241" s="240"/>
      <c r="F241" s="240"/>
      <c r="G241" s="240"/>
      <c r="H241" s="240"/>
      <c r="I241" s="240"/>
      <c r="J241" s="240"/>
      <c r="K241" s="240"/>
      <c r="L241" s="240"/>
      <c r="M241" s="240"/>
      <c r="N241" s="240"/>
      <c r="O241" s="240"/>
      <c r="P241" s="240"/>
      <c r="Q241" s="240"/>
      <c r="R241" s="210"/>
    </row>
    <row r="242" spans="1:18" x14ac:dyDescent="0.35">
      <c r="A242" s="250"/>
      <c r="B242" s="240"/>
      <c r="C242" s="240"/>
      <c r="D242" s="240"/>
      <c r="E242" s="240"/>
      <c r="F242" s="240"/>
      <c r="G242" s="240"/>
      <c r="H242" s="240"/>
      <c r="I242" s="240"/>
      <c r="J242" s="240"/>
      <c r="K242" s="240"/>
      <c r="L242" s="240"/>
      <c r="M242" s="240"/>
      <c r="N242" s="240"/>
      <c r="O242" s="240"/>
      <c r="P242" s="240"/>
      <c r="Q242" s="240"/>
      <c r="R242" s="210"/>
    </row>
    <row r="243" spans="1:18" x14ac:dyDescent="0.35">
      <c r="A243" s="250"/>
      <c r="B243" s="240"/>
      <c r="C243" s="240"/>
      <c r="D243" s="240"/>
      <c r="E243" s="240"/>
      <c r="F243" s="240"/>
      <c r="G243" s="240"/>
      <c r="H243" s="240"/>
      <c r="I243" s="240"/>
      <c r="J243" s="240"/>
      <c r="K243" s="240"/>
      <c r="L243" s="240"/>
      <c r="M243" s="240"/>
      <c r="N243" s="240"/>
      <c r="O243" s="240"/>
      <c r="P243" s="240"/>
      <c r="Q243" s="240"/>
      <c r="R243" s="210"/>
    </row>
    <row r="244" spans="1:18" x14ac:dyDescent="0.35">
      <c r="A244" s="250"/>
      <c r="B244" s="240"/>
      <c r="C244" s="240"/>
      <c r="D244" s="240"/>
      <c r="E244" s="240"/>
      <c r="F244" s="240"/>
      <c r="G244" s="240"/>
      <c r="H244" s="240"/>
      <c r="I244" s="240"/>
      <c r="J244" s="240"/>
      <c r="K244" s="240"/>
      <c r="L244" s="240"/>
      <c r="M244" s="240"/>
      <c r="N244" s="240"/>
      <c r="O244" s="240"/>
      <c r="P244" s="240"/>
      <c r="Q244" s="240"/>
      <c r="R244" s="210"/>
    </row>
    <row r="245" spans="1:18" x14ac:dyDescent="0.35">
      <c r="A245" s="250"/>
      <c r="B245" s="240"/>
      <c r="C245" s="240"/>
      <c r="D245" s="240"/>
      <c r="E245" s="240"/>
      <c r="F245" s="240"/>
      <c r="G245" s="240"/>
      <c r="H245" s="240"/>
      <c r="I245" s="240"/>
      <c r="J245" s="240"/>
      <c r="K245" s="240"/>
      <c r="L245" s="240"/>
      <c r="M245" s="240"/>
      <c r="N245" s="240"/>
      <c r="O245" s="240"/>
      <c r="P245" s="240"/>
      <c r="Q245" s="240"/>
      <c r="R245" s="210"/>
    </row>
    <row r="246" spans="1:18" x14ac:dyDescent="0.35">
      <c r="A246" s="250"/>
      <c r="B246" s="240"/>
      <c r="C246" s="240"/>
      <c r="D246" s="240"/>
      <c r="E246" s="240"/>
      <c r="F246" s="240"/>
      <c r="G246" s="240"/>
      <c r="H246" s="240"/>
      <c r="I246" s="240"/>
      <c r="J246" s="240"/>
      <c r="K246" s="240"/>
      <c r="L246" s="240"/>
      <c r="M246" s="240"/>
      <c r="N246" s="240"/>
      <c r="O246" s="240"/>
      <c r="P246" s="240"/>
      <c r="Q246" s="240"/>
      <c r="R246" s="210"/>
    </row>
    <row r="247" spans="1:18" x14ac:dyDescent="0.35">
      <c r="A247" s="250"/>
      <c r="B247" s="240"/>
      <c r="C247" s="240"/>
      <c r="D247" s="240"/>
      <c r="E247" s="240"/>
      <c r="F247" s="240"/>
      <c r="G247" s="240"/>
      <c r="H247" s="240"/>
      <c r="I247" s="240"/>
      <c r="J247" s="240"/>
      <c r="K247" s="240"/>
      <c r="L247" s="240"/>
      <c r="M247" s="240"/>
      <c r="N247" s="240"/>
      <c r="O247" s="240"/>
      <c r="P247" s="240"/>
      <c r="Q247" s="240"/>
      <c r="R247" s="210"/>
    </row>
    <row r="248" spans="1:18" x14ac:dyDescent="0.35">
      <c r="A248" s="250"/>
      <c r="B248" s="240"/>
      <c r="C248" s="240"/>
      <c r="D248" s="240"/>
      <c r="E248" s="240"/>
      <c r="F248" s="240"/>
      <c r="G248" s="240"/>
      <c r="H248" s="240"/>
      <c r="I248" s="240"/>
      <c r="J248" s="240"/>
      <c r="K248" s="240"/>
      <c r="L248" s="240"/>
      <c r="M248" s="240"/>
      <c r="N248" s="240"/>
      <c r="O248" s="240"/>
      <c r="P248" s="240"/>
      <c r="Q248" s="240"/>
      <c r="R248" s="210"/>
    </row>
    <row r="249" spans="1:18" x14ac:dyDescent="0.35">
      <c r="A249" s="250"/>
      <c r="B249" s="240"/>
      <c r="C249" s="240"/>
      <c r="D249" s="240"/>
      <c r="E249" s="240"/>
      <c r="F249" s="240"/>
      <c r="G249" s="240"/>
      <c r="H249" s="240"/>
      <c r="I249" s="240"/>
      <c r="J249" s="240"/>
      <c r="K249" s="240"/>
      <c r="L249" s="240"/>
      <c r="M249" s="240"/>
      <c r="N249" s="240"/>
      <c r="O249" s="240"/>
      <c r="P249" s="240"/>
      <c r="Q249" s="240"/>
      <c r="R249" s="210"/>
    </row>
    <row r="250" spans="1:18" x14ac:dyDescent="0.35">
      <c r="A250" s="250"/>
      <c r="B250" s="240"/>
      <c r="C250" s="240"/>
      <c r="D250" s="240"/>
      <c r="E250" s="240"/>
      <c r="F250" s="240"/>
      <c r="G250" s="240"/>
      <c r="H250" s="240"/>
      <c r="I250" s="240"/>
      <c r="J250" s="240"/>
      <c r="K250" s="240"/>
      <c r="L250" s="240"/>
      <c r="M250" s="240"/>
      <c r="N250" s="240"/>
      <c r="O250" s="240"/>
      <c r="P250" s="240"/>
      <c r="Q250" s="240"/>
      <c r="R250" s="210"/>
    </row>
    <row r="251" spans="1:18" x14ac:dyDescent="0.35">
      <c r="A251" s="250"/>
      <c r="B251" s="240"/>
      <c r="C251" s="240"/>
      <c r="D251" s="240"/>
      <c r="E251" s="240"/>
      <c r="F251" s="240"/>
      <c r="G251" s="240"/>
      <c r="H251" s="240"/>
      <c r="I251" s="240"/>
      <c r="J251" s="240"/>
      <c r="K251" s="240"/>
      <c r="L251" s="240"/>
      <c r="M251" s="240"/>
      <c r="N251" s="240"/>
      <c r="O251" s="240"/>
      <c r="P251" s="240"/>
      <c r="Q251" s="240"/>
      <c r="R251" s="210"/>
    </row>
    <row r="252" spans="1:18" x14ac:dyDescent="0.35">
      <c r="A252" s="250"/>
      <c r="B252" s="240"/>
      <c r="C252" s="240"/>
      <c r="D252" s="240"/>
      <c r="E252" s="240"/>
      <c r="F252" s="240"/>
      <c r="G252" s="240"/>
      <c r="H252" s="240"/>
      <c r="I252" s="240"/>
      <c r="J252" s="240"/>
      <c r="K252" s="240"/>
      <c r="L252" s="240"/>
      <c r="M252" s="240"/>
      <c r="N252" s="240"/>
      <c r="O252" s="240"/>
      <c r="P252" s="240"/>
      <c r="Q252" s="240"/>
      <c r="R252" s="210"/>
    </row>
    <row r="253" spans="1:18" x14ac:dyDescent="0.35">
      <c r="A253" s="250"/>
      <c r="B253" s="240"/>
      <c r="C253" s="240"/>
      <c r="D253" s="240"/>
      <c r="E253" s="240"/>
      <c r="F253" s="240"/>
      <c r="G253" s="240"/>
      <c r="H253" s="240"/>
      <c r="I253" s="240"/>
      <c r="J253" s="240"/>
      <c r="K253" s="240"/>
      <c r="L253" s="240"/>
      <c r="M253" s="240"/>
      <c r="N253" s="240"/>
      <c r="O253" s="240"/>
      <c r="P253" s="240"/>
      <c r="Q253" s="240"/>
      <c r="R253" s="210"/>
    </row>
    <row r="254" spans="1:18" x14ac:dyDescent="0.35">
      <c r="A254" s="250"/>
      <c r="B254" s="240"/>
      <c r="C254" s="240"/>
      <c r="D254" s="240"/>
      <c r="E254" s="240"/>
      <c r="F254" s="240"/>
      <c r="G254" s="240"/>
      <c r="H254" s="240"/>
      <c r="I254" s="240"/>
      <c r="J254" s="240"/>
      <c r="K254" s="240"/>
      <c r="L254" s="240"/>
      <c r="M254" s="240"/>
      <c r="N254" s="240"/>
      <c r="O254" s="240"/>
      <c r="P254" s="240"/>
      <c r="Q254" s="240"/>
      <c r="R254" s="210"/>
    </row>
    <row r="255" spans="1:18" x14ac:dyDescent="0.35">
      <c r="A255" s="250"/>
      <c r="B255" s="240"/>
      <c r="C255" s="240"/>
      <c r="D255" s="240"/>
      <c r="E255" s="240"/>
      <c r="F255" s="240"/>
      <c r="G255" s="240"/>
      <c r="H255" s="240"/>
      <c r="I255" s="240"/>
      <c r="J255" s="240"/>
      <c r="K255" s="240"/>
      <c r="L255" s="240"/>
      <c r="M255" s="240"/>
      <c r="N255" s="240"/>
      <c r="O255" s="240"/>
      <c r="P255" s="240"/>
      <c r="Q255" s="240"/>
      <c r="R255" s="210"/>
    </row>
    <row r="256" spans="1:18" x14ac:dyDescent="0.35">
      <c r="A256" s="250"/>
      <c r="B256" s="240"/>
      <c r="C256" s="240"/>
      <c r="D256" s="240"/>
      <c r="E256" s="240"/>
      <c r="F256" s="240"/>
      <c r="G256" s="240"/>
      <c r="H256" s="240"/>
      <c r="I256" s="240"/>
      <c r="J256" s="240"/>
      <c r="K256" s="240"/>
      <c r="L256" s="240"/>
      <c r="M256" s="240"/>
      <c r="N256" s="240"/>
      <c r="O256" s="240"/>
      <c r="P256" s="240"/>
      <c r="Q256" s="240"/>
      <c r="R256" s="210"/>
    </row>
    <row r="257" spans="1:18" x14ac:dyDescent="0.35">
      <c r="A257" s="250"/>
      <c r="B257" s="240"/>
      <c r="C257" s="240"/>
      <c r="D257" s="240"/>
      <c r="E257" s="240"/>
      <c r="F257" s="240"/>
      <c r="G257" s="240"/>
      <c r="H257" s="240"/>
      <c r="I257" s="240"/>
      <c r="J257" s="240"/>
      <c r="K257" s="240"/>
      <c r="L257" s="240"/>
      <c r="M257" s="240"/>
      <c r="N257" s="240"/>
      <c r="O257" s="240"/>
      <c r="P257" s="240"/>
      <c r="Q257" s="240"/>
      <c r="R257" s="210"/>
    </row>
    <row r="258" spans="1:18" x14ac:dyDescent="0.35">
      <c r="A258" s="250"/>
      <c r="B258" s="240"/>
      <c r="C258" s="240"/>
      <c r="D258" s="240"/>
      <c r="E258" s="240"/>
      <c r="F258" s="240"/>
      <c r="G258" s="240"/>
      <c r="H258" s="240"/>
      <c r="I258" s="240"/>
      <c r="J258" s="240"/>
      <c r="K258" s="240"/>
      <c r="L258" s="240"/>
      <c r="M258" s="240"/>
      <c r="N258" s="240"/>
      <c r="O258" s="240"/>
      <c r="P258" s="240"/>
      <c r="Q258" s="240"/>
      <c r="R258" s="210"/>
    </row>
    <row r="259" spans="1:18" x14ac:dyDescent="0.35">
      <c r="A259" s="250"/>
      <c r="B259" s="240"/>
      <c r="C259" s="240"/>
      <c r="D259" s="240"/>
      <c r="E259" s="240"/>
      <c r="F259" s="240"/>
      <c r="G259" s="240"/>
      <c r="H259" s="240"/>
      <c r="I259" s="240"/>
      <c r="J259" s="240"/>
      <c r="K259" s="240"/>
      <c r="L259" s="240"/>
      <c r="M259" s="240"/>
      <c r="N259" s="240"/>
      <c r="O259" s="240"/>
      <c r="P259" s="240"/>
      <c r="Q259" s="240"/>
      <c r="R259" s="210"/>
    </row>
    <row r="260" spans="1:18" x14ac:dyDescent="0.35">
      <c r="A260" s="250"/>
      <c r="B260" s="240"/>
      <c r="C260" s="240"/>
      <c r="D260" s="240"/>
      <c r="E260" s="240"/>
      <c r="F260" s="240"/>
      <c r="G260" s="240"/>
      <c r="H260" s="240"/>
      <c r="I260" s="240"/>
      <c r="J260" s="240"/>
      <c r="K260" s="240"/>
      <c r="L260" s="240"/>
      <c r="M260" s="240"/>
      <c r="N260" s="240"/>
      <c r="O260" s="240"/>
      <c r="P260" s="240"/>
      <c r="Q260" s="240"/>
      <c r="R260" s="210"/>
    </row>
    <row r="261" spans="1:18" x14ac:dyDescent="0.35">
      <c r="A261" s="250"/>
      <c r="B261" s="240"/>
      <c r="C261" s="240"/>
      <c r="D261" s="240"/>
      <c r="E261" s="240"/>
      <c r="F261" s="240"/>
      <c r="G261" s="240"/>
      <c r="H261" s="240"/>
      <c r="I261" s="240"/>
      <c r="J261" s="240"/>
      <c r="K261" s="240"/>
      <c r="L261" s="240"/>
      <c r="M261" s="240"/>
      <c r="N261" s="240"/>
      <c r="O261" s="240"/>
      <c r="P261" s="240"/>
      <c r="Q261" s="240"/>
      <c r="R261" s="210"/>
    </row>
    <row r="262" spans="1:18" x14ac:dyDescent="0.35">
      <c r="A262" s="250"/>
      <c r="B262" s="240"/>
      <c r="C262" s="240"/>
      <c r="D262" s="240"/>
      <c r="E262" s="240"/>
      <c r="F262" s="240"/>
      <c r="G262" s="240"/>
      <c r="H262" s="240"/>
      <c r="I262" s="240"/>
      <c r="J262" s="240"/>
      <c r="K262" s="240"/>
      <c r="L262" s="240"/>
      <c r="M262" s="240"/>
      <c r="N262" s="240"/>
      <c r="O262" s="240"/>
      <c r="P262" s="240"/>
      <c r="Q262" s="240"/>
      <c r="R262" s="210"/>
    </row>
    <row r="263" spans="1:18" x14ac:dyDescent="0.35">
      <c r="A263" s="250"/>
      <c r="B263" s="240"/>
      <c r="C263" s="240"/>
      <c r="D263" s="240"/>
      <c r="E263" s="240"/>
      <c r="F263" s="240"/>
      <c r="G263" s="240"/>
      <c r="H263" s="240"/>
      <c r="I263" s="240"/>
      <c r="J263" s="240"/>
      <c r="K263" s="240"/>
      <c r="L263" s="240"/>
      <c r="M263" s="240"/>
      <c r="N263" s="240"/>
      <c r="O263" s="240"/>
      <c r="P263" s="240"/>
      <c r="Q263" s="240"/>
      <c r="R263" s="210"/>
    </row>
    <row r="264" spans="1:18" x14ac:dyDescent="0.35">
      <c r="A264" s="250"/>
      <c r="B264" s="240"/>
      <c r="C264" s="240"/>
      <c r="D264" s="240"/>
      <c r="E264" s="240"/>
      <c r="F264" s="240"/>
      <c r="G264" s="240"/>
      <c r="H264" s="240"/>
      <c r="I264" s="240"/>
      <c r="J264" s="240"/>
      <c r="K264" s="240"/>
      <c r="L264" s="240"/>
      <c r="M264" s="240"/>
      <c r="N264" s="240"/>
      <c r="O264" s="240"/>
      <c r="P264" s="240"/>
      <c r="Q264" s="240"/>
      <c r="R264" s="210"/>
    </row>
    <row r="265" spans="1:18" x14ac:dyDescent="0.35">
      <c r="A265" s="250"/>
      <c r="B265" s="240"/>
      <c r="C265" s="240"/>
      <c r="D265" s="240"/>
      <c r="E265" s="240"/>
      <c r="F265" s="240"/>
      <c r="G265" s="240"/>
      <c r="H265" s="240"/>
      <c r="I265" s="240"/>
      <c r="J265" s="240"/>
      <c r="K265" s="240"/>
      <c r="L265" s="240"/>
      <c r="M265" s="240"/>
      <c r="N265" s="240"/>
      <c r="O265" s="240"/>
      <c r="P265" s="240"/>
      <c r="Q265" s="240"/>
      <c r="R265" s="210"/>
    </row>
    <row r="266" spans="1:18" x14ac:dyDescent="0.35">
      <c r="A266" s="250"/>
      <c r="B266" s="240"/>
      <c r="C266" s="240"/>
      <c r="D266" s="240"/>
      <c r="E266" s="240"/>
      <c r="F266" s="240"/>
      <c r="G266" s="240"/>
      <c r="H266" s="240"/>
      <c r="I266" s="240"/>
      <c r="J266" s="240"/>
      <c r="K266" s="240"/>
      <c r="L266" s="240"/>
      <c r="M266" s="240"/>
      <c r="N266" s="240"/>
      <c r="O266" s="240"/>
      <c r="P266" s="240"/>
      <c r="Q266" s="240"/>
      <c r="R266" s="210"/>
    </row>
    <row r="267" spans="1:18" x14ac:dyDescent="0.35">
      <c r="A267" s="250"/>
      <c r="B267" s="240"/>
      <c r="C267" s="240"/>
      <c r="D267" s="240"/>
      <c r="E267" s="240"/>
      <c r="F267" s="240"/>
      <c r="G267" s="240"/>
      <c r="H267" s="240"/>
      <c r="I267" s="240"/>
      <c r="J267" s="240"/>
      <c r="K267" s="240"/>
      <c r="L267" s="240"/>
      <c r="M267" s="240"/>
      <c r="N267" s="240"/>
      <c r="O267" s="240"/>
      <c r="P267" s="240"/>
      <c r="Q267" s="240"/>
      <c r="R267" s="210"/>
    </row>
    <row r="268" spans="1:18" x14ac:dyDescent="0.35">
      <c r="A268" s="250"/>
      <c r="B268" s="240"/>
      <c r="C268" s="240"/>
      <c r="D268" s="240"/>
      <c r="E268" s="240"/>
      <c r="F268" s="240"/>
      <c r="G268" s="240"/>
      <c r="H268" s="240"/>
      <c r="I268" s="240"/>
      <c r="J268" s="240"/>
      <c r="K268" s="240"/>
      <c r="L268" s="240"/>
      <c r="M268" s="240"/>
      <c r="N268" s="240"/>
      <c r="O268" s="240"/>
      <c r="P268" s="240"/>
      <c r="Q268" s="240"/>
      <c r="R268" s="210"/>
    </row>
    <row r="269" spans="1:18" x14ac:dyDescent="0.35">
      <c r="A269" s="250"/>
      <c r="B269" s="240"/>
      <c r="C269" s="240"/>
      <c r="D269" s="240"/>
      <c r="E269" s="240"/>
      <c r="F269" s="240"/>
      <c r="G269" s="240"/>
      <c r="H269" s="240"/>
      <c r="I269" s="240"/>
      <c r="J269" s="240"/>
      <c r="K269" s="240"/>
      <c r="L269" s="240"/>
      <c r="M269" s="240"/>
      <c r="N269" s="240"/>
      <c r="O269" s="240"/>
      <c r="P269" s="240"/>
      <c r="Q269" s="240"/>
      <c r="R269" s="210"/>
    </row>
    <row r="270" spans="1:18" x14ac:dyDescent="0.35">
      <c r="A270" s="250"/>
      <c r="B270" s="240"/>
      <c r="C270" s="240"/>
      <c r="D270" s="240"/>
      <c r="E270" s="240"/>
      <c r="F270" s="240"/>
      <c r="G270" s="240"/>
      <c r="H270" s="240"/>
      <c r="I270" s="240"/>
      <c r="J270" s="240"/>
      <c r="K270" s="240"/>
      <c r="L270" s="240"/>
      <c r="M270" s="240"/>
      <c r="N270" s="240"/>
      <c r="O270" s="240"/>
      <c r="P270" s="240"/>
      <c r="Q270" s="240"/>
      <c r="R270" s="210"/>
    </row>
    <row r="271" spans="1:18" x14ac:dyDescent="0.35">
      <c r="A271" s="250"/>
      <c r="B271" s="240"/>
      <c r="C271" s="240"/>
      <c r="D271" s="240"/>
      <c r="E271" s="240"/>
      <c r="F271" s="240"/>
      <c r="G271" s="240"/>
      <c r="H271" s="240"/>
      <c r="I271" s="240"/>
      <c r="J271" s="240"/>
      <c r="K271" s="240"/>
      <c r="L271" s="240"/>
      <c r="M271" s="240"/>
      <c r="N271" s="240"/>
      <c r="O271" s="240"/>
      <c r="P271" s="240"/>
      <c r="Q271" s="240"/>
      <c r="R271" s="210"/>
    </row>
    <row r="272" spans="1:18" x14ac:dyDescent="0.35">
      <c r="A272" s="250"/>
      <c r="B272" s="240"/>
      <c r="C272" s="240"/>
      <c r="D272" s="240"/>
      <c r="E272" s="240"/>
      <c r="F272" s="240"/>
      <c r="G272" s="240"/>
      <c r="H272" s="240"/>
      <c r="I272" s="240"/>
      <c r="J272" s="240"/>
      <c r="K272" s="240"/>
      <c r="L272" s="240"/>
      <c r="M272" s="240"/>
      <c r="N272" s="240"/>
      <c r="O272" s="240"/>
      <c r="P272" s="240"/>
      <c r="Q272" s="240"/>
      <c r="R272" s="210"/>
    </row>
    <row r="273" spans="1:18" x14ac:dyDescent="0.35">
      <c r="A273" s="250"/>
      <c r="B273" s="240"/>
      <c r="C273" s="240"/>
      <c r="D273" s="240"/>
      <c r="E273" s="240"/>
      <c r="F273" s="240"/>
      <c r="G273" s="240"/>
      <c r="H273" s="240"/>
      <c r="I273" s="240"/>
      <c r="J273" s="240"/>
      <c r="K273" s="240"/>
      <c r="L273" s="240"/>
      <c r="M273" s="240"/>
      <c r="N273" s="240"/>
      <c r="O273" s="240"/>
      <c r="P273" s="240"/>
      <c r="Q273" s="240"/>
      <c r="R273" s="210"/>
    </row>
    <row r="274" spans="1:18" x14ac:dyDescent="0.35">
      <c r="A274" s="250"/>
      <c r="B274" s="240"/>
      <c r="C274" s="240"/>
      <c r="D274" s="240"/>
      <c r="E274" s="240"/>
      <c r="F274" s="240"/>
      <c r="G274" s="240"/>
      <c r="H274" s="240"/>
      <c r="I274" s="240"/>
      <c r="J274" s="240"/>
      <c r="K274" s="240"/>
      <c r="L274" s="240"/>
      <c r="M274" s="240"/>
      <c r="N274" s="240"/>
      <c r="O274" s="240"/>
      <c r="P274" s="240"/>
      <c r="Q274" s="240"/>
      <c r="R274" s="210"/>
    </row>
    <row r="275" spans="1:18" x14ac:dyDescent="0.35">
      <c r="A275" s="250"/>
      <c r="B275" s="240"/>
      <c r="C275" s="240"/>
      <c r="D275" s="240"/>
      <c r="E275" s="240"/>
      <c r="F275" s="240"/>
      <c r="G275" s="240"/>
      <c r="H275" s="240"/>
      <c r="I275" s="240"/>
      <c r="J275" s="240"/>
      <c r="K275" s="240"/>
      <c r="L275" s="240"/>
      <c r="M275" s="240"/>
      <c r="N275" s="240"/>
      <c r="O275" s="240"/>
      <c r="P275" s="240"/>
      <c r="Q275" s="240"/>
      <c r="R275" s="210"/>
    </row>
    <row r="276" spans="1:18" x14ac:dyDescent="0.35">
      <c r="A276" s="250"/>
      <c r="B276" s="240"/>
      <c r="C276" s="240"/>
      <c r="D276" s="240"/>
      <c r="E276" s="240"/>
      <c r="F276" s="240"/>
      <c r="G276" s="240"/>
      <c r="H276" s="240"/>
      <c r="I276" s="240"/>
      <c r="J276" s="240"/>
      <c r="K276" s="240"/>
      <c r="L276" s="240"/>
      <c r="M276" s="240"/>
      <c r="N276" s="240"/>
      <c r="O276" s="240"/>
      <c r="P276" s="240"/>
      <c r="Q276" s="240"/>
      <c r="R276" s="210"/>
    </row>
    <row r="277" spans="1:18" x14ac:dyDescent="0.35">
      <c r="A277" s="250"/>
      <c r="B277" s="240"/>
      <c r="C277" s="240"/>
      <c r="D277" s="240"/>
      <c r="E277" s="240"/>
      <c r="F277" s="240"/>
      <c r="G277" s="240"/>
      <c r="H277" s="240"/>
      <c r="I277" s="240"/>
      <c r="J277" s="240"/>
      <c r="K277" s="240"/>
      <c r="L277" s="240"/>
      <c r="M277" s="240"/>
      <c r="N277" s="240"/>
      <c r="O277" s="240"/>
      <c r="P277" s="240"/>
      <c r="Q277" s="240"/>
      <c r="R277" s="210"/>
    </row>
    <row r="278" spans="1:18" x14ac:dyDescent="0.35">
      <c r="A278" s="250"/>
      <c r="B278" s="240"/>
      <c r="C278" s="240"/>
      <c r="D278" s="240"/>
      <c r="E278" s="240"/>
      <c r="F278" s="240"/>
      <c r="G278" s="240"/>
      <c r="H278" s="240"/>
      <c r="I278" s="240"/>
      <c r="J278" s="240"/>
      <c r="K278" s="240"/>
      <c r="L278" s="240"/>
      <c r="M278" s="240"/>
      <c r="N278" s="240"/>
      <c r="O278" s="240"/>
      <c r="P278" s="240"/>
      <c r="Q278" s="240"/>
      <c r="R278" s="210"/>
    </row>
    <row r="279" spans="1:18" x14ac:dyDescent="0.35">
      <c r="A279" s="250"/>
      <c r="B279" s="240"/>
      <c r="C279" s="240"/>
      <c r="D279" s="240"/>
      <c r="E279" s="240"/>
      <c r="F279" s="240"/>
      <c r="G279" s="240"/>
      <c r="H279" s="240"/>
      <c r="I279" s="240"/>
      <c r="J279" s="240"/>
      <c r="K279" s="240"/>
      <c r="L279" s="240"/>
      <c r="M279" s="240"/>
      <c r="N279" s="240"/>
      <c r="O279" s="240"/>
      <c r="P279" s="240"/>
      <c r="Q279" s="240"/>
      <c r="R279" s="210"/>
    </row>
    <row r="280" spans="1:18" x14ac:dyDescent="0.35">
      <c r="A280" s="250"/>
      <c r="B280" s="240"/>
      <c r="C280" s="240"/>
      <c r="D280" s="240"/>
      <c r="E280" s="240"/>
      <c r="F280" s="240"/>
      <c r="G280" s="240"/>
      <c r="H280" s="240"/>
      <c r="I280" s="240"/>
      <c r="J280" s="240"/>
      <c r="K280" s="240"/>
      <c r="L280" s="240"/>
      <c r="M280" s="240"/>
      <c r="N280" s="240"/>
      <c r="O280" s="240"/>
      <c r="P280" s="240"/>
      <c r="Q280" s="240"/>
      <c r="R280" s="210"/>
    </row>
    <row r="281" spans="1:18" x14ac:dyDescent="0.35">
      <c r="A281" s="250"/>
      <c r="B281" s="240"/>
      <c r="C281" s="240"/>
      <c r="D281" s="240"/>
      <c r="E281" s="240"/>
      <c r="F281" s="240"/>
      <c r="G281" s="240"/>
      <c r="H281" s="240"/>
      <c r="I281" s="240"/>
      <c r="J281" s="240"/>
      <c r="K281" s="240"/>
      <c r="L281" s="240"/>
      <c r="M281" s="240"/>
      <c r="N281" s="240"/>
      <c r="O281" s="240"/>
      <c r="P281" s="240"/>
      <c r="Q281" s="240"/>
      <c r="R281" s="210"/>
    </row>
    <row r="282" spans="1:18" x14ac:dyDescent="0.35">
      <c r="A282" s="250"/>
      <c r="B282" s="240"/>
      <c r="C282" s="240"/>
      <c r="D282" s="240"/>
      <c r="E282" s="240"/>
      <c r="F282" s="240"/>
      <c r="G282" s="240"/>
      <c r="H282" s="240"/>
      <c r="I282" s="240"/>
      <c r="J282" s="240"/>
      <c r="K282" s="240"/>
      <c r="L282" s="240"/>
      <c r="M282" s="240"/>
      <c r="N282" s="240"/>
      <c r="O282" s="240"/>
      <c r="P282" s="240"/>
      <c r="Q282" s="240"/>
      <c r="R282" s="210"/>
    </row>
    <row r="283" spans="1:18" x14ac:dyDescent="0.35">
      <c r="A283" s="250"/>
      <c r="B283" s="240"/>
      <c r="C283" s="240"/>
      <c r="D283" s="240"/>
      <c r="E283" s="240"/>
      <c r="F283" s="240"/>
      <c r="G283" s="240"/>
      <c r="H283" s="240"/>
      <c r="I283" s="240"/>
      <c r="J283" s="240"/>
      <c r="K283" s="240"/>
      <c r="L283" s="240"/>
      <c r="M283" s="240"/>
      <c r="N283" s="240"/>
      <c r="O283" s="240"/>
      <c r="P283" s="240"/>
      <c r="Q283" s="240"/>
      <c r="R283" s="210"/>
    </row>
    <row r="284" spans="1:18" x14ac:dyDescent="0.35">
      <c r="A284" s="250"/>
      <c r="B284" s="240"/>
      <c r="C284" s="240"/>
      <c r="D284" s="240"/>
      <c r="E284" s="240"/>
      <c r="F284" s="240"/>
      <c r="G284" s="240"/>
      <c r="H284" s="240"/>
      <c r="I284" s="240"/>
      <c r="J284" s="240"/>
      <c r="K284" s="240"/>
      <c r="L284" s="240"/>
      <c r="M284" s="240"/>
      <c r="N284" s="240"/>
      <c r="O284" s="240"/>
      <c r="P284" s="240"/>
      <c r="Q284" s="240"/>
      <c r="R284" s="210"/>
    </row>
    <row r="285" spans="1:18" x14ac:dyDescent="0.35">
      <c r="A285" s="250"/>
      <c r="B285" s="240"/>
      <c r="C285" s="240"/>
      <c r="D285" s="240"/>
      <c r="E285" s="240"/>
      <c r="F285" s="240"/>
      <c r="G285" s="240"/>
      <c r="H285" s="240"/>
      <c r="I285" s="240"/>
      <c r="J285" s="240"/>
      <c r="K285" s="240"/>
      <c r="L285" s="240"/>
      <c r="M285" s="240"/>
      <c r="N285" s="240"/>
      <c r="O285" s="240"/>
      <c r="P285" s="240"/>
      <c r="Q285" s="240"/>
      <c r="R285" s="210"/>
    </row>
    <row r="286" spans="1:18" x14ac:dyDescent="0.35">
      <c r="A286" s="250"/>
      <c r="B286" s="240"/>
      <c r="C286" s="240"/>
      <c r="D286" s="240"/>
      <c r="E286" s="240"/>
      <c r="F286" s="240"/>
      <c r="G286" s="240"/>
      <c r="H286" s="240"/>
      <c r="I286" s="240"/>
      <c r="J286" s="240"/>
      <c r="K286" s="240"/>
      <c r="L286" s="240"/>
      <c r="M286" s="240"/>
      <c r="N286" s="240"/>
      <c r="O286" s="240"/>
      <c r="P286" s="240"/>
      <c r="Q286" s="240"/>
      <c r="R286" s="210"/>
    </row>
    <row r="287" spans="1:18" x14ac:dyDescent="0.35">
      <c r="A287" s="250"/>
      <c r="B287" s="240"/>
      <c r="C287" s="240"/>
      <c r="D287" s="240"/>
      <c r="E287" s="240"/>
      <c r="F287" s="240"/>
      <c r="G287" s="240"/>
      <c r="H287" s="240"/>
      <c r="I287" s="240"/>
      <c r="J287" s="240"/>
      <c r="K287" s="240"/>
      <c r="L287" s="240"/>
      <c r="M287" s="240"/>
      <c r="N287" s="240"/>
      <c r="O287" s="240"/>
      <c r="P287" s="240"/>
      <c r="Q287" s="240"/>
      <c r="R287" s="210"/>
    </row>
    <row r="288" spans="1:18" x14ac:dyDescent="0.35">
      <c r="A288" s="250"/>
      <c r="B288" s="240"/>
      <c r="C288" s="240"/>
      <c r="D288" s="240"/>
      <c r="E288" s="240"/>
      <c r="F288" s="240"/>
      <c r="G288" s="240"/>
      <c r="H288" s="240"/>
      <c r="I288" s="240"/>
      <c r="J288" s="240"/>
      <c r="K288" s="240"/>
      <c r="L288" s="240"/>
      <c r="M288" s="240"/>
      <c r="N288" s="240"/>
      <c r="O288" s="240"/>
      <c r="P288" s="240"/>
      <c r="Q288" s="240"/>
      <c r="R288" s="210"/>
    </row>
    <row r="289" spans="1:18" x14ac:dyDescent="0.35">
      <c r="A289" s="250"/>
      <c r="B289" s="240"/>
      <c r="C289" s="240"/>
      <c r="D289" s="240"/>
      <c r="E289" s="240"/>
      <c r="F289" s="240"/>
      <c r="G289" s="240"/>
      <c r="H289" s="240"/>
      <c r="I289" s="240"/>
      <c r="J289" s="240"/>
      <c r="K289" s="240"/>
      <c r="L289" s="240"/>
      <c r="M289" s="240"/>
      <c r="N289" s="240"/>
      <c r="O289" s="240"/>
      <c r="P289" s="240"/>
      <c r="Q289" s="240"/>
      <c r="R289" s="210"/>
    </row>
    <row r="290" spans="1:18" x14ac:dyDescent="0.35">
      <c r="A290" s="250"/>
      <c r="B290" s="240"/>
      <c r="C290" s="240"/>
      <c r="D290" s="240"/>
      <c r="E290" s="240"/>
      <c r="F290" s="240"/>
      <c r="G290" s="240"/>
      <c r="H290" s="240"/>
      <c r="I290" s="240"/>
      <c r="J290" s="240"/>
      <c r="K290" s="240"/>
      <c r="L290" s="240"/>
      <c r="M290" s="240"/>
      <c r="N290" s="240"/>
      <c r="O290" s="240"/>
      <c r="P290" s="240"/>
      <c r="Q290" s="240"/>
      <c r="R290" s="210"/>
    </row>
    <row r="291" spans="1:18" x14ac:dyDescent="0.35">
      <c r="A291" s="250"/>
      <c r="B291" s="240"/>
      <c r="C291" s="240"/>
      <c r="D291" s="240"/>
      <c r="E291" s="240"/>
      <c r="F291" s="240"/>
      <c r="G291" s="240"/>
      <c r="H291" s="240"/>
      <c r="I291" s="240"/>
      <c r="J291" s="240"/>
      <c r="K291" s="240"/>
      <c r="L291" s="240"/>
      <c r="M291" s="240"/>
      <c r="N291" s="240"/>
      <c r="O291" s="240"/>
      <c r="P291" s="240"/>
      <c r="Q291" s="240"/>
      <c r="R291" s="210"/>
    </row>
    <row r="292" spans="1:18" x14ac:dyDescent="0.35">
      <c r="A292" s="250"/>
      <c r="B292" s="240"/>
      <c r="C292" s="240"/>
      <c r="D292" s="240"/>
      <c r="E292" s="240"/>
      <c r="F292" s="240"/>
      <c r="G292" s="240"/>
      <c r="H292" s="240"/>
      <c r="I292" s="240"/>
      <c r="J292" s="240"/>
      <c r="K292" s="240"/>
      <c r="L292" s="240"/>
      <c r="M292" s="240"/>
      <c r="N292" s="240"/>
      <c r="O292" s="240"/>
      <c r="P292" s="240"/>
      <c r="Q292" s="240"/>
      <c r="R292" s="210"/>
    </row>
    <row r="293" spans="1:18" x14ac:dyDescent="0.35">
      <c r="A293" s="250"/>
      <c r="B293" s="240"/>
      <c r="C293" s="240"/>
      <c r="D293" s="240"/>
      <c r="E293" s="240"/>
      <c r="F293" s="240"/>
      <c r="G293" s="240"/>
      <c r="H293" s="240"/>
      <c r="I293" s="240"/>
      <c r="J293" s="240"/>
      <c r="K293" s="240"/>
      <c r="L293" s="240"/>
      <c r="M293" s="240"/>
      <c r="N293" s="240"/>
      <c r="O293" s="240"/>
      <c r="P293" s="240"/>
      <c r="Q293" s="240"/>
      <c r="R293" s="210"/>
    </row>
    <row r="294" spans="1:18" x14ac:dyDescent="0.35">
      <c r="A294" s="250"/>
      <c r="B294" s="240"/>
      <c r="C294" s="240"/>
      <c r="D294" s="240"/>
      <c r="E294" s="240"/>
      <c r="F294" s="240"/>
      <c r="G294" s="240"/>
      <c r="H294" s="240"/>
      <c r="I294" s="240"/>
      <c r="J294" s="240"/>
      <c r="K294" s="240"/>
      <c r="L294" s="240"/>
      <c r="M294" s="240"/>
      <c r="N294" s="240"/>
      <c r="O294" s="240"/>
      <c r="P294" s="240"/>
      <c r="Q294" s="240"/>
      <c r="R294" s="210"/>
    </row>
    <row r="295" spans="1:18" x14ac:dyDescent="0.35">
      <c r="A295" s="250"/>
      <c r="B295" s="240"/>
      <c r="C295" s="240"/>
      <c r="D295" s="240"/>
      <c r="E295" s="240"/>
      <c r="F295" s="240"/>
      <c r="G295" s="240"/>
      <c r="H295" s="240"/>
      <c r="I295" s="240"/>
      <c r="J295" s="240"/>
      <c r="K295" s="240"/>
      <c r="L295" s="240"/>
      <c r="M295" s="240"/>
      <c r="N295" s="240"/>
      <c r="O295" s="240"/>
      <c r="P295" s="240"/>
      <c r="Q295" s="240"/>
      <c r="R295" s="210"/>
    </row>
    <row r="296" spans="1:18" x14ac:dyDescent="0.35">
      <c r="A296" s="250"/>
      <c r="B296" s="240"/>
      <c r="C296" s="240"/>
      <c r="D296" s="240"/>
      <c r="E296" s="240"/>
      <c r="F296" s="240"/>
      <c r="G296" s="240"/>
      <c r="H296" s="240"/>
      <c r="I296" s="240"/>
      <c r="J296" s="240"/>
      <c r="K296" s="240"/>
      <c r="L296" s="240"/>
      <c r="M296" s="240"/>
      <c r="N296" s="240"/>
      <c r="O296" s="240"/>
      <c r="P296" s="240"/>
      <c r="Q296" s="240"/>
      <c r="R296" s="210"/>
    </row>
    <row r="297" spans="1:18" x14ac:dyDescent="0.35">
      <c r="A297" s="250"/>
      <c r="B297" s="240"/>
      <c r="C297" s="240"/>
      <c r="D297" s="240"/>
      <c r="E297" s="240"/>
      <c r="F297" s="240"/>
      <c r="G297" s="240"/>
      <c r="H297" s="240"/>
      <c r="I297" s="240"/>
      <c r="J297" s="240"/>
      <c r="K297" s="240"/>
      <c r="L297" s="240"/>
      <c r="M297" s="240"/>
      <c r="N297" s="240"/>
      <c r="O297" s="240"/>
      <c r="P297" s="240"/>
      <c r="Q297" s="240"/>
      <c r="R297" s="210"/>
    </row>
    <row r="298" spans="1:18" x14ac:dyDescent="0.35">
      <c r="A298" s="250"/>
      <c r="B298" s="240"/>
      <c r="C298" s="240"/>
      <c r="D298" s="240"/>
      <c r="E298" s="240"/>
      <c r="F298" s="240"/>
      <c r="G298" s="240"/>
      <c r="H298" s="240"/>
      <c r="I298" s="240"/>
      <c r="J298" s="240"/>
      <c r="K298" s="240"/>
      <c r="L298" s="240"/>
      <c r="M298" s="240"/>
      <c r="N298" s="240"/>
      <c r="O298" s="240"/>
      <c r="P298" s="240"/>
      <c r="Q298" s="240"/>
      <c r="R298" s="210"/>
    </row>
    <row r="299" spans="1:18" x14ac:dyDescent="0.35">
      <c r="A299" s="250"/>
      <c r="B299" s="240"/>
      <c r="C299" s="240"/>
      <c r="D299" s="240"/>
      <c r="E299" s="240"/>
      <c r="F299" s="240"/>
      <c r="G299" s="240"/>
      <c r="H299" s="240"/>
      <c r="I299" s="240"/>
      <c r="J299" s="240"/>
      <c r="K299" s="240"/>
      <c r="L299" s="240"/>
      <c r="M299" s="240"/>
      <c r="N299" s="240"/>
      <c r="O299" s="240"/>
      <c r="P299" s="240"/>
      <c r="Q299" s="240"/>
      <c r="R299" s="210"/>
    </row>
    <row r="300" spans="1:18" x14ac:dyDescent="0.35">
      <c r="A300" s="250"/>
      <c r="B300" s="240"/>
      <c r="C300" s="240"/>
      <c r="D300" s="240"/>
      <c r="E300" s="240"/>
      <c r="F300" s="240"/>
      <c r="G300" s="240"/>
      <c r="H300" s="240"/>
      <c r="I300" s="240"/>
      <c r="J300" s="240"/>
      <c r="K300" s="240"/>
      <c r="L300" s="240"/>
      <c r="M300" s="240"/>
      <c r="N300" s="240"/>
      <c r="O300" s="240"/>
      <c r="P300" s="240"/>
      <c r="Q300" s="240"/>
      <c r="R300" s="210"/>
    </row>
    <row r="301" spans="1:18" x14ac:dyDescent="0.35">
      <c r="A301" s="250"/>
      <c r="B301" s="240"/>
      <c r="C301" s="240"/>
      <c r="D301" s="240"/>
      <c r="E301" s="240"/>
      <c r="F301" s="240"/>
      <c r="G301" s="240"/>
      <c r="H301" s="240"/>
      <c r="I301" s="240"/>
      <c r="J301" s="240"/>
      <c r="K301" s="240"/>
      <c r="L301" s="240"/>
      <c r="M301" s="240"/>
      <c r="N301" s="240"/>
      <c r="O301" s="240"/>
      <c r="P301" s="240"/>
      <c r="Q301" s="240"/>
      <c r="R301" s="210"/>
    </row>
    <row r="302" spans="1:18" x14ac:dyDescent="0.35">
      <c r="A302" s="250"/>
      <c r="B302" s="240"/>
      <c r="C302" s="240"/>
      <c r="D302" s="240"/>
      <c r="E302" s="240"/>
      <c r="F302" s="240"/>
      <c r="G302" s="240"/>
      <c r="H302" s="240"/>
      <c r="I302" s="240"/>
      <c r="J302" s="240"/>
      <c r="K302" s="240"/>
      <c r="L302" s="240"/>
      <c r="M302" s="240"/>
      <c r="N302" s="240"/>
      <c r="O302" s="240"/>
      <c r="P302" s="240"/>
      <c r="Q302" s="240"/>
      <c r="R302" s="210"/>
    </row>
    <row r="303" spans="1:18" x14ac:dyDescent="0.35">
      <c r="A303" s="250"/>
      <c r="B303" s="240"/>
      <c r="C303" s="240"/>
      <c r="D303" s="240"/>
      <c r="E303" s="240"/>
      <c r="F303" s="240"/>
      <c r="G303" s="240"/>
      <c r="H303" s="240"/>
      <c r="I303" s="240"/>
      <c r="J303" s="240"/>
      <c r="K303" s="240"/>
      <c r="L303" s="240"/>
      <c r="M303" s="240"/>
      <c r="N303" s="240"/>
      <c r="O303" s="240"/>
      <c r="P303" s="240"/>
      <c r="Q303" s="240"/>
      <c r="R303" s="210"/>
    </row>
    <row r="304" spans="1:18" x14ac:dyDescent="0.35">
      <c r="A304" s="250"/>
      <c r="B304" s="240"/>
      <c r="C304" s="240"/>
      <c r="D304" s="240"/>
      <c r="E304" s="240"/>
      <c r="F304" s="240"/>
      <c r="G304" s="240"/>
      <c r="H304" s="240"/>
      <c r="I304" s="240"/>
      <c r="J304" s="240"/>
      <c r="K304" s="240"/>
      <c r="L304" s="240"/>
      <c r="M304" s="240"/>
      <c r="N304" s="240"/>
      <c r="O304" s="240"/>
      <c r="P304" s="240"/>
      <c r="Q304" s="240"/>
      <c r="R304" s="210"/>
    </row>
    <row r="305" spans="1:18" x14ac:dyDescent="0.35">
      <c r="A305" s="250"/>
      <c r="B305" s="240"/>
      <c r="C305" s="240"/>
      <c r="D305" s="240"/>
      <c r="E305" s="240"/>
      <c r="F305" s="240"/>
      <c r="G305" s="240"/>
      <c r="H305" s="240"/>
      <c r="I305" s="240"/>
      <c r="J305" s="240"/>
      <c r="K305" s="240"/>
      <c r="L305" s="240"/>
      <c r="M305" s="240"/>
      <c r="N305" s="240"/>
      <c r="O305" s="240"/>
      <c r="P305" s="240"/>
      <c r="Q305" s="240"/>
      <c r="R305" s="210"/>
    </row>
    <row r="306" spans="1:18" x14ac:dyDescent="0.35">
      <c r="A306" s="250"/>
      <c r="B306" s="240"/>
      <c r="C306" s="240"/>
      <c r="D306" s="240"/>
      <c r="E306" s="240"/>
      <c r="F306" s="240"/>
      <c r="G306" s="240"/>
      <c r="H306" s="240"/>
      <c r="I306" s="240"/>
      <c r="J306" s="240"/>
      <c r="K306" s="240"/>
      <c r="L306" s="240"/>
      <c r="M306" s="240"/>
      <c r="N306" s="240"/>
      <c r="O306" s="240"/>
      <c r="P306" s="240"/>
      <c r="Q306" s="240"/>
      <c r="R306" s="210"/>
    </row>
    <row r="307" spans="1:18" x14ac:dyDescent="0.35">
      <c r="A307" s="250"/>
      <c r="B307" s="240"/>
      <c r="C307" s="240"/>
      <c r="D307" s="240"/>
      <c r="E307" s="240"/>
      <c r="F307" s="240"/>
      <c r="G307" s="240"/>
      <c r="H307" s="240"/>
      <c r="I307" s="240"/>
      <c r="J307" s="240"/>
      <c r="K307" s="240"/>
      <c r="L307" s="240"/>
      <c r="M307" s="240"/>
      <c r="N307" s="240"/>
      <c r="O307" s="240"/>
      <c r="P307" s="240"/>
      <c r="Q307" s="240"/>
      <c r="R307" s="210"/>
    </row>
    <row r="308" spans="1:18" x14ac:dyDescent="0.35">
      <c r="A308" s="250"/>
      <c r="B308" s="240"/>
      <c r="C308" s="240"/>
      <c r="D308" s="240"/>
      <c r="E308" s="240"/>
      <c r="F308" s="240"/>
      <c r="G308" s="240"/>
      <c r="H308" s="240"/>
      <c r="I308" s="240"/>
      <c r="J308" s="240"/>
      <c r="K308" s="240"/>
      <c r="L308" s="240"/>
      <c r="M308" s="240"/>
      <c r="N308" s="240"/>
      <c r="O308" s="240"/>
      <c r="P308" s="240"/>
      <c r="Q308" s="240"/>
      <c r="R308" s="210"/>
    </row>
    <row r="309" spans="1:18" x14ac:dyDescent="0.35">
      <c r="A309" s="250"/>
      <c r="B309" s="240"/>
      <c r="C309" s="240"/>
      <c r="D309" s="240"/>
      <c r="E309" s="240"/>
      <c r="F309" s="240"/>
      <c r="G309" s="240"/>
      <c r="H309" s="240"/>
      <c r="I309" s="240"/>
      <c r="J309" s="240"/>
      <c r="K309" s="240"/>
      <c r="L309" s="240"/>
      <c r="M309" s="240"/>
      <c r="N309" s="240"/>
      <c r="O309" s="240"/>
      <c r="P309" s="240"/>
      <c r="Q309" s="240"/>
      <c r="R309" s="210"/>
    </row>
    <row r="310" spans="1:18" x14ac:dyDescent="0.35">
      <c r="A310" s="250"/>
      <c r="B310" s="240"/>
      <c r="C310" s="240"/>
      <c r="D310" s="240"/>
      <c r="E310" s="240"/>
      <c r="F310" s="240"/>
      <c r="G310" s="240"/>
      <c r="H310" s="240"/>
      <c r="I310" s="240"/>
      <c r="J310" s="240"/>
      <c r="K310" s="240"/>
      <c r="L310" s="240"/>
      <c r="M310" s="240"/>
      <c r="N310" s="240"/>
      <c r="O310" s="240"/>
      <c r="P310" s="240"/>
      <c r="Q310" s="240"/>
      <c r="R310" s="210"/>
    </row>
    <row r="311" spans="1:18" x14ac:dyDescent="0.35">
      <c r="A311" s="250"/>
      <c r="B311" s="240"/>
      <c r="C311" s="240"/>
      <c r="D311" s="240"/>
      <c r="E311" s="240"/>
      <c r="F311" s="240"/>
      <c r="G311" s="240"/>
      <c r="H311" s="240"/>
      <c r="I311" s="240"/>
      <c r="J311" s="240"/>
      <c r="K311" s="240"/>
      <c r="L311" s="240"/>
      <c r="M311" s="240"/>
      <c r="N311" s="240"/>
      <c r="O311" s="240"/>
      <c r="P311" s="240"/>
      <c r="Q311" s="240"/>
      <c r="R311" s="210"/>
    </row>
    <row r="312" spans="1:18" x14ac:dyDescent="0.35">
      <c r="A312" s="250"/>
      <c r="B312" s="240"/>
      <c r="C312" s="240"/>
      <c r="D312" s="240"/>
      <c r="E312" s="240"/>
      <c r="F312" s="240"/>
      <c r="G312" s="240"/>
      <c r="H312" s="240"/>
      <c r="I312" s="240"/>
      <c r="J312" s="240"/>
      <c r="K312" s="240"/>
      <c r="L312" s="240"/>
      <c r="M312" s="240"/>
      <c r="N312" s="240"/>
      <c r="O312" s="240"/>
      <c r="P312" s="240"/>
      <c r="Q312" s="240"/>
      <c r="R312" s="210"/>
    </row>
    <row r="313" spans="1:18" x14ac:dyDescent="0.35">
      <c r="A313" s="250"/>
      <c r="B313" s="240"/>
      <c r="C313" s="240"/>
      <c r="D313" s="240"/>
      <c r="E313" s="240"/>
      <c r="F313" s="240"/>
      <c r="G313" s="240"/>
      <c r="H313" s="240"/>
      <c r="I313" s="240"/>
      <c r="J313" s="240"/>
      <c r="K313" s="240"/>
      <c r="L313" s="240"/>
      <c r="M313" s="240"/>
      <c r="N313" s="240"/>
      <c r="O313" s="240"/>
      <c r="P313" s="240"/>
      <c r="Q313" s="240"/>
      <c r="R313" s="210"/>
    </row>
    <row r="314" spans="1:18" x14ac:dyDescent="0.35">
      <c r="A314" s="250"/>
      <c r="B314" s="240"/>
      <c r="C314" s="240"/>
      <c r="D314" s="240"/>
      <c r="E314" s="240"/>
      <c r="F314" s="240"/>
      <c r="G314" s="240"/>
      <c r="H314" s="240"/>
      <c r="I314" s="240"/>
      <c r="J314" s="240"/>
      <c r="K314" s="240"/>
      <c r="L314" s="240"/>
      <c r="M314" s="240"/>
      <c r="N314" s="240"/>
      <c r="O314" s="240"/>
      <c r="P314" s="240"/>
      <c r="Q314" s="240"/>
      <c r="R314" s="210"/>
    </row>
    <row r="315" spans="1:18" x14ac:dyDescent="0.35">
      <c r="A315" s="250"/>
      <c r="B315" s="240"/>
      <c r="C315" s="240"/>
      <c r="D315" s="240"/>
      <c r="E315" s="240"/>
      <c r="F315" s="240"/>
      <c r="G315" s="240"/>
      <c r="H315" s="240"/>
      <c r="I315" s="240"/>
      <c r="J315" s="240"/>
      <c r="K315" s="240"/>
      <c r="L315" s="240"/>
      <c r="M315" s="240"/>
      <c r="N315" s="240"/>
      <c r="O315" s="240"/>
      <c r="P315" s="240"/>
      <c r="Q315" s="240"/>
      <c r="R315" s="210"/>
    </row>
    <row r="316" spans="1:18" x14ac:dyDescent="0.35">
      <c r="A316" s="250"/>
      <c r="B316" s="240"/>
      <c r="C316" s="240"/>
      <c r="D316" s="240"/>
      <c r="E316" s="240"/>
      <c r="F316" s="240"/>
      <c r="G316" s="240"/>
      <c r="H316" s="240"/>
      <c r="I316" s="240"/>
      <c r="J316" s="240"/>
      <c r="K316" s="240"/>
      <c r="L316" s="240"/>
      <c r="M316" s="240"/>
      <c r="N316" s="240"/>
      <c r="O316" s="240"/>
      <c r="P316" s="240"/>
      <c r="Q316" s="240"/>
      <c r="R316" s="210"/>
    </row>
    <row r="317" spans="1:18" x14ac:dyDescent="0.35">
      <c r="A317" s="250"/>
      <c r="B317" s="240"/>
      <c r="C317" s="240"/>
      <c r="D317" s="240"/>
      <c r="E317" s="240"/>
      <c r="F317" s="240"/>
      <c r="G317" s="240"/>
      <c r="H317" s="240"/>
      <c r="I317" s="240"/>
      <c r="J317" s="240"/>
      <c r="K317" s="240"/>
      <c r="L317" s="240"/>
      <c r="M317" s="240"/>
      <c r="N317" s="240"/>
      <c r="O317" s="240"/>
      <c r="P317" s="240"/>
      <c r="Q317" s="240"/>
      <c r="R317" s="210"/>
    </row>
    <row r="318" spans="1:18" x14ac:dyDescent="0.35">
      <c r="A318" s="250"/>
      <c r="B318" s="240"/>
      <c r="C318" s="240"/>
      <c r="D318" s="240"/>
      <c r="E318" s="240"/>
      <c r="F318" s="240"/>
      <c r="G318" s="240"/>
      <c r="H318" s="240"/>
      <c r="I318" s="240"/>
      <c r="J318" s="240"/>
      <c r="K318" s="240"/>
      <c r="L318" s="240"/>
      <c r="M318" s="240"/>
      <c r="N318" s="240"/>
      <c r="O318" s="240"/>
      <c r="P318" s="240"/>
      <c r="Q318" s="240"/>
      <c r="R318" s="210"/>
    </row>
    <row r="319" spans="1:18" x14ac:dyDescent="0.35">
      <c r="A319" s="250"/>
      <c r="B319" s="240"/>
      <c r="C319" s="240"/>
      <c r="D319" s="240"/>
      <c r="E319" s="240"/>
      <c r="F319" s="240"/>
      <c r="G319" s="240"/>
      <c r="H319" s="240"/>
      <c r="I319" s="240"/>
      <c r="J319" s="240"/>
      <c r="K319" s="240"/>
      <c r="L319" s="240"/>
      <c r="M319" s="240"/>
      <c r="N319" s="240"/>
      <c r="O319" s="240"/>
      <c r="P319" s="240"/>
      <c r="Q319" s="240"/>
      <c r="R319" s="210"/>
    </row>
    <row r="320" spans="1:18" x14ac:dyDescent="0.35">
      <c r="A320" s="250"/>
      <c r="B320" s="240"/>
      <c r="C320" s="240"/>
      <c r="D320" s="240"/>
      <c r="E320" s="240"/>
      <c r="F320" s="240"/>
      <c r="G320" s="240"/>
      <c r="H320" s="240"/>
      <c r="I320" s="240"/>
      <c r="J320" s="240"/>
      <c r="K320" s="240"/>
      <c r="L320" s="240"/>
      <c r="M320" s="240"/>
      <c r="N320" s="240"/>
      <c r="O320" s="240"/>
      <c r="P320" s="240"/>
      <c r="Q320" s="240"/>
      <c r="R320" s="210"/>
    </row>
    <row r="321" spans="1:18" x14ac:dyDescent="0.35">
      <c r="A321" s="250"/>
      <c r="B321" s="240"/>
      <c r="C321" s="240"/>
      <c r="D321" s="240"/>
      <c r="E321" s="240"/>
      <c r="F321" s="240"/>
      <c r="G321" s="240"/>
      <c r="H321" s="240"/>
      <c r="I321" s="240"/>
      <c r="J321" s="240"/>
      <c r="K321" s="240"/>
      <c r="L321" s="240"/>
      <c r="M321" s="240"/>
      <c r="N321" s="240"/>
      <c r="O321" s="240"/>
      <c r="P321" s="240"/>
      <c r="Q321" s="240"/>
      <c r="R321" s="210"/>
    </row>
    <row r="322" spans="1:18" x14ac:dyDescent="0.35">
      <c r="A322" s="250"/>
      <c r="B322" s="240"/>
      <c r="C322" s="240"/>
      <c r="D322" s="240"/>
      <c r="E322" s="240"/>
      <c r="F322" s="240"/>
      <c r="G322" s="240"/>
      <c r="H322" s="240"/>
      <c r="I322" s="240"/>
      <c r="J322" s="240"/>
      <c r="K322" s="240"/>
      <c r="L322" s="240"/>
      <c r="M322" s="240"/>
      <c r="N322" s="240"/>
      <c r="O322" s="240"/>
      <c r="P322" s="240"/>
      <c r="Q322" s="240"/>
      <c r="R322" s="210"/>
    </row>
    <row r="323" spans="1:18" x14ac:dyDescent="0.35">
      <c r="A323" s="250"/>
      <c r="B323" s="240"/>
      <c r="C323" s="240"/>
      <c r="D323" s="240"/>
      <c r="E323" s="240"/>
      <c r="F323" s="240"/>
      <c r="G323" s="240"/>
      <c r="H323" s="240"/>
      <c r="I323" s="240"/>
      <c r="J323" s="240"/>
      <c r="K323" s="240"/>
      <c r="L323" s="240"/>
      <c r="M323" s="240"/>
      <c r="N323" s="240"/>
      <c r="O323" s="240"/>
      <c r="P323" s="240"/>
      <c r="Q323" s="240"/>
      <c r="R323" s="210"/>
    </row>
    <row r="324" spans="1:18" x14ac:dyDescent="0.35">
      <c r="A324" s="250"/>
      <c r="B324" s="240"/>
      <c r="C324" s="240"/>
      <c r="D324" s="240"/>
      <c r="E324" s="240"/>
      <c r="F324" s="240"/>
      <c r="G324" s="240"/>
      <c r="H324" s="240"/>
      <c r="I324" s="240"/>
      <c r="J324" s="240"/>
      <c r="K324" s="240"/>
      <c r="L324" s="240"/>
      <c r="M324" s="240"/>
      <c r="N324" s="240"/>
      <c r="O324" s="240"/>
      <c r="P324" s="240"/>
      <c r="Q324" s="240"/>
      <c r="R324" s="210"/>
    </row>
    <row r="325" spans="1:18" x14ac:dyDescent="0.35">
      <c r="A325" s="250"/>
      <c r="B325" s="240"/>
      <c r="C325" s="240"/>
      <c r="D325" s="240"/>
      <c r="E325" s="240"/>
      <c r="F325" s="240"/>
      <c r="G325" s="240"/>
      <c r="H325" s="240"/>
      <c r="I325" s="240"/>
      <c r="J325" s="240"/>
      <c r="K325" s="240"/>
      <c r="L325" s="240"/>
      <c r="M325" s="240"/>
      <c r="N325" s="240"/>
      <c r="O325" s="240"/>
      <c r="P325" s="240"/>
      <c r="Q325" s="240"/>
      <c r="R325" s="210"/>
    </row>
    <row r="326" spans="1:18" x14ac:dyDescent="0.35">
      <c r="A326" s="250"/>
      <c r="B326" s="240"/>
      <c r="C326" s="240"/>
      <c r="D326" s="240"/>
      <c r="E326" s="240"/>
      <c r="F326" s="240"/>
      <c r="G326" s="240"/>
      <c r="H326" s="240"/>
      <c r="I326" s="240"/>
      <c r="J326" s="240"/>
      <c r="K326" s="240"/>
      <c r="L326" s="240"/>
      <c r="M326" s="240"/>
      <c r="N326" s="240"/>
      <c r="O326" s="240"/>
      <c r="P326" s="240"/>
      <c r="Q326" s="240"/>
      <c r="R326" s="210"/>
    </row>
    <row r="327" spans="1:18" x14ac:dyDescent="0.35">
      <c r="A327" s="250"/>
      <c r="B327" s="240"/>
      <c r="C327" s="240"/>
      <c r="D327" s="240"/>
      <c r="E327" s="240"/>
      <c r="F327" s="240"/>
      <c r="G327" s="240"/>
      <c r="H327" s="240"/>
      <c r="I327" s="240"/>
      <c r="J327" s="240"/>
      <c r="K327" s="240"/>
      <c r="L327" s="240"/>
      <c r="M327" s="240"/>
      <c r="N327" s="240"/>
      <c r="O327" s="240"/>
      <c r="P327" s="240"/>
      <c r="Q327" s="240"/>
      <c r="R327" s="210"/>
    </row>
    <row r="328" spans="1:18" x14ac:dyDescent="0.35">
      <c r="A328" s="250"/>
      <c r="B328" s="240"/>
      <c r="C328" s="240"/>
      <c r="D328" s="240"/>
      <c r="E328" s="240"/>
      <c r="F328" s="240"/>
      <c r="G328" s="240"/>
      <c r="H328" s="240"/>
      <c r="I328" s="240"/>
      <c r="J328" s="240"/>
      <c r="K328" s="240"/>
      <c r="L328" s="240"/>
      <c r="M328" s="240"/>
      <c r="N328" s="240"/>
      <c r="O328" s="240"/>
      <c r="P328" s="240"/>
      <c r="Q328" s="240"/>
      <c r="R328" s="210"/>
    </row>
    <row r="329" spans="1:18" x14ac:dyDescent="0.35">
      <c r="A329" s="250"/>
      <c r="B329" s="240"/>
      <c r="C329" s="240"/>
      <c r="D329" s="240"/>
      <c r="E329" s="240"/>
      <c r="F329" s="240"/>
      <c r="G329" s="240"/>
      <c r="H329" s="240"/>
      <c r="I329" s="240"/>
      <c r="J329" s="240"/>
      <c r="K329" s="240"/>
      <c r="L329" s="240"/>
      <c r="M329" s="240"/>
      <c r="N329" s="240"/>
      <c r="O329" s="240"/>
      <c r="P329" s="240"/>
      <c r="Q329" s="240"/>
      <c r="R329" s="210"/>
    </row>
    <row r="330" spans="1:18" x14ac:dyDescent="0.35">
      <c r="A330" s="250"/>
      <c r="B330" s="240"/>
      <c r="C330" s="240"/>
      <c r="D330" s="240"/>
      <c r="E330" s="240"/>
      <c r="F330" s="240"/>
      <c r="G330" s="240"/>
      <c r="H330" s="240"/>
      <c r="I330" s="240"/>
      <c r="J330" s="240"/>
      <c r="K330" s="240"/>
      <c r="L330" s="240"/>
      <c r="M330" s="240"/>
      <c r="N330" s="240"/>
      <c r="O330" s="240"/>
      <c r="P330" s="240"/>
      <c r="Q330" s="240"/>
      <c r="R330" s="210"/>
    </row>
    <row r="331" spans="1:18" x14ac:dyDescent="0.35">
      <c r="A331" s="250"/>
      <c r="B331" s="240"/>
      <c r="C331" s="240"/>
      <c r="D331" s="240"/>
      <c r="E331" s="240"/>
      <c r="F331" s="240"/>
      <c r="G331" s="240"/>
      <c r="H331" s="240"/>
      <c r="I331" s="240"/>
      <c r="J331" s="240"/>
      <c r="K331" s="240"/>
      <c r="L331" s="240"/>
      <c r="M331" s="240"/>
      <c r="N331" s="240"/>
      <c r="O331" s="240"/>
      <c r="P331" s="240"/>
      <c r="Q331" s="240"/>
      <c r="R331" s="210"/>
    </row>
    <row r="332" spans="1:18" x14ac:dyDescent="0.35">
      <c r="A332" s="250"/>
      <c r="B332" s="240"/>
      <c r="C332" s="240"/>
      <c r="D332" s="240"/>
      <c r="E332" s="240"/>
      <c r="F332" s="240"/>
      <c r="G332" s="240"/>
      <c r="H332" s="240"/>
      <c r="I332" s="240"/>
      <c r="J332" s="240"/>
      <c r="K332" s="240"/>
      <c r="L332" s="240"/>
      <c r="M332" s="240"/>
      <c r="N332" s="240"/>
      <c r="O332" s="240"/>
      <c r="P332" s="240"/>
      <c r="Q332" s="240"/>
      <c r="R332" s="210"/>
    </row>
    <row r="333" spans="1:18" x14ac:dyDescent="0.35">
      <c r="A333" s="250"/>
      <c r="B333" s="240"/>
      <c r="C333" s="240"/>
      <c r="D333" s="240"/>
      <c r="E333" s="240"/>
      <c r="F333" s="240"/>
      <c r="G333" s="240"/>
      <c r="H333" s="240"/>
      <c r="I333" s="240"/>
      <c r="J333" s="240"/>
      <c r="K333" s="240"/>
      <c r="L333" s="240"/>
      <c r="M333" s="240"/>
      <c r="N333" s="240"/>
      <c r="O333" s="240"/>
      <c r="P333" s="240"/>
      <c r="Q333" s="240"/>
      <c r="R333" s="210"/>
    </row>
    <row r="334" spans="1:18" x14ac:dyDescent="0.35">
      <c r="A334" s="250"/>
      <c r="B334" s="240"/>
      <c r="C334" s="240"/>
      <c r="D334" s="240"/>
      <c r="E334" s="240"/>
      <c r="F334" s="240"/>
      <c r="G334" s="240"/>
      <c r="H334" s="240"/>
      <c r="I334" s="240"/>
      <c r="J334" s="240"/>
      <c r="K334" s="240"/>
      <c r="L334" s="240"/>
      <c r="M334" s="240"/>
      <c r="N334" s="240"/>
      <c r="O334" s="240"/>
      <c r="P334" s="240"/>
      <c r="Q334" s="240"/>
      <c r="R334" s="210"/>
    </row>
    <row r="335" spans="1:18" x14ac:dyDescent="0.35">
      <c r="A335" s="250"/>
      <c r="B335" s="240"/>
      <c r="C335" s="240"/>
      <c r="D335" s="240"/>
      <c r="E335" s="240"/>
      <c r="F335" s="240"/>
      <c r="G335" s="240"/>
      <c r="H335" s="240"/>
      <c r="I335" s="240"/>
      <c r="J335" s="240"/>
      <c r="K335" s="240"/>
      <c r="L335" s="240"/>
      <c r="M335" s="240"/>
      <c r="N335" s="240"/>
      <c r="O335" s="240"/>
      <c r="P335" s="240"/>
      <c r="Q335" s="240"/>
      <c r="R335" s="210"/>
    </row>
    <row r="336" spans="1:18" x14ac:dyDescent="0.35">
      <c r="A336" s="250"/>
      <c r="B336" s="240"/>
      <c r="C336" s="240"/>
      <c r="D336" s="240"/>
      <c r="E336" s="240"/>
      <c r="F336" s="240"/>
      <c r="G336" s="240"/>
      <c r="H336" s="240"/>
      <c r="I336" s="240"/>
      <c r="J336" s="240"/>
      <c r="K336" s="240"/>
      <c r="L336" s="240"/>
      <c r="M336" s="240"/>
      <c r="N336" s="240"/>
      <c r="O336" s="240"/>
      <c r="P336" s="240"/>
      <c r="Q336" s="240"/>
      <c r="R336" s="210"/>
    </row>
    <row r="337" spans="1:18" x14ac:dyDescent="0.35">
      <c r="A337" s="250"/>
      <c r="B337" s="240"/>
      <c r="C337" s="240"/>
      <c r="D337" s="240"/>
      <c r="E337" s="240"/>
      <c r="F337" s="240"/>
      <c r="G337" s="240"/>
      <c r="H337" s="240"/>
      <c r="I337" s="240"/>
      <c r="J337" s="240"/>
      <c r="K337" s="240"/>
      <c r="L337" s="240"/>
      <c r="M337" s="240"/>
      <c r="N337" s="240"/>
      <c r="O337" s="240"/>
      <c r="P337" s="240"/>
      <c r="Q337" s="240"/>
      <c r="R337" s="210"/>
    </row>
    <row r="338" spans="1:18" x14ac:dyDescent="0.35">
      <c r="A338" s="250"/>
      <c r="B338" s="240"/>
      <c r="C338" s="240"/>
      <c r="D338" s="240"/>
      <c r="E338" s="240"/>
      <c r="F338" s="240"/>
      <c r="G338" s="240"/>
      <c r="H338" s="240"/>
      <c r="I338" s="240"/>
      <c r="J338" s="240"/>
      <c r="K338" s="240"/>
      <c r="L338" s="240"/>
      <c r="M338" s="240"/>
      <c r="N338" s="240"/>
      <c r="O338" s="240"/>
      <c r="P338" s="240"/>
      <c r="Q338" s="240"/>
      <c r="R338" s="210"/>
    </row>
    <row r="339" spans="1:18" x14ac:dyDescent="0.35">
      <c r="A339" s="250"/>
      <c r="B339" s="240"/>
      <c r="C339" s="240"/>
      <c r="D339" s="240"/>
      <c r="E339" s="240"/>
      <c r="F339" s="240"/>
      <c r="G339" s="240"/>
      <c r="H339" s="240"/>
      <c r="I339" s="240"/>
      <c r="J339" s="240"/>
      <c r="K339" s="240"/>
      <c r="L339" s="240"/>
      <c r="M339" s="240"/>
      <c r="N339" s="240"/>
      <c r="O339" s="240"/>
      <c r="P339" s="240"/>
      <c r="Q339" s="240"/>
      <c r="R339" s="210"/>
    </row>
    <row r="340" spans="1:18" x14ac:dyDescent="0.35">
      <c r="A340" s="250"/>
      <c r="B340" s="240"/>
      <c r="C340" s="240"/>
      <c r="D340" s="240"/>
      <c r="E340" s="240"/>
      <c r="F340" s="240"/>
      <c r="G340" s="240"/>
      <c r="H340" s="240"/>
      <c r="I340" s="240"/>
      <c r="J340" s="240"/>
      <c r="K340" s="240"/>
      <c r="L340" s="240"/>
      <c r="M340" s="240"/>
      <c r="N340" s="240"/>
      <c r="O340" s="240"/>
      <c r="P340" s="240"/>
      <c r="Q340" s="240"/>
      <c r="R340" s="210"/>
    </row>
    <row r="341" spans="1:18" x14ac:dyDescent="0.35">
      <c r="A341" s="250"/>
      <c r="B341" s="240"/>
      <c r="C341" s="240"/>
      <c r="D341" s="240"/>
      <c r="E341" s="240"/>
      <c r="F341" s="240"/>
      <c r="G341" s="240"/>
      <c r="H341" s="240"/>
      <c r="I341" s="240"/>
      <c r="J341" s="240"/>
      <c r="K341" s="240"/>
      <c r="L341" s="240"/>
      <c r="M341" s="240"/>
      <c r="N341" s="240"/>
      <c r="O341" s="240"/>
      <c r="P341" s="240"/>
      <c r="Q341" s="240"/>
      <c r="R341" s="210"/>
    </row>
    <row r="342" spans="1:18" x14ac:dyDescent="0.35">
      <c r="A342" s="250"/>
      <c r="B342" s="240"/>
      <c r="C342" s="240"/>
      <c r="D342" s="240"/>
      <c r="E342" s="240"/>
      <c r="F342" s="240"/>
      <c r="G342" s="240"/>
      <c r="H342" s="240"/>
      <c r="I342" s="240"/>
      <c r="J342" s="240"/>
      <c r="K342" s="240"/>
      <c r="L342" s="240"/>
      <c r="M342" s="240"/>
      <c r="N342" s="240"/>
      <c r="O342" s="240"/>
      <c r="P342" s="240"/>
      <c r="Q342" s="240"/>
      <c r="R342" s="210"/>
    </row>
    <row r="343" spans="1:18" x14ac:dyDescent="0.35">
      <c r="A343" s="250"/>
      <c r="B343" s="240"/>
      <c r="C343" s="240"/>
      <c r="D343" s="240"/>
      <c r="E343" s="240"/>
      <c r="F343" s="240"/>
      <c r="G343" s="240"/>
      <c r="H343" s="240"/>
      <c r="I343" s="240"/>
      <c r="J343" s="240"/>
      <c r="K343" s="240"/>
      <c r="L343" s="240"/>
      <c r="M343" s="240"/>
      <c r="N343" s="240"/>
      <c r="O343" s="240"/>
      <c r="P343" s="240"/>
      <c r="Q343" s="240"/>
      <c r="R343" s="210"/>
    </row>
    <row r="344" spans="1:18" x14ac:dyDescent="0.35">
      <c r="A344" s="250"/>
      <c r="B344" s="240"/>
      <c r="C344" s="240"/>
      <c r="D344" s="240"/>
      <c r="E344" s="240"/>
      <c r="F344" s="240"/>
      <c r="G344" s="240"/>
      <c r="H344" s="240"/>
      <c r="I344" s="240"/>
      <c r="J344" s="240"/>
      <c r="K344" s="240"/>
      <c r="L344" s="240"/>
      <c r="M344" s="240"/>
      <c r="N344" s="240"/>
      <c r="O344" s="240"/>
      <c r="P344" s="240"/>
      <c r="Q344" s="240"/>
      <c r="R344" s="210"/>
    </row>
    <row r="345" spans="1:18" x14ac:dyDescent="0.35">
      <c r="A345" s="250"/>
      <c r="B345" s="240"/>
      <c r="C345" s="240"/>
      <c r="D345" s="240"/>
      <c r="E345" s="240"/>
      <c r="F345" s="240"/>
      <c r="G345" s="240"/>
      <c r="H345" s="240"/>
      <c r="I345" s="240"/>
      <c r="J345" s="240"/>
      <c r="K345" s="240"/>
      <c r="L345" s="240"/>
      <c r="M345" s="240"/>
      <c r="N345" s="240"/>
      <c r="O345" s="240"/>
      <c r="P345" s="240"/>
      <c r="Q345" s="240"/>
      <c r="R345" s="210"/>
    </row>
    <row r="346" spans="1:18" x14ac:dyDescent="0.35">
      <c r="A346" s="250"/>
      <c r="B346" s="240"/>
      <c r="C346" s="240"/>
      <c r="D346" s="240"/>
      <c r="E346" s="240"/>
      <c r="F346" s="240"/>
      <c r="G346" s="240"/>
      <c r="H346" s="240"/>
      <c r="I346" s="240"/>
      <c r="J346" s="240"/>
      <c r="K346" s="240"/>
      <c r="L346" s="240"/>
      <c r="M346" s="240"/>
      <c r="N346" s="240"/>
      <c r="O346" s="240"/>
      <c r="P346" s="240"/>
      <c r="Q346" s="240"/>
      <c r="R346" s="210"/>
    </row>
    <row r="347" spans="1:18" x14ac:dyDescent="0.35">
      <c r="A347" s="250"/>
      <c r="B347" s="240"/>
      <c r="C347" s="240"/>
      <c r="D347" s="240"/>
      <c r="E347" s="240"/>
      <c r="F347" s="240"/>
      <c r="G347" s="240"/>
      <c r="H347" s="240"/>
      <c r="I347" s="240"/>
      <c r="J347" s="240"/>
      <c r="K347" s="240"/>
      <c r="L347" s="240"/>
      <c r="M347" s="240"/>
      <c r="N347" s="240"/>
      <c r="O347" s="240"/>
      <c r="P347" s="240"/>
      <c r="Q347" s="240"/>
      <c r="R347" s="210"/>
    </row>
    <row r="348" spans="1:18" x14ac:dyDescent="0.35">
      <c r="A348" s="250"/>
      <c r="B348" s="240"/>
      <c r="C348" s="240"/>
      <c r="D348" s="240"/>
      <c r="E348" s="240"/>
      <c r="F348" s="240"/>
      <c r="G348" s="240"/>
      <c r="H348" s="240"/>
      <c r="I348" s="240"/>
      <c r="J348" s="240"/>
      <c r="K348" s="240"/>
      <c r="L348" s="240"/>
      <c r="M348" s="240"/>
      <c r="N348" s="240"/>
      <c r="O348" s="240"/>
      <c r="P348" s="240"/>
      <c r="Q348" s="240"/>
      <c r="R348" s="210"/>
    </row>
    <row r="349" spans="1:18" x14ac:dyDescent="0.35">
      <c r="A349" s="250"/>
      <c r="B349" s="240"/>
      <c r="C349" s="240"/>
      <c r="D349" s="240"/>
      <c r="E349" s="240"/>
      <c r="F349" s="240"/>
      <c r="G349" s="240"/>
      <c r="H349" s="240"/>
      <c r="I349" s="240"/>
      <c r="J349" s="240"/>
      <c r="K349" s="240"/>
      <c r="L349" s="240"/>
      <c r="M349" s="240"/>
      <c r="N349" s="240"/>
      <c r="O349" s="240"/>
      <c r="P349" s="240"/>
      <c r="Q349" s="240"/>
      <c r="R349" s="210"/>
    </row>
    <row r="350" spans="1:18" x14ac:dyDescent="0.35">
      <c r="A350" s="250"/>
      <c r="B350" s="240"/>
      <c r="C350" s="240"/>
      <c r="D350" s="240"/>
      <c r="E350" s="240"/>
      <c r="F350" s="240"/>
      <c r="G350" s="240"/>
      <c r="H350" s="240"/>
      <c r="I350" s="240"/>
      <c r="J350" s="240"/>
      <c r="K350" s="240"/>
      <c r="L350" s="240"/>
      <c r="M350" s="240"/>
      <c r="N350" s="240"/>
      <c r="O350" s="240"/>
      <c r="P350" s="240"/>
      <c r="Q350" s="240"/>
      <c r="R350" s="210"/>
    </row>
    <row r="351" spans="1:18" x14ac:dyDescent="0.35">
      <c r="A351" s="250"/>
      <c r="B351" s="240"/>
      <c r="C351" s="240"/>
      <c r="D351" s="240"/>
      <c r="E351" s="240"/>
      <c r="F351" s="240"/>
      <c r="G351" s="240"/>
      <c r="H351" s="240"/>
      <c r="I351" s="240"/>
      <c r="J351" s="240"/>
      <c r="K351" s="240"/>
      <c r="L351" s="240"/>
      <c r="M351" s="240"/>
      <c r="N351" s="240"/>
      <c r="O351" s="240"/>
      <c r="P351" s="240"/>
      <c r="Q351" s="240"/>
      <c r="R351" s="210"/>
    </row>
    <row r="352" spans="1:18" x14ac:dyDescent="0.35">
      <c r="A352" s="250"/>
      <c r="B352" s="240"/>
      <c r="C352" s="240"/>
      <c r="D352" s="240"/>
      <c r="E352" s="240"/>
      <c r="F352" s="240"/>
      <c r="G352" s="240"/>
      <c r="H352" s="240"/>
      <c r="I352" s="240"/>
      <c r="J352" s="240"/>
      <c r="K352" s="240"/>
      <c r="L352" s="240"/>
      <c r="M352" s="240"/>
      <c r="N352" s="240"/>
      <c r="O352" s="240"/>
      <c r="P352" s="240"/>
      <c r="Q352" s="240"/>
      <c r="R352" s="210"/>
    </row>
    <row r="353" spans="1:18" x14ac:dyDescent="0.35">
      <c r="A353" s="250"/>
      <c r="B353" s="240"/>
      <c r="C353" s="240"/>
      <c r="D353" s="240"/>
      <c r="E353" s="240"/>
      <c r="F353" s="240"/>
      <c r="G353" s="240"/>
      <c r="H353" s="240"/>
      <c r="I353" s="240"/>
      <c r="J353" s="240"/>
      <c r="K353" s="240"/>
      <c r="L353" s="240"/>
      <c r="M353" s="240"/>
      <c r="N353" s="240"/>
      <c r="O353" s="240"/>
      <c r="P353" s="240"/>
      <c r="Q353" s="240"/>
      <c r="R353" s="210"/>
    </row>
    <row r="354" spans="1:18" x14ac:dyDescent="0.35">
      <c r="A354" s="250"/>
      <c r="B354" s="240"/>
      <c r="C354" s="240"/>
      <c r="D354" s="240"/>
      <c r="E354" s="240"/>
      <c r="F354" s="240"/>
      <c r="G354" s="240"/>
      <c r="H354" s="240"/>
      <c r="I354" s="240"/>
      <c r="J354" s="240"/>
      <c r="K354" s="240"/>
      <c r="L354" s="240"/>
      <c r="M354" s="240"/>
      <c r="N354" s="240"/>
      <c r="O354" s="240"/>
      <c r="P354" s="240"/>
      <c r="Q354" s="240"/>
      <c r="R354" s="210"/>
    </row>
    <row r="355" spans="1:18" x14ac:dyDescent="0.35">
      <c r="A355" s="250"/>
      <c r="B355" s="240"/>
      <c r="C355" s="240"/>
      <c r="D355" s="240"/>
      <c r="E355" s="240"/>
      <c r="F355" s="240"/>
      <c r="G355" s="240"/>
      <c r="H355" s="240"/>
      <c r="I355" s="240"/>
      <c r="J355" s="240"/>
      <c r="K355" s="240"/>
      <c r="L355" s="240"/>
      <c r="M355" s="240"/>
      <c r="N355" s="240"/>
      <c r="O355" s="240"/>
      <c r="P355" s="240"/>
      <c r="Q355" s="240"/>
      <c r="R355" s="210"/>
    </row>
    <row r="356" spans="1:18" x14ac:dyDescent="0.35">
      <c r="A356" s="250"/>
      <c r="B356" s="240"/>
      <c r="C356" s="240"/>
      <c r="D356" s="240"/>
      <c r="E356" s="240"/>
      <c r="F356" s="240"/>
      <c r="G356" s="240"/>
      <c r="H356" s="240"/>
      <c r="I356" s="240"/>
      <c r="J356" s="240"/>
      <c r="K356" s="240"/>
      <c r="L356" s="240"/>
      <c r="M356" s="240"/>
      <c r="N356" s="240"/>
      <c r="O356" s="240"/>
      <c r="P356" s="240"/>
      <c r="Q356" s="240"/>
      <c r="R356" s="210"/>
    </row>
    <row r="357" spans="1:18" x14ac:dyDescent="0.35">
      <c r="A357" s="250"/>
      <c r="B357" s="240"/>
      <c r="C357" s="240"/>
      <c r="D357" s="240"/>
      <c r="E357" s="240"/>
      <c r="F357" s="240"/>
      <c r="G357" s="240"/>
      <c r="H357" s="240"/>
      <c r="I357" s="240"/>
      <c r="J357" s="240"/>
      <c r="K357" s="240"/>
      <c r="L357" s="240"/>
      <c r="M357" s="240"/>
      <c r="N357" s="240"/>
      <c r="O357" s="240"/>
      <c r="P357" s="240"/>
      <c r="Q357" s="240"/>
      <c r="R357" s="210"/>
    </row>
    <row r="358" spans="1:18" x14ac:dyDescent="0.35">
      <c r="A358" s="250"/>
      <c r="B358" s="240"/>
      <c r="C358" s="240"/>
      <c r="D358" s="240"/>
      <c r="E358" s="240"/>
      <c r="F358" s="240"/>
      <c r="G358" s="240"/>
      <c r="H358" s="240"/>
      <c r="I358" s="240"/>
      <c r="J358" s="240"/>
      <c r="K358" s="240"/>
      <c r="L358" s="240"/>
      <c r="M358" s="240"/>
      <c r="N358" s="240"/>
      <c r="O358" s="240"/>
      <c r="P358" s="240"/>
      <c r="Q358" s="240"/>
      <c r="R358" s="210"/>
    </row>
    <row r="359" spans="1:18" x14ac:dyDescent="0.35">
      <c r="A359" s="250"/>
      <c r="B359" s="240"/>
      <c r="C359" s="240"/>
      <c r="D359" s="240"/>
      <c r="E359" s="240"/>
      <c r="F359" s="240"/>
      <c r="G359" s="240"/>
      <c r="H359" s="240"/>
      <c r="I359" s="240"/>
      <c r="J359" s="240"/>
      <c r="K359" s="240"/>
      <c r="L359" s="240"/>
      <c r="M359" s="240"/>
      <c r="N359" s="240"/>
      <c r="O359" s="240"/>
      <c r="P359" s="240"/>
      <c r="Q359" s="240"/>
      <c r="R359" s="210"/>
    </row>
    <row r="360" spans="1:18" x14ac:dyDescent="0.35">
      <c r="A360" s="250"/>
      <c r="B360" s="240"/>
      <c r="C360" s="240"/>
      <c r="D360" s="240"/>
      <c r="E360" s="240"/>
      <c r="F360" s="240"/>
      <c r="G360" s="240"/>
      <c r="H360" s="240"/>
      <c r="I360" s="240"/>
      <c r="J360" s="240"/>
      <c r="K360" s="240"/>
      <c r="L360" s="240"/>
      <c r="M360" s="240"/>
      <c r="N360" s="240"/>
      <c r="O360" s="240"/>
      <c r="P360" s="240"/>
      <c r="Q360" s="240"/>
      <c r="R360" s="210"/>
    </row>
    <row r="361" spans="1:18" x14ac:dyDescent="0.35">
      <c r="A361" s="250"/>
      <c r="B361" s="240"/>
      <c r="C361" s="240"/>
      <c r="D361" s="240"/>
      <c r="E361" s="240"/>
      <c r="F361" s="240"/>
      <c r="G361" s="240"/>
      <c r="H361" s="240"/>
      <c r="I361" s="240"/>
      <c r="J361" s="240"/>
      <c r="K361" s="240"/>
      <c r="L361" s="240"/>
      <c r="M361" s="240"/>
      <c r="N361" s="240"/>
      <c r="O361" s="240"/>
      <c r="P361" s="240"/>
      <c r="Q361" s="240"/>
      <c r="R361" s="210"/>
    </row>
    <row r="362" spans="1:18" x14ac:dyDescent="0.35">
      <c r="A362" s="250"/>
      <c r="B362" s="240"/>
      <c r="C362" s="240"/>
      <c r="D362" s="240"/>
      <c r="E362" s="240"/>
      <c r="F362" s="240"/>
      <c r="G362" s="240"/>
      <c r="H362" s="240"/>
      <c r="I362" s="240"/>
      <c r="J362" s="240"/>
      <c r="K362" s="240"/>
      <c r="L362" s="240"/>
      <c r="M362" s="240"/>
      <c r="N362" s="240"/>
      <c r="O362" s="240"/>
      <c r="P362" s="240"/>
      <c r="Q362" s="240"/>
      <c r="R362" s="210"/>
    </row>
    <row r="363" spans="1:18" x14ac:dyDescent="0.35">
      <c r="A363" s="250"/>
      <c r="B363" s="240"/>
      <c r="C363" s="240"/>
      <c r="D363" s="240"/>
      <c r="E363" s="240"/>
      <c r="F363" s="240"/>
      <c r="G363" s="240"/>
      <c r="H363" s="240"/>
      <c r="I363" s="240"/>
      <c r="J363" s="240"/>
      <c r="K363" s="240"/>
      <c r="L363" s="240"/>
      <c r="M363" s="240"/>
      <c r="N363" s="240"/>
      <c r="O363" s="240"/>
      <c r="P363" s="240"/>
      <c r="Q363" s="240"/>
      <c r="R363" s="210"/>
    </row>
    <row r="364" spans="1:18" x14ac:dyDescent="0.35">
      <c r="A364" s="250"/>
      <c r="B364" s="240"/>
      <c r="C364" s="240"/>
      <c r="D364" s="240"/>
      <c r="E364" s="240"/>
      <c r="F364" s="240"/>
      <c r="G364" s="240"/>
      <c r="H364" s="240"/>
      <c r="I364" s="240"/>
      <c r="J364" s="240"/>
      <c r="K364" s="240"/>
      <c r="L364" s="240"/>
      <c r="M364" s="240"/>
      <c r="N364" s="240"/>
      <c r="O364" s="240"/>
      <c r="P364" s="240"/>
      <c r="Q364" s="240"/>
      <c r="R364" s="210"/>
    </row>
    <row r="365" spans="1:18" x14ac:dyDescent="0.35">
      <c r="A365" s="250"/>
      <c r="B365" s="240"/>
      <c r="C365" s="240"/>
      <c r="D365" s="240"/>
      <c r="E365" s="240"/>
      <c r="F365" s="240"/>
      <c r="G365" s="240"/>
      <c r="H365" s="240"/>
      <c r="I365" s="240"/>
      <c r="J365" s="240"/>
      <c r="K365" s="240"/>
      <c r="L365" s="240"/>
      <c r="M365" s="240"/>
      <c r="N365" s="240"/>
      <c r="O365" s="240"/>
      <c r="P365" s="240"/>
      <c r="Q365" s="240"/>
      <c r="R365" s="210"/>
    </row>
    <row r="366" spans="1:18" x14ac:dyDescent="0.35">
      <c r="A366" s="250"/>
      <c r="B366" s="240"/>
      <c r="C366" s="240"/>
      <c r="D366" s="240"/>
      <c r="E366" s="240"/>
      <c r="F366" s="240"/>
      <c r="G366" s="240"/>
      <c r="H366" s="240"/>
      <c r="I366" s="240"/>
      <c r="J366" s="240"/>
      <c r="K366" s="240"/>
      <c r="L366" s="240"/>
      <c r="M366" s="240"/>
      <c r="N366" s="240"/>
      <c r="O366" s="240"/>
      <c r="P366" s="240"/>
      <c r="Q366" s="240"/>
      <c r="R366" s="210"/>
    </row>
    <row r="367" spans="1:18" x14ac:dyDescent="0.35">
      <c r="A367" s="250"/>
      <c r="B367" s="240"/>
      <c r="C367" s="240"/>
      <c r="D367" s="240"/>
      <c r="E367" s="240"/>
      <c r="F367" s="240"/>
      <c r="G367" s="240"/>
      <c r="H367" s="240"/>
      <c r="I367" s="240"/>
      <c r="J367" s="240"/>
      <c r="K367" s="240"/>
      <c r="L367" s="240"/>
      <c r="M367" s="240"/>
      <c r="N367" s="240"/>
      <c r="O367" s="240"/>
      <c r="P367" s="240"/>
      <c r="Q367" s="240"/>
      <c r="R367" s="210"/>
    </row>
    <row r="368" spans="1:18" x14ac:dyDescent="0.35">
      <c r="A368" s="250"/>
      <c r="B368" s="240"/>
      <c r="C368" s="240"/>
      <c r="D368" s="240"/>
      <c r="E368" s="240"/>
      <c r="F368" s="240"/>
      <c r="G368" s="240"/>
      <c r="H368" s="240"/>
      <c r="I368" s="240"/>
      <c r="J368" s="240"/>
      <c r="K368" s="240"/>
      <c r="L368" s="240"/>
      <c r="M368" s="240"/>
      <c r="N368" s="240"/>
      <c r="O368" s="240"/>
      <c r="P368" s="240"/>
      <c r="Q368" s="240"/>
      <c r="R368" s="210"/>
    </row>
    <row r="369" spans="1:18" x14ac:dyDescent="0.35">
      <c r="A369" s="250"/>
      <c r="B369" s="240"/>
      <c r="C369" s="240"/>
      <c r="D369" s="240"/>
      <c r="E369" s="240"/>
      <c r="F369" s="240"/>
      <c r="G369" s="240"/>
      <c r="H369" s="240"/>
      <c r="I369" s="240"/>
      <c r="J369" s="240"/>
      <c r="K369" s="240"/>
      <c r="L369" s="240"/>
      <c r="M369" s="240"/>
      <c r="N369" s="240"/>
      <c r="O369" s="240"/>
      <c r="P369" s="240"/>
      <c r="Q369" s="240"/>
      <c r="R369" s="210"/>
    </row>
    <row r="370" spans="1:18" x14ac:dyDescent="0.35">
      <c r="A370" s="250"/>
      <c r="B370" s="240"/>
      <c r="C370" s="240"/>
      <c r="D370" s="240"/>
      <c r="E370" s="240"/>
      <c r="F370" s="240"/>
      <c r="G370" s="240"/>
      <c r="H370" s="240"/>
      <c r="I370" s="240"/>
      <c r="J370" s="240"/>
      <c r="K370" s="240"/>
      <c r="L370" s="240"/>
      <c r="M370" s="240"/>
      <c r="N370" s="240"/>
      <c r="O370" s="240"/>
      <c r="P370" s="240"/>
      <c r="Q370" s="240"/>
      <c r="R370" s="210"/>
    </row>
    <row r="371" spans="1:18" x14ac:dyDescent="0.35">
      <c r="A371" s="250"/>
      <c r="B371" s="240"/>
      <c r="C371" s="240"/>
      <c r="D371" s="240"/>
      <c r="E371" s="240"/>
      <c r="F371" s="240"/>
      <c r="G371" s="240"/>
      <c r="H371" s="240"/>
      <c r="I371" s="240"/>
      <c r="J371" s="240"/>
      <c r="K371" s="240"/>
      <c r="L371" s="240"/>
      <c r="M371" s="240"/>
      <c r="N371" s="240"/>
      <c r="O371" s="240"/>
      <c r="P371" s="240"/>
      <c r="Q371" s="240"/>
      <c r="R371" s="210"/>
    </row>
    <row r="372" spans="1:18" x14ac:dyDescent="0.35">
      <c r="A372" s="250"/>
      <c r="B372" s="240"/>
      <c r="C372" s="240"/>
      <c r="D372" s="240"/>
      <c r="E372" s="240"/>
      <c r="F372" s="240"/>
      <c r="G372" s="240"/>
      <c r="H372" s="240"/>
      <c r="I372" s="240"/>
      <c r="J372" s="240"/>
      <c r="K372" s="240"/>
      <c r="L372" s="240"/>
      <c r="M372" s="240"/>
      <c r="N372" s="240"/>
      <c r="O372" s="240"/>
      <c r="P372" s="240"/>
      <c r="Q372" s="240"/>
      <c r="R372" s="210"/>
    </row>
    <row r="373" spans="1:18" x14ac:dyDescent="0.35">
      <c r="A373" s="250"/>
      <c r="B373" s="240"/>
      <c r="C373" s="240"/>
      <c r="D373" s="240"/>
      <c r="E373" s="240"/>
      <c r="F373" s="240"/>
      <c r="G373" s="240"/>
      <c r="H373" s="240"/>
      <c r="I373" s="240"/>
      <c r="J373" s="240"/>
      <c r="K373" s="240"/>
      <c r="L373" s="240"/>
      <c r="M373" s="240"/>
      <c r="N373" s="240"/>
      <c r="O373" s="240"/>
      <c r="P373" s="240"/>
      <c r="Q373" s="240"/>
      <c r="R373" s="210"/>
    </row>
    <row r="374" spans="1:18" x14ac:dyDescent="0.35">
      <c r="A374" s="250"/>
      <c r="B374" s="240"/>
      <c r="C374" s="240"/>
      <c r="D374" s="240"/>
      <c r="E374" s="240"/>
      <c r="F374" s="240"/>
      <c r="G374" s="240"/>
      <c r="H374" s="240"/>
      <c r="I374" s="240"/>
      <c r="J374" s="240"/>
      <c r="K374" s="240"/>
      <c r="L374" s="240"/>
      <c r="M374" s="240"/>
      <c r="N374" s="240"/>
      <c r="O374" s="240"/>
      <c r="P374" s="240"/>
      <c r="Q374" s="240"/>
      <c r="R374" s="210"/>
    </row>
    <row r="375" spans="1:18" x14ac:dyDescent="0.35">
      <c r="A375" s="250"/>
      <c r="B375" s="240"/>
      <c r="C375" s="240"/>
      <c r="D375" s="240"/>
      <c r="E375" s="240"/>
      <c r="F375" s="240"/>
      <c r="G375" s="240"/>
      <c r="H375" s="240"/>
      <c r="I375" s="240"/>
      <c r="J375" s="240"/>
      <c r="K375" s="240"/>
      <c r="L375" s="240"/>
      <c r="M375" s="240"/>
      <c r="N375" s="240"/>
      <c r="O375" s="240"/>
      <c r="P375" s="240"/>
      <c r="Q375" s="240"/>
      <c r="R375" s="210"/>
    </row>
    <row r="376" spans="1:18" x14ac:dyDescent="0.35">
      <c r="A376" s="250"/>
      <c r="B376" s="240"/>
      <c r="C376" s="240"/>
      <c r="D376" s="240"/>
      <c r="E376" s="240"/>
      <c r="F376" s="240"/>
      <c r="G376" s="240"/>
      <c r="H376" s="240"/>
      <c r="I376" s="240"/>
      <c r="J376" s="240"/>
      <c r="K376" s="240"/>
      <c r="L376" s="240"/>
      <c r="M376" s="240"/>
      <c r="N376" s="240"/>
      <c r="O376" s="240"/>
      <c r="P376" s="240"/>
      <c r="Q376" s="240"/>
      <c r="R376" s="210"/>
    </row>
    <row r="377" spans="1:18" x14ac:dyDescent="0.35">
      <c r="A377" s="250"/>
      <c r="B377" s="240"/>
      <c r="C377" s="240"/>
      <c r="D377" s="240"/>
      <c r="E377" s="240"/>
      <c r="F377" s="240"/>
      <c r="G377" s="240"/>
      <c r="H377" s="240"/>
      <c r="I377" s="240"/>
      <c r="J377" s="240"/>
      <c r="K377" s="240"/>
      <c r="L377" s="240"/>
      <c r="M377" s="240"/>
      <c r="N377" s="240"/>
      <c r="O377" s="240"/>
      <c r="P377" s="240"/>
      <c r="Q377" s="240"/>
      <c r="R377" s="210"/>
    </row>
    <row r="378" spans="1:18" x14ac:dyDescent="0.35">
      <c r="A378" s="250"/>
      <c r="B378" s="240"/>
      <c r="C378" s="240"/>
      <c r="D378" s="240"/>
      <c r="E378" s="240"/>
      <c r="F378" s="240"/>
      <c r="G378" s="240"/>
      <c r="H378" s="240"/>
      <c r="I378" s="240"/>
      <c r="J378" s="240"/>
      <c r="K378" s="240"/>
      <c r="L378" s="240"/>
      <c r="M378" s="240"/>
      <c r="N378" s="240"/>
      <c r="O378" s="240"/>
      <c r="P378" s="240"/>
      <c r="Q378" s="240"/>
      <c r="R378" s="210"/>
    </row>
    <row r="379" spans="1:18" x14ac:dyDescent="0.35">
      <c r="A379" s="250"/>
      <c r="B379" s="240"/>
      <c r="C379" s="240"/>
      <c r="D379" s="240"/>
      <c r="E379" s="240"/>
      <c r="F379" s="240"/>
      <c r="G379" s="240"/>
      <c r="H379" s="240"/>
      <c r="I379" s="240"/>
      <c r="J379" s="240"/>
      <c r="K379" s="240"/>
      <c r="L379" s="240"/>
      <c r="M379" s="240"/>
      <c r="N379" s="240"/>
      <c r="O379" s="240"/>
      <c r="P379" s="240"/>
      <c r="Q379" s="240"/>
      <c r="R379" s="210"/>
    </row>
    <row r="380" spans="1:18" x14ac:dyDescent="0.35">
      <c r="A380" s="250"/>
      <c r="B380" s="240"/>
      <c r="C380" s="240"/>
      <c r="D380" s="240"/>
      <c r="E380" s="240"/>
      <c r="F380" s="240"/>
      <c r="G380" s="240"/>
      <c r="H380" s="240"/>
      <c r="I380" s="240"/>
      <c r="J380" s="240"/>
      <c r="K380" s="240"/>
      <c r="L380" s="240"/>
      <c r="M380" s="240"/>
      <c r="N380" s="240"/>
      <c r="O380" s="240"/>
      <c r="P380" s="240"/>
      <c r="Q380" s="240"/>
      <c r="R380" s="210"/>
    </row>
    <row r="381" spans="1:18" x14ac:dyDescent="0.35">
      <c r="A381" s="250"/>
      <c r="B381" s="240"/>
      <c r="C381" s="240"/>
      <c r="D381" s="240"/>
      <c r="E381" s="240"/>
      <c r="F381" s="240"/>
      <c r="G381" s="240"/>
      <c r="H381" s="240"/>
      <c r="I381" s="240"/>
      <c r="J381" s="240"/>
      <c r="K381" s="240"/>
      <c r="L381" s="240"/>
      <c r="M381" s="240"/>
      <c r="N381" s="240"/>
      <c r="O381" s="240"/>
      <c r="P381" s="240"/>
      <c r="Q381" s="240"/>
      <c r="R381" s="210"/>
    </row>
    <row r="382" spans="1:18" x14ac:dyDescent="0.35">
      <c r="A382" s="250"/>
      <c r="B382" s="240"/>
      <c r="C382" s="240"/>
      <c r="D382" s="240"/>
      <c r="E382" s="240"/>
      <c r="F382" s="240"/>
      <c r="G382" s="240"/>
      <c r="H382" s="240"/>
      <c r="I382" s="240"/>
      <c r="J382" s="240"/>
      <c r="K382" s="240"/>
      <c r="L382" s="240"/>
      <c r="M382" s="240"/>
      <c r="N382" s="240"/>
      <c r="O382" s="240"/>
      <c r="P382" s="240"/>
      <c r="Q382" s="240"/>
      <c r="R382" s="210"/>
    </row>
    <row r="383" spans="1:18" x14ac:dyDescent="0.35">
      <c r="A383" s="250"/>
      <c r="B383" s="240"/>
      <c r="C383" s="240"/>
      <c r="D383" s="240"/>
      <c r="E383" s="240"/>
      <c r="F383" s="240"/>
      <c r="G383" s="240"/>
      <c r="H383" s="240"/>
      <c r="I383" s="240"/>
      <c r="J383" s="240"/>
      <c r="K383" s="240"/>
      <c r="L383" s="240"/>
      <c r="M383" s="240"/>
      <c r="N383" s="240"/>
      <c r="O383" s="240"/>
      <c r="P383" s="240"/>
      <c r="Q383" s="240"/>
      <c r="R383" s="210"/>
    </row>
    <row r="384" spans="1:18" x14ac:dyDescent="0.35">
      <c r="A384" s="250"/>
      <c r="B384" s="240"/>
      <c r="C384" s="240"/>
      <c r="D384" s="240"/>
      <c r="E384" s="240"/>
      <c r="F384" s="240"/>
      <c r="G384" s="240"/>
      <c r="H384" s="240"/>
      <c r="I384" s="240"/>
      <c r="J384" s="240"/>
      <c r="K384" s="240"/>
      <c r="L384" s="240"/>
      <c r="M384" s="240"/>
      <c r="N384" s="240"/>
      <c r="O384" s="240"/>
      <c r="P384" s="240"/>
      <c r="Q384" s="240"/>
      <c r="R384" s="210"/>
    </row>
    <row r="385" spans="1:18" x14ac:dyDescent="0.35">
      <c r="A385" s="250"/>
      <c r="B385" s="240"/>
      <c r="C385" s="240"/>
      <c r="D385" s="240"/>
      <c r="E385" s="240"/>
      <c r="F385" s="240"/>
      <c r="G385" s="240"/>
      <c r="H385" s="240"/>
      <c r="I385" s="240"/>
      <c r="J385" s="240"/>
      <c r="K385" s="240"/>
      <c r="L385" s="240"/>
      <c r="M385" s="240"/>
      <c r="N385" s="240"/>
      <c r="O385" s="240"/>
      <c r="P385" s="240"/>
      <c r="Q385" s="240"/>
      <c r="R385" s="210"/>
    </row>
    <row r="386" spans="1:18" x14ac:dyDescent="0.35">
      <c r="A386" s="250"/>
      <c r="B386" s="240"/>
      <c r="C386" s="240"/>
      <c r="D386" s="240"/>
      <c r="E386" s="240"/>
      <c r="F386" s="240"/>
      <c r="G386" s="240"/>
      <c r="H386" s="240"/>
      <c r="I386" s="240"/>
      <c r="J386" s="240"/>
      <c r="K386" s="240"/>
      <c r="L386" s="240"/>
      <c r="M386" s="240"/>
      <c r="N386" s="240"/>
      <c r="O386" s="240"/>
      <c r="P386" s="240"/>
      <c r="Q386" s="240"/>
      <c r="R386" s="210"/>
    </row>
    <row r="387" spans="1:18" x14ac:dyDescent="0.35">
      <c r="A387" s="250"/>
      <c r="B387" s="240"/>
      <c r="C387" s="240"/>
      <c r="D387" s="240"/>
      <c r="E387" s="240"/>
      <c r="F387" s="240"/>
      <c r="G387" s="240"/>
      <c r="H387" s="240"/>
      <c r="I387" s="240"/>
      <c r="J387" s="240"/>
      <c r="K387" s="240"/>
      <c r="L387" s="240"/>
      <c r="M387" s="240"/>
      <c r="N387" s="240"/>
      <c r="O387" s="240"/>
      <c r="P387" s="240"/>
      <c r="Q387" s="240"/>
      <c r="R387" s="210"/>
    </row>
    <row r="388" spans="1:18" x14ac:dyDescent="0.35">
      <c r="A388" s="250"/>
      <c r="B388" s="240"/>
      <c r="C388" s="240"/>
      <c r="D388" s="240"/>
      <c r="E388" s="240"/>
      <c r="F388" s="240"/>
      <c r="G388" s="240"/>
      <c r="H388" s="240"/>
      <c r="I388" s="240"/>
      <c r="J388" s="240"/>
      <c r="K388" s="240"/>
      <c r="L388" s="240"/>
      <c r="M388" s="240"/>
      <c r="N388" s="240"/>
      <c r="O388" s="240"/>
      <c r="P388" s="240"/>
      <c r="Q388" s="240"/>
      <c r="R388" s="210"/>
    </row>
    <row r="389" spans="1:18" x14ac:dyDescent="0.35">
      <c r="A389" s="250"/>
      <c r="B389" s="240"/>
      <c r="C389" s="240"/>
      <c r="D389" s="240"/>
      <c r="E389" s="240"/>
      <c r="F389" s="240"/>
      <c r="G389" s="240"/>
      <c r="H389" s="240"/>
      <c r="I389" s="240"/>
      <c r="J389" s="240"/>
      <c r="K389" s="240"/>
      <c r="L389" s="240"/>
      <c r="M389" s="240"/>
      <c r="N389" s="240"/>
      <c r="O389" s="240"/>
      <c r="P389" s="240"/>
      <c r="Q389" s="240"/>
      <c r="R389" s="210"/>
    </row>
    <row r="390" spans="1:18" x14ac:dyDescent="0.35">
      <c r="A390" s="250"/>
      <c r="B390" s="240"/>
      <c r="C390" s="240"/>
      <c r="D390" s="240"/>
      <c r="E390" s="240"/>
      <c r="F390" s="240"/>
      <c r="G390" s="240"/>
      <c r="H390" s="240"/>
      <c r="I390" s="240"/>
      <c r="J390" s="240"/>
      <c r="K390" s="240"/>
      <c r="L390" s="240"/>
      <c r="M390" s="240"/>
      <c r="N390" s="240"/>
      <c r="O390" s="240"/>
      <c r="P390" s="240"/>
      <c r="Q390" s="240"/>
      <c r="R390" s="210"/>
    </row>
    <row r="391" spans="1:18" x14ac:dyDescent="0.35">
      <c r="A391" s="250"/>
      <c r="B391" s="240"/>
      <c r="C391" s="240"/>
      <c r="D391" s="240"/>
      <c r="E391" s="240"/>
      <c r="F391" s="240"/>
      <c r="G391" s="240"/>
      <c r="H391" s="240"/>
      <c r="I391" s="240"/>
      <c r="J391" s="240"/>
      <c r="K391" s="240"/>
      <c r="L391" s="240"/>
      <c r="M391" s="240"/>
      <c r="N391" s="240"/>
      <c r="O391" s="240"/>
      <c r="P391" s="240"/>
      <c r="Q391" s="240"/>
      <c r="R391" s="210"/>
    </row>
    <row r="392" spans="1:18" x14ac:dyDescent="0.35">
      <c r="A392" s="250"/>
      <c r="B392" s="240"/>
      <c r="C392" s="240"/>
      <c r="D392" s="240"/>
      <c r="E392" s="240"/>
      <c r="F392" s="240"/>
      <c r="G392" s="240"/>
      <c r="H392" s="240"/>
      <c r="I392" s="240"/>
      <c r="J392" s="240"/>
      <c r="K392" s="240"/>
      <c r="L392" s="240"/>
      <c r="M392" s="240"/>
      <c r="N392" s="240"/>
      <c r="O392" s="240"/>
      <c r="P392" s="240"/>
      <c r="Q392" s="240"/>
      <c r="R392" s="210"/>
    </row>
    <row r="393" spans="1:18" x14ac:dyDescent="0.35">
      <c r="A393" s="250"/>
      <c r="B393" s="240"/>
      <c r="C393" s="240"/>
      <c r="D393" s="240"/>
      <c r="E393" s="240"/>
      <c r="F393" s="240"/>
      <c r="G393" s="240"/>
      <c r="H393" s="240"/>
      <c r="I393" s="240"/>
      <c r="J393" s="240"/>
      <c r="K393" s="240"/>
      <c r="L393" s="240"/>
      <c r="M393" s="240"/>
      <c r="N393" s="240"/>
      <c r="O393" s="240"/>
      <c r="P393" s="240"/>
      <c r="Q393" s="240"/>
      <c r="R393" s="210"/>
    </row>
    <row r="394" spans="1:18" x14ac:dyDescent="0.35">
      <c r="A394" s="250"/>
      <c r="B394" s="240"/>
      <c r="C394" s="240"/>
      <c r="D394" s="240"/>
      <c r="E394" s="240"/>
      <c r="F394" s="240"/>
      <c r="G394" s="240"/>
      <c r="H394" s="240"/>
      <c r="I394" s="240"/>
      <c r="J394" s="240"/>
      <c r="K394" s="240"/>
      <c r="L394" s="240"/>
      <c r="M394" s="240"/>
      <c r="N394" s="240"/>
      <c r="O394" s="240"/>
      <c r="P394" s="240"/>
      <c r="Q394" s="240"/>
      <c r="R394" s="210"/>
    </row>
    <row r="395" spans="1:18" x14ac:dyDescent="0.35">
      <c r="A395" s="250"/>
      <c r="B395" s="240"/>
      <c r="C395" s="240"/>
      <c r="D395" s="240"/>
      <c r="E395" s="240"/>
      <c r="F395" s="240"/>
      <c r="G395" s="240"/>
      <c r="H395" s="240"/>
      <c r="I395" s="240"/>
      <c r="J395" s="240"/>
      <c r="K395" s="240"/>
      <c r="L395" s="240"/>
      <c r="M395" s="240"/>
      <c r="N395" s="240"/>
      <c r="O395" s="240"/>
      <c r="P395" s="240"/>
      <c r="Q395" s="240"/>
      <c r="R395" s="210"/>
    </row>
    <row r="396" spans="1:18" x14ac:dyDescent="0.35">
      <c r="A396" s="250"/>
      <c r="B396" s="240"/>
      <c r="C396" s="240"/>
      <c r="D396" s="240"/>
      <c r="E396" s="240"/>
      <c r="F396" s="240"/>
      <c r="G396" s="240"/>
      <c r="H396" s="240"/>
      <c r="I396" s="240"/>
      <c r="J396" s="240"/>
      <c r="K396" s="240"/>
      <c r="L396" s="240"/>
      <c r="M396" s="240"/>
      <c r="N396" s="240"/>
      <c r="O396" s="240"/>
      <c r="P396" s="240"/>
      <c r="Q396" s="240"/>
      <c r="R396" s="210"/>
    </row>
    <row r="397" spans="1:18" x14ac:dyDescent="0.35">
      <c r="A397" s="250"/>
      <c r="B397" s="240"/>
      <c r="C397" s="240"/>
      <c r="D397" s="240"/>
      <c r="E397" s="240"/>
      <c r="F397" s="240"/>
      <c r="G397" s="240"/>
      <c r="H397" s="240"/>
      <c r="I397" s="240"/>
      <c r="J397" s="240"/>
      <c r="K397" s="240"/>
      <c r="L397" s="240"/>
      <c r="M397" s="240"/>
      <c r="N397" s="240"/>
      <c r="O397" s="240"/>
      <c r="P397" s="240"/>
      <c r="Q397" s="240"/>
      <c r="R397" s="210"/>
    </row>
    <row r="398" spans="1:18" x14ac:dyDescent="0.35">
      <c r="A398" s="250"/>
      <c r="B398" s="240"/>
      <c r="C398" s="240"/>
      <c r="D398" s="240"/>
      <c r="E398" s="240"/>
      <c r="F398" s="240"/>
      <c r="G398" s="240"/>
      <c r="H398" s="240"/>
      <c r="I398" s="240"/>
      <c r="J398" s="240"/>
      <c r="K398" s="240"/>
      <c r="L398" s="240"/>
      <c r="M398" s="240"/>
      <c r="N398" s="240"/>
      <c r="O398" s="240"/>
      <c r="P398" s="240"/>
      <c r="Q398" s="240"/>
      <c r="R398" s="210"/>
    </row>
    <row r="399" spans="1:18" x14ac:dyDescent="0.35">
      <c r="A399" s="250"/>
      <c r="B399" s="240"/>
      <c r="C399" s="240"/>
      <c r="D399" s="240"/>
      <c r="E399" s="240"/>
      <c r="F399" s="240"/>
      <c r="G399" s="240"/>
      <c r="H399" s="240"/>
      <c r="I399" s="240"/>
      <c r="J399" s="240"/>
      <c r="K399" s="240"/>
      <c r="L399" s="240"/>
      <c r="M399" s="240"/>
      <c r="N399" s="240"/>
      <c r="O399" s="240"/>
      <c r="P399" s="240"/>
      <c r="Q399" s="240"/>
      <c r="R399" s="210"/>
    </row>
    <row r="400" spans="1:18" x14ac:dyDescent="0.35">
      <c r="A400" s="250"/>
      <c r="B400" s="240"/>
      <c r="C400" s="240"/>
      <c r="D400" s="240"/>
      <c r="E400" s="240"/>
      <c r="F400" s="240"/>
      <c r="G400" s="240"/>
      <c r="H400" s="240"/>
      <c r="I400" s="240"/>
      <c r="J400" s="240"/>
      <c r="K400" s="240"/>
      <c r="L400" s="240"/>
      <c r="M400" s="240"/>
      <c r="N400" s="240"/>
      <c r="O400" s="240"/>
      <c r="P400" s="240"/>
      <c r="Q400" s="240"/>
      <c r="R400" s="210"/>
    </row>
    <row r="401" spans="1:18" x14ac:dyDescent="0.35">
      <c r="A401" s="250"/>
      <c r="B401" s="240"/>
      <c r="C401" s="240"/>
      <c r="D401" s="240"/>
      <c r="E401" s="240"/>
      <c r="F401" s="240"/>
      <c r="G401" s="240"/>
      <c r="H401" s="240"/>
      <c r="I401" s="240"/>
      <c r="J401" s="240"/>
      <c r="K401" s="240"/>
      <c r="L401" s="240"/>
      <c r="M401" s="240"/>
      <c r="N401" s="240"/>
      <c r="O401" s="240"/>
      <c r="P401" s="240"/>
      <c r="Q401" s="240"/>
      <c r="R401" s="210"/>
    </row>
    <row r="402" spans="1:18" x14ac:dyDescent="0.35">
      <c r="A402" s="250"/>
      <c r="B402" s="240"/>
      <c r="C402" s="240"/>
      <c r="D402" s="240"/>
      <c r="E402" s="240"/>
      <c r="F402" s="240"/>
      <c r="G402" s="240"/>
      <c r="H402" s="240"/>
      <c r="I402" s="240"/>
      <c r="J402" s="240"/>
      <c r="K402" s="240"/>
      <c r="L402" s="240"/>
      <c r="M402" s="240"/>
      <c r="N402" s="240"/>
      <c r="O402" s="240"/>
      <c r="P402" s="240"/>
      <c r="Q402" s="240"/>
      <c r="R402" s="210"/>
    </row>
    <row r="403" spans="1:18" x14ac:dyDescent="0.35">
      <c r="A403" s="250"/>
      <c r="B403" s="240"/>
      <c r="C403" s="240"/>
      <c r="D403" s="240"/>
      <c r="E403" s="240"/>
      <c r="F403" s="240"/>
      <c r="G403" s="240"/>
      <c r="H403" s="240"/>
      <c r="I403" s="240"/>
      <c r="J403" s="240"/>
      <c r="K403" s="240"/>
      <c r="L403" s="240"/>
      <c r="M403" s="240"/>
      <c r="N403" s="240"/>
      <c r="O403" s="240"/>
      <c r="P403" s="240"/>
      <c r="Q403" s="240"/>
      <c r="R403" s="210"/>
    </row>
    <row r="404" spans="1:18" x14ac:dyDescent="0.35">
      <c r="A404" s="250"/>
      <c r="B404" s="240"/>
      <c r="C404" s="240"/>
      <c r="D404" s="240"/>
      <c r="E404" s="240"/>
      <c r="F404" s="240"/>
      <c r="G404" s="240"/>
      <c r="H404" s="240"/>
      <c r="I404" s="240"/>
      <c r="J404" s="240"/>
      <c r="K404" s="240"/>
      <c r="L404" s="240"/>
      <c r="M404" s="240"/>
      <c r="N404" s="240"/>
      <c r="O404" s="240"/>
      <c r="P404" s="240"/>
      <c r="Q404" s="240"/>
      <c r="R404" s="210"/>
    </row>
    <row r="405" spans="1:18" x14ac:dyDescent="0.35">
      <c r="A405" s="250"/>
      <c r="B405" s="240"/>
      <c r="C405" s="240"/>
      <c r="D405" s="240"/>
      <c r="E405" s="240"/>
      <c r="F405" s="240"/>
      <c r="G405" s="240"/>
      <c r="H405" s="240"/>
      <c r="I405" s="240"/>
      <c r="J405" s="240"/>
      <c r="K405" s="240"/>
      <c r="L405" s="240"/>
      <c r="M405" s="240"/>
      <c r="N405" s="240"/>
      <c r="O405" s="240"/>
      <c r="P405" s="240"/>
      <c r="Q405" s="240"/>
      <c r="R405" s="210"/>
    </row>
    <row r="406" spans="1:18" x14ac:dyDescent="0.35">
      <c r="A406" s="250"/>
      <c r="B406" s="240"/>
      <c r="C406" s="240"/>
      <c r="D406" s="240"/>
      <c r="E406" s="240"/>
      <c r="F406" s="240"/>
      <c r="G406" s="240"/>
      <c r="H406" s="240"/>
      <c r="I406" s="240"/>
      <c r="J406" s="240"/>
      <c r="K406" s="240"/>
      <c r="L406" s="240"/>
      <c r="M406" s="240"/>
      <c r="N406" s="240"/>
      <c r="O406" s="240"/>
      <c r="P406" s="240"/>
      <c r="Q406" s="240"/>
      <c r="R406" s="210"/>
    </row>
    <row r="407" spans="1:18" x14ac:dyDescent="0.35">
      <c r="A407" s="250"/>
      <c r="B407" s="240"/>
      <c r="C407" s="240"/>
      <c r="D407" s="240"/>
      <c r="E407" s="240"/>
      <c r="F407" s="240"/>
      <c r="G407" s="240"/>
      <c r="H407" s="240"/>
      <c r="I407" s="240"/>
      <c r="J407" s="240"/>
      <c r="K407" s="240"/>
      <c r="L407" s="240"/>
      <c r="M407" s="240"/>
      <c r="N407" s="240"/>
      <c r="O407" s="240"/>
      <c r="P407" s="240"/>
      <c r="Q407" s="240"/>
      <c r="R407" s="210"/>
    </row>
    <row r="408" spans="1:18" x14ac:dyDescent="0.35">
      <c r="A408" s="250"/>
      <c r="B408" s="240"/>
      <c r="C408" s="240"/>
      <c r="D408" s="240"/>
      <c r="E408" s="240"/>
      <c r="F408" s="240"/>
      <c r="G408" s="240"/>
      <c r="H408" s="240"/>
      <c r="I408" s="240"/>
      <c r="J408" s="240"/>
      <c r="K408" s="240"/>
      <c r="L408" s="240"/>
      <c r="M408" s="240"/>
      <c r="N408" s="240"/>
      <c r="O408" s="240"/>
      <c r="P408" s="240"/>
      <c r="Q408" s="240"/>
      <c r="R408" s="210"/>
    </row>
    <row r="409" spans="1:18" x14ac:dyDescent="0.35">
      <c r="A409" s="250"/>
      <c r="B409" s="240"/>
      <c r="C409" s="240"/>
      <c r="D409" s="240"/>
      <c r="E409" s="240"/>
      <c r="F409" s="240"/>
      <c r="G409" s="240"/>
      <c r="H409" s="240"/>
      <c r="I409" s="240"/>
      <c r="J409" s="240"/>
      <c r="K409" s="240"/>
      <c r="L409" s="240"/>
      <c r="M409" s="240"/>
      <c r="N409" s="240"/>
      <c r="O409" s="240"/>
      <c r="P409" s="240"/>
      <c r="Q409" s="240"/>
      <c r="R409" s="210"/>
    </row>
    <row r="410" spans="1:18" x14ac:dyDescent="0.35">
      <c r="A410" s="250"/>
      <c r="B410" s="240"/>
      <c r="C410" s="240"/>
      <c r="D410" s="240"/>
      <c r="E410" s="240"/>
      <c r="F410" s="240"/>
      <c r="G410" s="240"/>
      <c r="H410" s="240"/>
      <c r="I410" s="240"/>
      <c r="J410" s="240"/>
      <c r="K410" s="240"/>
      <c r="L410" s="240"/>
      <c r="M410" s="240"/>
      <c r="N410" s="240"/>
      <c r="O410" s="240"/>
      <c r="P410" s="240"/>
      <c r="Q410" s="240"/>
      <c r="R410" s="210"/>
    </row>
    <row r="411" spans="1:18" x14ac:dyDescent="0.35">
      <c r="A411" s="250"/>
      <c r="B411" s="240"/>
      <c r="C411" s="240"/>
      <c r="D411" s="240"/>
      <c r="E411" s="240"/>
      <c r="F411" s="240"/>
      <c r="G411" s="240"/>
      <c r="H411" s="240"/>
      <c r="I411" s="240"/>
      <c r="J411" s="240"/>
      <c r="K411" s="240"/>
      <c r="L411" s="240"/>
      <c r="M411" s="240"/>
      <c r="N411" s="240"/>
      <c r="O411" s="240"/>
      <c r="P411" s="240"/>
      <c r="Q411" s="240"/>
      <c r="R411" s="210"/>
    </row>
    <row r="412" spans="1:18" x14ac:dyDescent="0.35">
      <c r="A412" s="250"/>
      <c r="B412" s="240"/>
      <c r="C412" s="240"/>
      <c r="D412" s="240"/>
      <c r="E412" s="240"/>
      <c r="F412" s="240"/>
      <c r="G412" s="240"/>
      <c r="H412" s="240"/>
      <c r="I412" s="240"/>
      <c r="J412" s="240"/>
      <c r="K412" s="240"/>
      <c r="L412" s="240"/>
      <c r="M412" s="240"/>
      <c r="N412" s="240"/>
      <c r="O412" s="240"/>
      <c r="P412" s="240"/>
      <c r="Q412" s="240"/>
      <c r="R412" s="210"/>
    </row>
    <row r="413" spans="1:18" x14ac:dyDescent="0.35">
      <c r="A413" s="250"/>
      <c r="B413" s="240"/>
      <c r="C413" s="240"/>
      <c r="D413" s="240"/>
      <c r="E413" s="240"/>
      <c r="F413" s="240"/>
      <c r="G413" s="240"/>
      <c r="H413" s="240"/>
      <c r="I413" s="240"/>
      <c r="J413" s="240"/>
      <c r="K413" s="240"/>
      <c r="L413" s="240"/>
      <c r="M413" s="240"/>
      <c r="N413" s="240"/>
      <c r="O413" s="240"/>
      <c r="P413" s="240"/>
      <c r="Q413" s="240"/>
      <c r="R413" s="210"/>
    </row>
    <row r="414" spans="1:18" x14ac:dyDescent="0.35">
      <c r="A414" s="250"/>
      <c r="B414" s="240"/>
      <c r="C414" s="240"/>
      <c r="D414" s="240"/>
      <c r="E414" s="240"/>
      <c r="F414" s="240"/>
      <c r="G414" s="240"/>
      <c r="H414" s="240"/>
      <c r="I414" s="240"/>
      <c r="J414" s="240"/>
      <c r="K414" s="240"/>
      <c r="L414" s="240"/>
      <c r="M414" s="240"/>
      <c r="N414" s="240"/>
      <c r="O414" s="240"/>
      <c r="P414" s="240"/>
      <c r="Q414" s="240"/>
      <c r="R414" s="210"/>
    </row>
    <row r="415" spans="1:18" x14ac:dyDescent="0.35">
      <c r="A415" s="250"/>
      <c r="B415" s="240"/>
      <c r="C415" s="240"/>
      <c r="D415" s="240"/>
      <c r="E415" s="240"/>
      <c r="F415" s="240"/>
      <c r="G415" s="240"/>
      <c r="H415" s="240"/>
      <c r="I415" s="240"/>
      <c r="J415" s="240"/>
      <c r="K415" s="240"/>
      <c r="L415" s="240"/>
      <c r="M415" s="240"/>
      <c r="N415" s="240"/>
      <c r="O415" s="240"/>
      <c r="P415" s="240"/>
      <c r="Q415" s="240"/>
      <c r="R415" s="210"/>
    </row>
    <row r="416" spans="1:18" x14ac:dyDescent="0.35">
      <c r="A416" s="250"/>
      <c r="B416" s="240"/>
      <c r="C416" s="240"/>
      <c r="D416" s="240"/>
      <c r="E416" s="240"/>
      <c r="F416" s="240"/>
      <c r="G416" s="240"/>
      <c r="H416" s="240"/>
      <c r="I416" s="240"/>
      <c r="J416" s="240"/>
      <c r="K416" s="240"/>
      <c r="L416" s="240"/>
      <c r="M416" s="240"/>
      <c r="N416" s="240"/>
      <c r="O416" s="240"/>
      <c r="P416" s="240"/>
      <c r="Q416" s="240"/>
      <c r="R416" s="210"/>
    </row>
    <row r="417" spans="1:18" x14ac:dyDescent="0.35">
      <c r="A417" s="250"/>
      <c r="B417" s="240"/>
      <c r="C417" s="240"/>
      <c r="D417" s="240"/>
      <c r="E417" s="240"/>
      <c r="F417" s="240"/>
      <c r="G417" s="240"/>
      <c r="H417" s="240"/>
      <c r="I417" s="240"/>
      <c r="J417" s="240"/>
      <c r="K417" s="240"/>
      <c r="L417" s="240"/>
      <c r="M417" s="240"/>
      <c r="N417" s="240"/>
      <c r="O417" s="240"/>
      <c r="P417" s="240"/>
      <c r="Q417" s="240"/>
      <c r="R417" s="210"/>
    </row>
    <row r="418" spans="1:18" x14ac:dyDescent="0.35">
      <c r="A418" s="250"/>
      <c r="B418" s="240"/>
      <c r="C418" s="240"/>
      <c r="D418" s="240"/>
      <c r="E418" s="240"/>
      <c r="F418" s="240"/>
      <c r="G418" s="240"/>
      <c r="H418" s="240"/>
      <c r="I418" s="240"/>
      <c r="J418" s="240"/>
      <c r="K418" s="240"/>
      <c r="L418" s="240"/>
      <c r="M418" s="240"/>
      <c r="N418" s="240"/>
      <c r="O418" s="240"/>
      <c r="P418" s="240"/>
      <c r="Q418" s="240"/>
      <c r="R418" s="210"/>
    </row>
    <row r="419" spans="1:18" x14ac:dyDescent="0.35">
      <c r="A419" s="250"/>
      <c r="B419" s="240"/>
      <c r="C419" s="240"/>
      <c r="D419" s="240"/>
      <c r="E419" s="240"/>
      <c r="F419" s="240"/>
      <c r="G419" s="240"/>
      <c r="H419" s="240"/>
      <c r="I419" s="240"/>
      <c r="J419" s="240"/>
      <c r="K419" s="240"/>
      <c r="L419" s="240"/>
      <c r="M419" s="240"/>
      <c r="N419" s="240"/>
      <c r="O419" s="240"/>
      <c r="P419" s="240"/>
      <c r="Q419" s="240"/>
      <c r="R419" s="210"/>
    </row>
    <row r="420" spans="1:18" x14ac:dyDescent="0.35">
      <c r="A420" s="250"/>
      <c r="B420" s="240"/>
      <c r="C420" s="240"/>
      <c r="D420" s="240"/>
      <c r="E420" s="240"/>
      <c r="F420" s="240"/>
      <c r="G420" s="240"/>
      <c r="H420" s="240"/>
      <c r="I420" s="240"/>
      <c r="J420" s="240"/>
      <c r="K420" s="240"/>
      <c r="L420" s="240"/>
      <c r="M420" s="240"/>
      <c r="N420" s="240"/>
      <c r="O420" s="240"/>
      <c r="P420" s="240"/>
      <c r="Q420" s="240"/>
      <c r="R420" s="210"/>
    </row>
    <row r="421" spans="1:18" x14ac:dyDescent="0.35">
      <c r="A421" s="250"/>
      <c r="B421" s="240"/>
      <c r="C421" s="240"/>
      <c r="D421" s="240"/>
      <c r="E421" s="240"/>
      <c r="F421" s="240"/>
      <c r="G421" s="240"/>
      <c r="H421" s="240"/>
      <c r="I421" s="240"/>
      <c r="J421" s="240"/>
      <c r="K421" s="240"/>
      <c r="L421" s="240"/>
      <c r="M421" s="240"/>
      <c r="N421" s="240"/>
      <c r="O421" s="240"/>
      <c r="P421" s="240"/>
      <c r="Q421" s="240"/>
      <c r="R421" s="210"/>
    </row>
    <row r="422" spans="1:18" x14ac:dyDescent="0.35">
      <c r="A422" s="250"/>
      <c r="B422" s="240"/>
      <c r="C422" s="240"/>
      <c r="D422" s="240"/>
      <c r="E422" s="240"/>
      <c r="F422" s="240"/>
      <c r="G422" s="240"/>
      <c r="H422" s="240"/>
      <c r="I422" s="240"/>
      <c r="J422" s="240"/>
      <c r="K422" s="240"/>
      <c r="L422" s="240"/>
      <c r="M422" s="240"/>
      <c r="N422" s="240"/>
      <c r="O422" s="240"/>
      <c r="P422" s="240"/>
      <c r="Q422" s="240"/>
      <c r="R422" s="210"/>
    </row>
    <row r="423" spans="1:18" x14ac:dyDescent="0.35">
      <c r="A423" s="250"/>
      <c r="B423" s="240"/>
      <c r="C423" s="240"/>
      <c r="D423" s="240"/>
      <c r="E423" s="240"/>
      <c r="F423" s="240"/>
      <c r="G423" s="240"/>
      <c r="H423" s="240"/>
      <c r="I423" s="240"/>
      <c r="J423" s="240"/>
      <c r="K423" s="240"/>
      <c r="L423" s="240"/>
      <c r="M423" s="240"/>
      <c r="N423" s="240"/>
      <c r="O423" s="240"/>
      <c r="P423" s="240"/>
      <c r="Q423" s="240"/>
      <c r="R423" s="210"/>
    </row>
    <row r="424" spans="1:18" x14ac:dyDescent="0.35">
      <c r="A424" s="250"/>
      <c r="B424" s="240"/>
      <c r="C424" s="240"/>
      <c r="D424" s="240"/>
      <c r="E424" s="240"/>
      <c r="F424" s="240"/>
      <c r="G424" s="240"/>
      <c r="H424" s="240"/>
      <c r="I424" s="240"/>
      <c r="J424" s="240"/>
      <c r="K424" s="240"/>
      <c r="L424" s="240"/>
      <c r="M424" s="240"/>
      <c r="N424" s="240"/>
      <c r="O424" s="240"/>
      <c r="P424" s="240"/>
      <c r="Q424" s="240"/>
      <c r="R424" s="210"/>
    </row>
    <row r="425" spans="1:18" x14ac:dyDescent="0.35">
      <c r="A425" s="250"/>
      <c r="B425" s="240"/>
      <c r="C425" s="240"/>
      <c r="D425" s="240"/>
      <c r="E425" s="240"/>
      <c r="F425" s="240"/>
      <c r="G425" s="240"/>
      <c r="H425" s="240"/>
      <c r="I425" s="240"/>
      <c r="J425" s="240"/>
      <c r="K425" s="240"/>
      <c r="L425" s="240"/>
      <c r="M425" s="240"/>
      <c r="N425" s="240"/>
      <c r="O425" s="240"/>
      <c r="P425" s="240"/>
      <c r="Q425" s="240"/>
      <c r="R425" s="210"/>
    </row>
    <row r="426" spans="1:18" x14ac:dyDescent="0.35">
      <c r="A426" s="250"/>
      <c r="B426" s="240"/>
      <c r="C426" s="240"/>
      <c r="D426" s="240"/>
      <c r="E426" s="240"/>
      <c r="F426" s="240"/>
      <c r="G426" s="240"/>
      <c r="H426" s="240"/>
      <c r="I426" s="240"/>
      <c r="J426" s="240"/>
      <c r="K426" s="240"/>
      <c r="L426" s="240"/>
      <c r="M426" s="240"/>
      <c r="N426" s="240"/>
      <c r="O426" s="240"/>
      <c r="P426" s="240"/>
      <c r="Q426" s="240"/>
      <c r="R426" s="210"/>
    </row>
    <row r="427" spans="1:18" x14ac:dyDescent="0.35">
      <c r="A427" s="250"/>
      <c r="B427" s="240"/>
      <c r="C427" s="240"/>
      <c r="D427" s="240"/>
      <c r="E427" s="240"/>
      <c r="F427" s="240"/>
      <c r="G427" s="240"/>
      <c r="H427" s="240"/>
      <c r="I427" s="240"/>
      <c r="J427" s="240"/>
      <c r="K427" s="240"/>
      <c r="L427" s="240"/>
      <c r="M427" s="240"/>
      <c r="N427" s="240"/>
      <c r="O427" s="240"/>
      <c r="P427" s="240"/>
      <c r="Q427" s="240"/>
      <c r="R427" s="210"/>
    </row>
    <row r="428" spans="1:18" x14ac:dyDescent="0.35">
      <c r="A428" s="250"/>
      <c r="B428" s="240"/>
      <c r="C428" s="240"/>
      <c r="D428" s="240"/>
      <c r="E428" s="240"/>
      <c r="F428" s="240"/>
      <c r="G428" s="240"/>
      <c r="H428" s="240"/>
      <c r="I428" s="240"/>
      <c r="J428" s="240"/>
      <c r="K428" s="240"/>
      <c r="L428" s="240"/>
      <c r="M428" s="240"/>
      <c r="N428" s="240"/>
      <c r="O428" s="240"/>
      <c r="P428" s="240"/>
      <c r="Q428" s="240"/>
      <c r="R428" s="210"/>
    </row>
    <row r="429" spans="1:18" x14ac:dyDescent="0.35">
      <c r="A429" s="250"/>
      <c r="B429" s="240"/>
      <c r="C429" s="240"/>
      <c r="D429" s="240"/>
      <c r="E429" s="240"/>
      <c r="F429" s="240"/>
      <c r="G429" s="240"/>
      <c r="H429" s="240"/>
      <c r="I429" s="240"/>
      <c r="J429" s="240"/>
      <c r="K429" s="240"/>
      <c r="L429" s="240"/>
      <c r="M429" s="240"/>
      <c r="N429" s="240"/>
      <c r="O429" s="240"/>
      <c r="P429" s="240"/>
      <c r="Q429" s="240"/>
      <c r="R429" s="210"/>
    </row>
    <row r="430" spans="1:18" x14ac:dyDescent="0.35">
      <c r="A430" s="250"/>
      <c r="B430" s="240"/>
      <c r="C430" s="240"/>
      <c r="D430" s="240"/>
      <c r="E430" s="240"/>
      <c r="F430" s="240"/>
      <c r="G430" s="240"/>
      <c r="H430" s="240"/>
      <c r="I430" s="240"/>
      <c r="J430" s="240"/>
      <c r="K430" s="240"/>
      <c r="L430" s="240"/>
      <c r="M430" s="240"/>
      <c r="N430" s="240"/>
      <c r="O430" s="240"/>
      <c r="P430" s="240"/>
      <c r="Q430" s="240"/>
      <c r="R430" s="210"/>
    </row>
    <row r="431" spans="1:18" x14ac:dyDescent="0.35">
      <c r="A431" s="250"/>
      <c r="B431" s="240"/>
      <c r="C431" s="240"/>
      <c r="D431" s="240"/>
      <c r="E431" s="240"/>
      <c r="F431" s="240"/>
      <c r="G431" s="240"/>
      <c r="H431" s="240"/>
      <c r="I431" s="240"/>
      <c r="J431" s="240"/>
      <c r="K431" s="240"/>
      <c r="L431" s="240"/>
      <c r="M431" s="240"/>
      <c r="N431" s="240"/>
      <c r="O431" s="240"/>
      <c r="P431" s="240"/>
      <c r="Q431" s="240"/>
      <c r="R431" s="210"/>
    </row>
    <row r="432" spans="1:18" x14ac:dyDescent="0.35">
      <c r="A432" s="250"/>
      <c r="B432" s="240"/>
      <c r="C432" s="240"/>
      <c r="D432" s="240"/>
      <c r="E432" s="240"/>
      <c r="F432" s="240"/>
      <c r="G432" s="240"/>
      <c r="H432" s="240"/>
      <c r="I432" s="240"/>
      <c r="J432" s="240"/>
      <c r="K432" s="240"/>
      <c r="L432" s="240"/>
      <c r="M432" s="240"/>
      <c r="N432" s="240"/>
      <c r="O432" s="240"/>
      <c r="P432" s="240"/>
      <c r="Q432" s="240"/>
      <c r="R432" s="210"/>
    </row>
    <row r="433" spans="1:18" x14ac:dyDescent="0.35">
      <c r="A433" s="250"/>
      <c r="B433" s="240"/>
      <c r="C433" s="240"/>
      <c r="D433" s="240"/>
      <c r="E433" s="240"/>
      <c r="F433" s="240"/>
      <c r="G433" s="240"/>
      <c r="H433" s="240"/>
      <c r="I433" s="240"/>
      <c r="J433" s="240"/>
      <c r="K433" s="240"/>
      <c r="L433" s="240"/>
      <c r="M433" s="240"/>
      <c r="N433" s="240"/>
      <c r="O433" s="240"/>
      <c r="P433" s="240"/>
      <c r="Q433" s="240"/>
      <c r="R433" s="210"/>
    </row>
    <row r="434" spans="1:18" x14ac:dyDescent="0.35">
      <c r="A434" s="250"/>
      <c r="B434" s="240"/>
      <c r="C434" s="240"/>
      <c r="D434" s="240"/>
      <c r="E434" s="240"/>
      <c r="F434" s="240"/>
      <c r="G434" s="240"/>
      <c r="H434" s="240"/>
      <c r="I434" s="240"/>
      <c r="J434" s="240"/>
      <c r="K434" s="240"/>
      <c r="L434" s="240"/>
      <c r="M434" s="240"/>
      <c r="N434" s="240"/>
      <c r="O434" s="240"/>
      <c r="P434" s="240"/>
      <c r="Q434" s="240"/>
      <c r="R434" s="210"/>
    </row>
    <row r="435" spans="1:18" x14ac:dyDescent="0.35">
      <c r="A435" s="250"/>
      <c r="B435" s="240"/>
      <c r="C435" s="240"/>
      <c r="D435" s="240"/>
      <c r="E435" s="240"/>
      <c r="F435" s="240"/>
      <c r="G435" s="240"/>
      <c r="H435" s="240"/>
      <c r="I435" s="240"/>
      <c r="J435" s="240"/>
      <c r="K435" s="240"/>
      <c r="L435" s="240"/>
      <c r="M435" s="240"/>
      <c r="N435" s="240"/>
      <c r="O435" s="240"/>
      <c r="P435" s="240"/>
      <c r="Q435" s="240"/>
      <c r="R435" s="210"/>
    </row>
    <row r="436" spans="1:18" x14ac:dyDescent="0.35">
      <c r="A436" s="250"/>
      <c r="B436" s="240"/>
      <c r="C436" s="240"/>
      <c r="D436" s="240"/>
      <c r="E436" s="240"/>
      <c r="F436" s="240"/>
      <c r="G436" s="240"/>
      <c r="H436" s="240"/>
      <c r="I436" s="240"/>
      <c r="J436" s="240"/>
      <c r="K436" s="240"/>
      <c r="L436" s="240"/>
      <c r="M436" s="240"/>
      <c r="N436" s="240"/>
      <c r="O436" s="240"/>
      <c r="P436" s="240"/>
      <c r="Q436" s="240"/>
      <c r="R436" s="210"/>
    </row>
    <row r="437" spans="1:18" x14ac:dyDescent="0.35">
      <c r="A437" s="250"/>
      <c r="B437" s="240"/>
      <c r="C437" s="240"/>
      <c r="D437" s="240"/>
      <c r="E437" s="240"/>
      <c r="F437" s="240"/>
      <c r="G437" s="240"/>
      <c r="H437" s="240"/>
      <c r="I437" s="240"/>
      <c r="J437" s="240"/>
      <c r="K437" s="240"/>
      <c r="L437" s="240"/>
      <c r="M437" s="240"/>
      <c r="N437" s="240"/>
      <c r="O437" s="240"/>
      <c r="P437" s="240"/>
      <c r="Q437" s="240"/>
      <c r="R437" s="210"/>
    </row>
    <row r="438" spans="1:18" x14ac:dyDescent="0.35">
      <c r="A438" s="250"/>
      <c r="B438" s="240"/>
      <c r="C438" s="240"/>
      <c r="D438" s="240"/>
      <c r="E438" s="240"/>
      <c r="F438" s="240"/>
      <c r="G438" s="240"/>
      <c r="H438" s="240"/>
      <c r="I438" s="240"/>
      <c r="J438" s="240"/>
      <c r="K438" s="240"/>
      <c r="L438" s="240"/>
      <c r="M438" s="240"/>
      <c r="N438" s="240"/>
      <c r="O438" s="240"/>
      <c r="P438" s="240"/>
      <c r="Q438" s="240"/>
      <c r="R438" s="210"/>
    </row>
    <row r="439" spans="1:18" x14ac:dyDescent="0.35">
      <c r="A439" s="250"/>
      <c r="B439" s="240"/>
      <c r="C439" s="240"/>
      <c r="D439" s="240"/>
      <c r="E439" s="240"/>
      <c r="F439" s="240"/>
      <c r="G439" s="240"/>
      <c r="H439" s="240"/>
      <c r="I439" s="240"/>
      <c r="J439" s="240"/>
      <c r="K439" s="240"/>
      <c r="L439" s="240"/>
      <c r="M439" s="240"/>
      <c r="N439" s="240"/>
      <c r="O439" s="240"/>
      <c r="P439" s="240"/>
      <c r="Q439" s="240"/>
      <c r="R439" s="210"/>
    </row>
    <row r="440" spans="1:18" x14ac:dyDescent="0.35">
      <c r="A440" s="250"/>
      <c r="B440" s="240"/>
      <c r="C440" s="240"/>
      <c r="D440" s="240"/>
      <c r="E440" s="240"/>
      <c r="F440" s="240"/>
      <c r="G440" s="240"/>
      <c r="H440" s="240"/>
      <c r="I440" s="240"/>
      <c r="J440" s="240"/>
      <c r="K440" s="240"/>
      <c r="L440" s="240"/>
      <c r="M440" s="240"/>
      <c r="N440" s="240"/>
      <c r="O440" s="240"/>
      <c r="P440" s="240"/>
      <c r="Q440" s="240"/>
      <c r="R440" s="210"/>
    </row>
    <row r="441" spans="1:18" x14ac:dyDescent="0.35">
      <c r="A441" s="250"/>
      <c r="B441" s="240"/>
      <c r="C441" s="240"/>
      <c r="D441" s="240"/>
      <c r="E441" s="240"/>
      <c r="F441" s="240"/>
      <c r="G441" s="240"/>
      <c r="H441" s="240"/>
      <c r="I441" s="240"/>
      <c r="J441" s="240"/>
      <c r="K441" s="240"/>
      <c r="L441" s="240"/>
      <c r="M441" s="240"/>
      <c r="N441" s="240"/>
      <c r="O441" s="240"/>
      <c r="P441" s="240"/>
      <c r="Q441" s="240"/>
      <c r="R441" s="210"/>
    </row>
    <row r="442" spans="1:18" x14ac:dyDescent="0.35">
      <c r="A442" s="250"/>
      <c r="B442" s="240"/>
      <c r="C442" s="240"/>
      <c r="D442" s="240"/>
      <c r="E442" s="240"/>
      <c r="F442" s="240"/>
      <c r="G442" s="240"/>
      <c r="H442" s="240"/>
      <c r="I442" s="240"/>
      <c r="J442" s="240"/>
      <c r="K442" s="240"/>
      <c r="L442" s="240"/>
      <c r="M442" s="240"/>
      <c r="N442" s="240"/>
      <c r="O442" s="240"/>
      <c r="P442" s="240"/>
      <c r="Q442" s="240"/>
      <c r="R442" s="210"/>
    </row>
    <row r="443" spans="1:18" x14ac:dyDescent="0.35">
      <c r="A443" s="250"/>
      <c r="B443" s="240"/>
      <c r="C443" s="240"/>
      <c r="D443" s="240"/>
      <c r="E443" s="240"/>
      <c r="F443" s="240"/>
      <c r="G443" s="240"/>
      <c r="H443" s="240"/>
      <c r="I443" s="240"/>
      <c r="J443" s="240"/>
      <c r="K443" s="240"/>
      <c r="L443" s="240"/>
      <c r="M443" s="240"/>
      <c r="N443" s="240"/>
      <c r="O443" s="240"/>
      <c r="P443" s="240"/>
      <c r="Q443" s="240"/>
      <c r="R443" s="210"/>
    </row>
    <row r="444" spans="1:18" x14ac:dyDescent="0.35">
      <c r="A444" s="250"/>
      <c r="B444" s="240"/>
      <c r="C444" s="240"/>
      <c r="D444" s="240"/>
      <c r="E444" s="240"/>
      <c r="F444" s="240"/>
      <c r="G444" s="240"/>
      <c r="H444" s="240"/>
      <c r="I444" s="240"/>
      <c r="J444" s="240"/>
      <c r="K444" s="240"/>
      <c r="L444" s="240"/>
      <c r="M444" s="240"/>
      <c r="N444" s="240"/>
      <c r="O444" s="240"/>
      <c r="P444" s="240"/>
      <c r="Q444" s="240"/>
      <c r="R444" s="210"/>
    </row>
    <row r="445" spans="1:18" x14ac:dyDescent="0.35">
      <c r="A445" s="250"/>
      <c r="B445" s="240"/>
      <c r="C445" s="240"/>
      <c r="D445" s="240"/>
      <c r="E445" s="240"/>
      <c r="F445" s="240"/>
      <c r="G445" s="240"/>
      <c r="H445" s="240"/>
      <c r="I445" s="240"/>
      <c r="J445" s="240"/>
      <c r="K445" s="240"/>
      <c r="L445" s="240"/>
      <c r="M445" s="240"/>
      <c r="N445" s="240"/>
      <c r="O445" s="240"/>
      <c r="P445" s="240"/>
      <c r="Q445" s="240"/>
      <c r="R445" s="210"/>
    </row>
    <row r="446" spans="1:18" x14ac:dyDescent="0.35">
      <c r="A446" s="250"/>
      <c r="B446" s="240"/>
      <c r="C446" s="240"/>
      <c r="D446" s="240"/>
      <c r="E446" s="240"/>
      <c r="F446" s="240"/>
      <c r="G446" s="240"/>
      <c r="H446" s="240"/>
      <c r="I446" s="240"/>
      <c r="J446" s="240"/>
      <c r="K446" s="240"/>
      <c r="L446" s="240"/>
      <c r="M446" s="240"/>
      <c r="N446" s="240"/>
      <c r="O446" s="240"/>
      <c r="P446" s="240"/>
      <c r="Q446" s="240"/>
      <c r="R446" s="210"/>
    </row>
    <row r="447" spans="1:18" x14ac:dyDescent="0.35">
      <c r="A447" s="250"/>
      <c r="B447" s="240"/>
      <c r="C447" s="240"/>
      <c r="D447" s="240"/>
      <c r="E447" s="240"/>
      <c r="F447" s="240"/>
      <c r="G447" s="240"/>
      <c r="H447" s="240"/>
      <c r="I447" s="240"/>
      <c r="J447" s="240"/>
      <c r="K447" s="240"/>
      <c r="L447" s="240"/>
      <c r="M447" s="240"/>
      <c r="N447" s="240"/>
      <c r="O447" s="240"/>
      <c r="P447" s="240"/>
      <c r="Q447" s="240"/>
      <c r="R447" s="210"/>
    </row>
    <row r="448" spans="1:18" x14ac:dyDescent="0.35">
      <c r="A448" s="250"/>
      <c r="B448" s="240"/>
      <c r="C448" s="240"/>
      <c r="D448" s="240"/>
      <c r="E448" s="240"/>
      <c r="F448" s="240"/>
      <c r="G448" s="240"/>
      <c r="H448" s="240"/>
      <c r="I448" s="240"/>
      <c r="J448" s="240"/>
      <c r="K448" s="240"/>
      <c r="L448" s="240"/>
      <c r="M448" s="240"/>
      <c r="N448" s="240"/>
      <c r="O448" s="240"/>
      <c r="P448" s="240"/>
      <c r="Q448" s="240"/>
      <c r="R448" s="210"/>
    </row>
    <row r="449" spans="1:18" x14ac:dyDescent="0.35">
      <c r="A449" s="250"/>
      <c r="B449" s="240"/>
      <c r="C449" s="240"/>
      <c r="D449" s="240"/>
      <c r="E449" s="240"/>
      <c r="F449" s="240"/>
      <c r="G449" s="240"/>
      <c r="H449" s="240"/>
      <c r="I449" s="240"/>
      <c r="J449" s="240"/>
      <c r="K449" s="240"/>
      <c r="L449" s="240"/>
      <c r="M449" s="240"/>
      <c r="N449" s="240"/>
      <c r="O449" s="240"/>
      <c r="P449" s="240"/>
      <c r="Q449" s="240"/>
      <c r="R449" s="210"/>
    </row>
    <row r="450" spans="1:18" x14ac:dyDescent="0.35">
      <c r="A450" s="250"/>
      <c r="B450" s="240"/>
      <c r="C450" s="240"/>
      <c r="D450" s="240"/>
      <c r="E450" s="240"/>
      <c r="F450" s="240"/>
      <c r="G450" s="240"/>
      <c r="H450" s="240"/>
      <c r="I450" s="240"/>
      <c r="J450" s="240"/>
      <c r="K450" s="240"/>
      <c r="L450" s="240"/>
      <c r="M450" s="240"/>
      <c r="N450" s="240"/>
      <c r="O450" s="240"/>
      <c r="P450" s="240"/>
      <c r="Q450" s="240"/>
      <c r="R450" s="210"/>
    </row>
    <row r="451" spans="1:18" x14ac:dyDescent="0.35">
      <c r="A451" s="250"/>
      <c r="B451" s="240"/>
      <c r="C451" s="240"/>
      <c r="D451" s="240"/>
      <c r="E451" s="240"/>
      <c r="F451" s="240"/>
      <c r="G451" s="240"/>
      <c r="H451" s="240"/>
      <c r="I451" s="240"/>
      <c r="J451" s="240"/>
      <c r="K451" s="240"/>
      <c r="L451" s="240"/>
      <c r="M451" s="240"/>
      <c r="N451" s="240"/>
      <c r="O451" s="240"/>
      <c r="P451" s="240"/>
      <c r="Q451" s="240"/>
      <c r="R451" s="210"/>
    </row>
    <row r="452" spans="1:18" x14ac:dyDescent="0.35">
      <c r="A452" s="250"/>
      <c r="B452" s="240"/>
      <c r="C452" s="240"/>
      <c r="D452" s="240"/>
      <c r="E452" s="240"/>
      <c r="F452" s="240"/>
      <c r="G452" s="240"/>
      <c r="H452" s="240"/>
      <c r="I452" s="240"/>
      <c r="J452" s="240"/>
      <c r="K452" s="240"/>
      <c r="L452" s="240"/>
      <c r="M452" s="240"/>
      <c r="N452" s="240"/>
      <c r="O452" s="240"/>
      <c r="P452" s="240"/>
      <c r="Q452" s="240"/>
      <c r="R452" s="210"/>
    </row>
    <row r="453" spans="1:18" x14ac:dyDescent="0.35">
      <c r="A453" s="250"/>
      <c r="B453" s="240"/>
      <c r="C453" s="240"/>
      <c r="D453" s="240"/>
      <c r="E453" s="240"/>
      <c r="F453" s="240"/>
      <c r="G453" s="240"/>
      <c r="H453" s="240"/>
      <c r="I453" s="240"/>
      <c r="J453" s="240"/>
      <c r="K453" s="240"/>
      <c r="L453" s="240"/>
      <c r="M453" s="240"/>
      <c r="N453" s="240"/>
      <c r="O453" s="240"/>
      <c r="P453" s="240"/>
      <c r="Q453" s="240"/>
      <c r="R453" s="210"/>
    </row>
    <row r="454" spans="1:18" x14ac:dyDescent="0.35">
      <c r="A454" s="250"/>
      <c r="B454" s="240"/>
      <c r="C454" s="240"/>
      <c r="D454" s="240"/>
      <c r="E454" s="240"/>
      <c r="F454" s="240"/>
      <c r="G454" s="240"/>
      <c r="H454" s="240"/>
      <c r="I454" s="240"/>
      <c r="J454" s="240"/>
      <c r="K454" s="240"/>
      <c r="L454" s="240"/>
      <c r="M454" s="240"/>
      <c r="N454" s="240"/>
      <c r="O454" s="240"/>
      <c r="P454" s="240"/>
      <c r="Q454" s="240"/>
      <c r="R454" s="210"/>
    </row>
    <row r="455" spans="1:18" x14ac:dyDescent="0.35">
      <c r="A455" s="250"/>
      <c r="B455" s="240"/>
      <c r="C455" s="240"/>
      <c r="D455" s="240"/>
      <c r="E455" s="240"/>
      <c r="F455" s="240"/>
      <c r="G455" s="240"/>
      <c r="H455" s="240"/>
      <c r="I455" s="240"/>
      <c r="J455" s="240"/>
      <c r="K455" s="240"/>
      <c r="L455" s="240"/>
      <c r="M455" s="240"/>
      <c r="N455" s="240"/>
      <c r="O455" s="240"/>
      <c r="P455" s="240"/>
      <c r="Q455" s="240"/>
      <c r="R455" s="210"/>
    </row>
    <row r="456" spans="1:18" x14ac:dyDescent="0.35">
      <c r="A456" s="250"/>
      <c r="B456" s="240"/>
      <c r="C456" s="240"/>
      <c r="D456" s="240"/>
      <c r="E456" s="240"/>
      <c r="F456" s="240"/>
      <c r="G456" s="240"/>
      <c r="H456" s="240"/>
      <c r="I456" s="240"/>
      <c r="J456" s="240"/>
      <c r="K456" s="240"/>
      <c r="L456" s="240"/>
      <c r="M456" s="240"/>
      <c r="N456" s="240"/>
      <c r="O456" s="240"/>
      <c r="P456" s="240"/>
      <c r="Q456" s="240"/>
      <c r="R456" s="210"/>
    </row>
    <row r="457" spans="1:18" x14ac:dyDescent="0.35">
      <c r="A457" s="250"/>
      <c r="B457" s="240"/>
      <c r="C457" s="240"/>
      <c r="D457" s="240"/>
      <c r="E457" s="240"/>
      <c r="F457" s="240"/>
      <c r="G457" s="240"/>
      <c r="H457" s="240"/>
      <c r="I457" s="240"/>
      <c r="J457" s="240"/>
      <c r="K457" s="240"/>
      <c r="L457" s="240"/>
      <c r="M457" s="240"/>
      <c r="N457" s="240"/>
      <c r="O457" s="240"/>
      <c r="P457" s="240"/>
      <c r="Q457" s="240"/>
      <c r="R457" s="210"/>
    </row>
    <row r="458" spans="1:18" x14ac:dyDescent="0.35">
      <c r="A458" s="250"/>
      <c r="B458" s="240"/>
      <c r="C458" s="240"/>
      <c r="D458" s="240"/>
      <c r="E458" s="240"/>
      <c r="F458" s="240"/>
      <c r="G458" s="240"/>
      <c r="H458" s="240"/>
      <c r="I458" s="240"/>
      <c r="J458" s="240"/>
      <c r="K458" s="240"/>
      <c r="L458" s="240"/>
      <c r="M458" s="240"/>
      <c r="N458" s="240"/>
      <c r="O458" s="240"/>
      <c r="P458" s="240"/>
      <c r="Q458" s="240"/>
      <c r="R458" s="210"/>
    </row>
    <row r="459" spans="1:18" x14ac:dyDescent="0.35">
      <c r="A459" s="250"/>
      <c r="B459" s="240"/>
      <c r="C459" s="240"/>
      <c r="D459" s="240"/>
      <c r="E459" s="240"/>
      <c r="F459" s="240"/>
      <c r="G459" s="240"/>
      <c r="H459" s="240"/>
      <c r="I459" s="240"/>
      <c r="J459" s="240"/>
      <c r="K459" s="240"/>
      <c r="L459" s="240"/>
      <c r="M459" s="240"/>
      <c r="N459" s="240"/>
      <c r="O459" s="240"/>
      <c r="P459" s="240"/>
      <c r="Q459" s="240"/>
      <c r="R459" s="210"/>
    </row>
    <row r="460" spans="1:18" x14ac:dyDescent="0.35">
      <c r="A460" s="250"/>
      <c r="B460" s="240"/>
      <c r="C460" s="240"/>
      <c r="D460" s="240"/>
      <c r="E460" s="240"/>
      <c r="F460" s="240"/>
      <c r="G460" s="240"/>
      <c r="H460" s="240"/>
      <c r="I460" s="240"/>
      <c r="J460" s="240"/>
      <c r="K460" s="240"/>
      <c r="L460" s="240"/>
      <c r="M460" s="240"/>
      <c r="N460" s="240"/>
      <c r="O460" s="240"/>
      <c r="P460" s="240"/>
      <c r="Q460" s="240"/>
      <c r="R460" s="210"/>
    </row>
    <row r="461" spans="1:18" x14ac:dyDescent="0.35">
      <c r="A461" s="250"/>
      <c r="B461" s="240"/>
      <c r="C461" s="240"/>
      <c r="D461" s="240"/>
      <c r="E461" s="240"/>
      <c r="F461" s="240"/>
      <c r="G461" s="240"/>
      <c r="H461" s="240"/>
      <c r="I461" s="240"/>
      <c r="J461" s="240"/>
      <c r="K461" s="240"/>
      <c r="L461" s="240"/>
      <c r="M461" s="240"/>
      <c r="N461" s="240"/>
      <c r="O461" s="240"/>
      <c r="P461" s="240"/>
      <c r="Q461" s="240"/>
      <c r="R461" s="210"/>
    </row>
    <row r="462" spans="1:18" x14ac:dyDescent="0.35">
      <c r="A462" s="250"/>
      <c r="B462" s="240"/>
      <c r="C462" s="240"/>
      <c r="D462" s="240"/>
      <c r="E462" s="240"/>
      <c r="F462" s="240"/>
      <c r="G462" s="240"/>
      <c r="H462" s="240"/>
      <c r="I462" s="240"/>
      <c r="J462" s="240"/>
      <c r="K462" s="240"/>
      <c r="L462" s="240"/>
      <c r="M462" s="240"/>
      <c r="N462" s="240"/>
      <c r="O462" s="240"/>
      <c r="P462" s="240"/>
      <c r="Q462" s="240"/>
      <c r="R462" s="210"/>
    </row>
    <row r="463" spans="1:18" x14ac:dyDescent="0.35">
      <c r="A463" s="250"/>
      <c r="B463" s="240"/>
      <c r="C463" s="240"/>
      <c r="D463" s="240"/>
      <c r="E463" s="240"/>
      <c r="F463" s="240"/>
      <c r="G463" s="240"/>
      <c r="H463" s="240"/>
      <c r="I463" s="240"/>
      <c r="J463" s="240"/>
      <c r="K463" s="240"/>
      <c r="L463" s="240"/>
      <c r="M463" s="240"/>
      <c r="N463" s="240"/>
      <c r="O463" s="240"/>
      <c r="P463" s="240"/>
      <c r="Q463" s="240"/>
      <c r="R463" s="210"/>
    </row>
    <row r="464" spans="1:18" x14ac:dyDescent="0.35">
      <c r="A464" s="250"/>
      <c r="B464" s="240"/>
      <c r="C464" s="240"/>
      <c r="D464" s="240"/>
      <c r="E464" s="240"/>
      <c r="F464" s="240"/>
      <c r="G464" s="240"/>
      <c r="H464" s="240"/>
      <c r="I464" s="240"/>
      <c r="J464" s="240"/>
      <c r="K464" s="240"/>
      <c r="L464" s="240"/>
      <c r="M464" s="240"/>
      <c r="N464" s="240"/>
      <c r="O464" s="240"/>
      <c r="P464" s="240"/>
      <c r="Q464" s="240"/>
      <c r="R464" s="210"/>
    </row>
    <row r="465" spans="1:18" x14ac:dyDescent="0.35">
      <c r="A465" s="250"/>
      <c r="B465" s="240"/>
      <c r="C465" s="240"/>
      <c r="D465" s="240"/>
      <c r="E465" s="240"/>
      <c r="F465" s="240"/>
      <c r="G465" s="240"/>
      <c r="H465" s="240"/>
      <c r="I465" s="240"/>
      <c r="J465" s="240"/>
      <c r="K465" s="240"/>
      <c r="L465" s="240"/>
      <c r="M465" s="240"/>
      <c r="N465" s="240"/>
      <c r="O465" s="240"/>
      <c r="P465" s="240"/>
      <c r="Q465" s="240"/>
      <c r="R465" s="210"/>
    </row>
    <row r="466" spans="1:18" x14ac:dyDescent="0.35">
      <c r="A466" s="250"/>
      <c r="B466" s="240"/>
      <c r="C466" s="240"/>
      <c r="D466" s="240"/>
      <c r="E466" s="240"/>
      <c r="F466" s="240"/>
      <c r="G466" s="240"/>
      <c r="H466" s="240"/>
      <c r="I466" s="240"/>
      <c r="J466" s="240"/>
      <c r="K466" s="240"/>
      <c r="L466" s="240"/>
      <c r="M466" s="240"/>
      <c r="N466" s="240"/>
      <c r="O466" s="240"/>
      <c r="P466" s="240"/>
      <c r="Q466" s="240"/>
      <c r="R466" s="210"/>
    </row>
    <row r="467" spans="1:18" x14ac:dyDescent="0.35">
      <c r="A467" s="250"/>
      <c r="B467" s="240"/>
      <c r="C467" s="240"/>
      <c r="D467" s="240"/>
      <c r="E467" s="240"/>
      <c r="F467" s="240"/>
      <c r="G467" s="240"/>
      <c r="H467" s="240"/>
      <c r="I467" s="240"/>
      <c r="J467" s="240"/>
      <c r="K467" s="240"/>
      <c r="L467" s="240"/>
      <c r="M467" s="240"/>
      <c r="N467" s="240"/>
      <c r="O467" s="240"/>
      <c r="P467" s="240"/>
      <c r="Q467" s="240"/>
      <c r="R467" s="210"/>
    </row>
    <row r="468" spans="1:18" x14ac:dyDescent="0.35">
      <c r="A468" s="250"/>
      <c r="B468" s="240"/>
      <c r="C468" s="240"/>
      <c r="D468" s="240"/>
      <c r="E468" s="240"/>
      <c r="F468" s="240"/>
      <c r="G468" s="240"/>
      <c r="H468" s="240"/>
      <c r="I468" s="240"/>
      <c r="J468" s="240"/>
      <c r="K468" s="240"/>
      <c r="L468" s="240"/>
      <c r="M468" s="240"/>
      <c r="N468" s="240"/>
      <c r="O468" s="240"/>
      <c r="P468" s="240"/>
      <c r="Q468" s="240"/>
      <c r="R468" s="210"/>
    </row>
    <row r="469" spans="1:18" x14ac:dyDescent="0.35">
      <c r="A469" s="250"/>
      <c r="B469" s="240"/>
      <c r="C469" s="240"/>
      <c r="D469" s="240"/>
      <c r="E469" s="240"/>
      <c r="F469" s="240"/>
      <c r="G469" s="240"/>
      <c r="H469" s="240"/>
      <c r="I469" s="240"/>
      <c r="J469" s="240"/>
      <c r="K469" s="240"/>
      <c r="L469" s="240"/>
      <c r="M469" s="240"/>
      <c r="N469" s="240"/>
      <c r="O469" s="240"/>
      <c r="P469" s="240"/>
      <c r="Q469" s="240"/>
      <c r="R469" s="210"/>
    </row>
    <row r="470" spans="1:18" x14ac:dyDescent="0.35">
      <c r="A470" s="250"/>
      <c r="B470" s="240"/>
      <c r="C470" s="240"/>
      <c r="D470" s="240"/>
      <c r="E470" s="240"/>
      <c r="F470" s="240"/>
      <c r="G470" s="240"/>
      <c r="H470" s="240"/>
      <c r="I470" s="240"/>
      <c r="J470" s="240"/>
      <c r="K470" s="240"/>
      <c r="L470" s="240"/>
      <c r="M470" s="240"/>
      <c r="N470" s="240"/>
      <c r="O470" s="240"/>
      <c r="P470" s="240"/>
      <c r="Q470" s="240"/>
      <c r="R470" s="210"/>
    </row>
    <row r="471" spans="1:18" x14ac:dyDescent="0.35">
      <c r="A471" s="250"/>
      <c r="B471" s="240"/>
      <c r="C471" s="240"/>
      <c r="D471" s="240"/>
      <c r="E471" s="240"/>
      <c r="F471" s="240"/>
      <c r="G471" s="240"/>
      <c r="H471" s="240"/>
      <c r="I471" s="240"/>
      <c r="J471" s="240"/>
      <c r="K471" s="240"/>
      <c r="L471" s="240"/>
      <c r="M471" s="240"/>
      <c r="N471" s="240"/>
      <c r="O471" s="240"/>
      <c r="P471" s="240"/>
      <c r="Q471" s="240"/>
      <c r="R471" s="210"/>
    </row>
    <row r="472" spans="1:18" x14ac:dyDescent="0.35">
      <c r="A472" s="250"/>
      <c r="B472" s="240"/>
      <c r="C472" s="240"/>
      <c r="D472" s="240"/>
      <c r="E472" s="240"/>
      <c r="F472" s="240"/>
      <c r="G472" s="240"/>
      <c r="H472" s="240"/>
      <c r="I472" s="240"/>
      <c r="J472" s="240"/>
      <c r="K472" s="240"/>
      <c r="L472" s="240"/>
      <c r="M472" s="240"/>
      <c r="N472" s="240"/>
      <c r="O472" s="240"/>
      <c r="P472" s="240"/>
      <c r="Q472" s="240"/>
      <c r="R472" s="210"/>
    </row>
    <row r="473" spans="1:18" x14ac:dyDescent="0.35">
      <c r="A473" s="250"/>
      <c r="B473" s="240"/>
      <c r="C473" s="240"/>
      <c r="D473" s="240"/>
      <c r="E473" s="240"/>
      <c r="F473" s="240"/>
      <c r="G473" s="240"/>
      <c r="H473" s="240"/>
      <c r="I473" s="240"/>
      <c r="J473" s="240"/>
      <c r="K473" s="240"/>
      <c r="L473" s="240"/>
      <c r="M473" s="240"/>
      <c r="N473" s="240"/>
      <c r="O473" s="240"/>
      <c r="P473" s="240"/>
      <c r="Q473" s="240"/>
      <c r="R473" s="210"/>
    </row>
    <row r="474" spans="1:18" x14ac:dyDescent="0.35">
      <c r="A474" s="250"/>
      <c r="B474" s="240"/>
      <c r="C474" s="240"/>
      <c r="D474" s="240"/>
      <c r="E474" s="240"/>
      <c r="F474" s="240"/>
      <c r="G474" s="240"/>
      <c r="H474" s="240"/>
      <c r="I474" s="240"/>
      <c r="J474" s="240"/>
      <c r="K474" s="240"/>
      <c r="L474" s="240"/>
      <c r="M474" s="240"/>
      <c r="N474" s="240"/>
      <c r="O474" s="240"/>
      <c r="P474" s="240"/>
      <c r="Q474" s="240"/>
      <c r="R474" s="210"/>
    </row>
    <row r="475" spans="1:18" x14ac:dyDescent="0.35">
      <c r="A475" s="250"/>
      <c r="B475" s="240"/>
      <c r="C475" s="240"/>
      <c r="D475" s="240"/>
      <c r="E475" s="240"/>
      <c r="F475" s="240"/>
      <c r="G475" s="240"/>
      <c r="H475" s="240"/>
      <c r="I475" s="240"/>
      <c r="J475" s="240"/>
      <c r="K475" s="240"/>
      <c r="L475" s="240"/>
      <c r="M475" s="240"/>
      <c r="N475" s="240"/>
      <c r="O475" s="240"/>
      <c r="P475" s="240"/>
      <c r="Q475" s="240"/>
      <c r="R475" s="210"/>
    </row>
    <row r="476" spans="1:18" x14ac:dyDescent="0.35">
      <c r="A476" s="250"/>
      <c r="B476" s="240"/>
      <c r="C476" s="240"/>
      <c r="D476" s="240"/>
      <c r="E476" s="240"/>
      <c r="F476" s="240"/>
      <c r="G476" s="240"/>
      <c r="H476" s="240"/>
      <c r="I476" s="240"/>
      <c r="J476" s="240"/>
      <c r="K476" s="240"/>
      <c r="L476" s="240"/>
      <c r="M476" s="240"/>
      <c r="N476" s="240"/>
      <c r="O476" s="240"/>
      <c r="P476" s="240"/>
      <c r="Q476" s="240"/>
      <c r="R476" s="210"/>
    </row>
    <row r="477" spans="1:18" x14ac:dyDescent="0.35">
      <c r="A477" s="250"/>
      <c r="B477" s="240"/>
      <c r="C477" s="240"/>
      <c r="D477" s="240"/>
      <c r="E477" s="240"/>
      <c r="F477" s="240"/>
      <c r="G477" s="240"/>
      <c r="H477" s="240"/>
      <c r="I477" s="240"/>
      <c r="J477" s="240"/>
      <c r="K477" s="240"/>
      <c r="L477" s="240"/>
      <c r="M477" s="240"/>
      <c r="N477" s="240"/>
      <c r="O477" s="240"/>
      <c r="P477" s="240"/>
      <c r="Q477" s="240"/>
      <c r="R477" s="210"/>
    </row>
    <row r="478" spans="1:18" x14ac:dyDescent="0.35">
      <c r="A478" s="250"/>
      <c r="B478" s="240"/>
      <c r="C478" s="240"/>
      <c r="D478" s="240"/>
      <c r="E478" s="240"/>
      <c r="F478" s="240"/>
      <c r="G478" s="240"/>
      <c r="H478" s="240"/>
      <c r="I478" s="240"/>
      <c r="J478" s="240"/>
      <c r="K478" s="240"/>
      <c r="L478" s="240"/>
      <c r="M478" s="240"/>
      <c r="N478" s="240"/>
      <c r="O478" s="240"/>
      <c r="P478" s="240"/>
      <c r="Q478" s="240"/>
      <c r="R478" s="210"/>
    </row>
    <row r="479" spans="1:18" x14ac:dyDescent="0.35">
      <c r="A479" s="250"/>
      <c r="B479" s="240"/>
      <c r="C479" s="240"/>
      <c r="D479" s="240"/>
      <c r="E479" s="240"/>
      <c r="F479" s="240"/>
      <c r="G479" s="240"/>
      <c r="H479" s="240"/>
      <c r="I479" s="240"/>
      <c r="J479" s="240"/>
      <c r="K479" s="240"/>
      <c r="L479" s="240"/>
      <c r="M479" s="240"/>
      <c r="N479" s="240"/>
      <c r="O479" s="240"/>
      <c r="P479" s="240"/>
      <c r="Q479" s="240"/>
      <c r="R479" s="210"/>
    </row>
    <row r="480" spans="1:18" x14ac:dyDescent="0.35">
      <c r="A480" s="250"/>
      <c r="B480" s="240"/>
      <c r="C480" s="240"/>
      <c r="D480" s="240"/>
      <c r="E480" s="240"/>
      <c r="F480" s="240"/>
      <c r="G480" s="240"/>
      <c r="H480" s="240"/>
      <c r="I480" s="240"/>
      <c r="J480" s="240"/>
      <c r="K480" s="240"/>
      <c r="L480" s="240"/>
      <c r="M480" s="240"/>
      <c r="N480" s="240"/>
      <c r="O480" s="240"/>
      <c r="P480" s="240"/>
      <c r="Q480" s="240"/>
      <c r="R480" s="210"/>
    </row>
    <row r="481" spans="1:18" x14ac:dyDescent="0.35">
      <c r="A481" s="250"/>
      <c r="B481" s="240"/>
      <c r="C481" s="240"/>
      <c r="D481" s="240"/>
      <c r="E481" s="240"/>
      <c r="F481" s="240"/>
      <c r="G481" s="240"/>
      <c r="H481" s="240"/>
      <c r="I481" s="240"/>
      <c r="J481" s="240"/>
      <c r="K481" s="240"/>
      <c r="L481" s="240"/>
      <c r="M481" s="240"/>
      <c r="N481" s="240"/>
      <c r="O481" s="240"/>
      <c r="P481" s="240"/>
      <c r="Q481" s="240"/>
      <c r="R481" s="210"/>
    </row>
    <row r="482" spans="1:18" x14ac:dyDescent="0.35">
      <c r="A482" s="250"/>
      <c r="B482" s="240"/>
      <c r="C482" s="240"/>
      <c r="D482" s="240"/>
      <c r="E482" s="240"/>
      <c r="F482" s="240"/>
      <c r="G482" s="240"/>
      <c r="H482" s="240"/>
      <c r="I482" s="240"/>
      <c r="J482" s="240"/>
      <c r="K482" s="240"/>
      <c r="L482" s="240"/>
      <c r="M482" s="240"/>
      <c r="N482" s="240"/>
      <c r="O482" s="240"/>
      <c r="P482" s="240"/>
      <c r="Q482" s="240"/>
      <c r="R482" s="210"/>
    </row>
    <row r="483" spans="1:18" x14ac:dyDescent="0.35">
      <c r="A483" s="250"/>
      <c r="B483" s="240"/>
      <c r="C483" s="240"/>
      <c r="D483" s="240"/>
      <c r="E483" s="240"/>
      <c r="F483" s="240"/>
      <c r="G483" s="240"/>
      <c r="H483" s="240"/>
      <c r="I483" s="240"/>
      <c r="J483" s="240"/>
      <c r="K483" s="240"/>
      <c r="L483" s="240"/>
      <c r="M483" s="240"/>
      <c r="N483" s="240"/>
      <c r="O483" s="240"/>
      <c r="P483" s="240"/>
      <c r="Q483" s="240"/>
      <c r="R483" s="210"/>
    </row>
    <row r="484" spans="1:18" x14ac:dyDescent="0.35">
      <c r="A484" s="250"/>
      <c r="B484" s="240"/>
      <c r="C484" s="240"/>
      <c r="D484" s="240"/>
      <c r="E484" s="240"/>
      <c r="F484" s="240"/>
      <c r="G484" s="240"/>
      <c r="H484" s="240"/>
      <c r="I484" s="240"/>
      <c r="J484" s="240"/>
      <c r="K484" s="240"/>
      <c r="L484" s="240"/>
      <c r="M484" s="240"/>
      <c r="N484" s="240"/>
      <c r="O484" s="240"/>
      <c r="P484" s="240"/>
      <c r="Q484" s="240"/>
      <c r="R484" s="210"/>
    </row>
    <row r="485" spans="1:18" x14ac:dyDescent="0.35">
      <c r="A485" s="250"/>
      <c r="B485" s="240"/>
      <c r="C485" s="240"/>
      <c r="D485" s="240"/>
      <c r="E485" s="240"/>
      <c r="F485" s="240"/>
      <c r="G485" s="240"/>
      <c r="H485" s="240"/>
      <c r="I485" s="240"/>
      <c r="J485" s="240"/>
      <c r="K485" s="240"/>
      <c r="L485" s="240"/>
      <c r="M485" s="240"/>
      <c r="N485" s="240"/>
      <c r="O485" s="240"/>
      <c r="P485" s="240"/>
      <c r="Q485" s="240"/>
      <c r="R485" s="210"/>
    </row>
    <row r="486" spans="1:18" x14ac:dyDescent="0.35">
      <c r="A486" s="250"/>
      <c r="B486" s="240"/>
      <c r="C486" s="240"/>
      <c r="D486" s="240"/>
      <c r="E486" s="240"/>
      <c r="F486" s="240"/>
      <c r="G486" s="240"/>
      <c r="H486" s="240"/>
      <c r="I486" s="240"/>
      <c r="J486" s="240"/>
      <c r="K486" s="240"/>
      <c r="L486" s="240"/>
      <c r="M486" s="240"/>
      <c r="N486" s="240"/>
      <c r="O486" s="240"/>
      <c r="P486" s="240"/>
      <c r="Q486" s="240"/>
      <c r="R486" s="210"/>
    </row>
    <row r="487" spans="1:18" x14ac:dyDescent="0.35">
      <c r="A487" s="250"/>
      <c r="B487" s="240"/>
      <c r="C487" s="240"/>
      <c r="D487" s="240"/>
      <c r="E487" s="240"/>
      <c r="F487" s="240"/>
      <c r="G487" s="240"/>
      <c r="H487" s="240"/>
      <c r="I487" s="240"/>
      <c r="J487" s="240"/>
      <c r="K487" s="240"/>
      <c r="L487" s="240"/>
      <c r="M487" s="240"/>
      <c r="N487" s="240"/>
      <c r="O487" s="240"/>
      <c r="P487" s="240"/>
      <c r="Q487" s="240"/>
      <c r="R487" s="210"/>
    </row>
    <row r="488" spans="1:18" x14ac:dyDescent="0.35">
      <c r="A488" s="250"/>
      <c r="B488" s="240"/>
      <c r="C488" s="240"/>
      <c r="D488" s="240"/>
      <c r="E488" s="240"/>
      <c r="F488" s="240"/>
      <c r="G488" s="240"/>
      <c r="H488" s="240"/>
      <c r="I488" s="240"/>
      <c r="J488" s="240"/>
      <c r="K488" s="240"/>
      <c r="L488" s="240"/>
      <c r="M488" s="240"/>
      <c r="N488" s="240"/>
      <c r="O488" s="240"/>
      <c r="P488" s="240"/>
      <c r="Q488" s="240"/>
      <c r="R488" s="210"/>
    </row>
    <row r="489" spans="1:18" x14ac:dyDescent="0.35">
      <c r="A489" s="250"/>
      <c r="B489" s="240"/>
      <c r="C489" s="240"/>
      <c r="D489" s="240"/>
      <c r="E489" s="240"/>
      <c r="F489" s="240"/>
      <c r="G489" s="240"/>
      <c r="H489" s="240"/>
      <c r="I489" s="240"/>
      <c r="J489" s="240"/>
      <c r="K489" s="240"/>
      <c r="L489" s="240"/>
      <c r="M489" s="240"/>
      <c r="N489" s="240"/>
      <c r="O489" s="240"/>
      <c r="P489" s="240"/>
      <c r="Q489" s="240"/>
      <c r="R489" s="210"/>
    </row>
    <row r="490" spans="1:18" x14ac:dyDescent="0.35">
      <c r="A490" s="250"/>
      <c r="B490" s="240"/>
      <c r="C490" s="240"/>
      <c r="D490" s="240"/>
      <c r="E490" s="240"/>
      <c r="F490" s="240"/>
      <c r="G490" s="240"/>
      <c r="H490" s="240"/>
      <c r="I490" s="240"/>
      <c r="J490" s="240"/>
      <c r="K490" s="240"/>
      <c r="L490" s="240"/>
      <c r="M490" s="240"/>
      <c r="N490" s="240"/>
      <c r="O490" s="240"/>
      <c r="P490" s="240"/>
      <c r="Q490" s="240"/>
      <c r="R490" s="210"/>
    </row>
    <row r="491" spans="1:18" x14ac:dyDescent="0.35">
      <c r="A491" s="250"/>
      <c r="B491" s="240"/>
      <c r="C491" s="240"/>
      <c r="D491" s="240"/>
      <c r="E491" s="240"/>
      <c r="F491" s="240"/>
      <c r="G491" s="240"/>
      <c r="H491" s="240"/>
      <c r="I491" s="240"/>
      <c r="J491" s="240"/>
      <c r="K491" s="240"/>
      <c r="L491" s="240"/>
      <c r="M491" s="240"/>
      <c r="N491" s="240"/>
      <c r="O491" s="240"/>
      <c r="P491" s="240"/>
      <c r="Q491" s="240"/>
      <c r="R491" s="210"/>
    </row>
    <row r="492" spans="1:18" x14ac:dyDescent="0.35">
      <c r="A492" s="250"/>
      <c r="B492" s="240"/>
      <c r="C492" s="240"/>
      <c r="D492" s="240"/>
      <c r="E492" s="240"/>
      <c r="F492" s="240"/>
      <c r="G492" s="240"/>
      <c r="H492" s="240"/>
      <c r="I492" s="240"/>
      <c r="J492" s="240"/>
      <c r="K492" s="240"/>
      <c r="L492" s="240"/>
      <c r="M492" s="240"/>
      <c r="N492" s="240"/>
      <c r="O492" s="240"/>
      <c r="P492" s="240"/>
      <c r="Q492" s="240"/>
      <c r="R492" s="210"/>
    </row>
    <row r="493" spans="1:18" x14ac:dyDescent="0.35">
      <c r="A493" s="250"/>
      <c r="B493" s="240"/>
      <c r="C493" s="240"/>
      <c r="D493" s="240"/>
      <c r="E493" s="240"/>
      <c r="F493" s="240"/>
      <c r="G493" s="240"/>
      <c r="H493" s="240"/>
      <c r="I493" s="240"/>
      <c r="J493" s="240"/>
      <c r="K493" s="240"/>
      <c r="L493" s="240"/>
      <c r="M493" s="240"/>
      <c r="N493" s="240"/>
      <c r="O493" s="240"/>
      <c r="P493" s="240"/>
      <c r="Q493" s="240"/>
      <c r="R493" s="210"/>
    </row>
    <row r="494" spans="1:18" x14ac:dyDescent="0.35">
      <c r="A494" s="250"/>
      <c r="B494" s="240"/>
      <c r="C494" s="240"/>
      <c r="D494" s="240"/>
      <c r="E494" s="240"/>
      <c r="F494" s="240"/>
      <c r="G494" s="240"/>
      <c r="H494" s="240"/>
      <c r="I494" s="240"/>
      <c r="J494" s="240"/>
      <c r="K494" s="240"/>
      <c r="L494" s="240"/>
      <c r="M494" s="240"/>
      <c r="N494" s="240"/>
      <c r="O494" s="240"/>
      <c r="P494" s="240"/>
      <c r="Q494" s="240"/>
      <c r="R494" s="210"/>
    </row>
    <row r="495" spans="1:18" x14ac:dyDescent="0.35">
      <c r="A495" s="250"/>
      <c r="B495" s="240"/>
      <c r="C495" s="240"/>
      <c r="D495" s="240"/>
      <c r="E495" s="240"/>
      <c r="F495" s="240"/>
      <c r="G495" s="240"/>
      <c r="H495" s="240"/>
      <c r="I495" s="240"/>
      <c r="J495" s="240"/>
      <c r="K495" s="240"/>
      <c r="L495" s="240"/>
      <c r="M495" s="240"/>
      <c r="N495" s="240"/>
      <c r="O495" s="240"/>
      <c r="P495" s="240"/>
      <c r="Q495" s="240"/>
      <c r="R495" s="210"/>
    </row>
    <row r="496" spans="1:18" x14ac:dyDescent="0.35">
      <c r="A496" s="250"/>
      <c r="B496" s="240"/>
      <c r="C496" s="240"/>
      <c r="D496" s="240"/>
      <c r="E496" s="240"/>
      <c r="F496" s="240"/>
      <c r="G496" s="240"/>
      <c r="H496" s="240"/>
      <c r="I496" s="240"/>
      <c r="J496" s="240"/>
      <c r="K496" s="240"/>
      <c r="L496" s="240"/>
      <c r="M496" s="240"/>
      <c r="N496" s="240"/>
      <c r="O496" s="240"/>
      <c r="P496" s="240"/>
      <c r="Q496" s="240"/>
      <c r="R496" s="210"/>
    </row>
    <row r="497" spans="1:18" x14ac:dyDescent="0.35">
      <c r="A497" s="250"/>
      <c r="B497" s="240"/>
      <c r="C497" s="240"/>
      <c r="D497" s="240"/>
      <c r="E497" s="240"/>
      <c r="F497" s="240"/>
      <c r="G497" s="240"/>
      <c r="H497" s="240"/>
      <c r="I497" s="240"/>
      <c r="J497" s="240"/>
      <c r="K497" s="240"/>
      <c r="L497" s="240"/>
      <c r="M497" s="240"/>
      <c r="N497" s="240"/>
      <c r="O497" s="240"/>
      <c r="P497" s="240"/>
      <c r="Q497" s="240"/>
      <c r="R497" s="210"/>
    </row>
    <row r="498" spans="1:18" x14ac:dyDescent="0.35">
      <c r="A498" s="250"/>
      <c r="B498" s="240"/>
      <c r="C498" s="240"/>
      <c r="D498" s="240"/>
      <c r="E498" s="240"/>
      <c r="F498" s="240"/>
      <c r="G498" s="240"/>
      <c r="H498" s="240"/>
      <c r="I498" s="240"/>
      <c r="J498" s="240"/>
      <c r="K498" s="240"/>
      <c r="L498" s="240"/>
      <c r="M498" s="240"/>
      <c r="N498" s="240"/>
      <c r="O498" s="240"/>
      <c r="P498" s="240"/>
      <c r="Q498" s="240"/>
      <c r="R498" s="210"/>
    </row>
    <row r="499" spans="1:18" x14ac:dyDescent="0.35">
      <c r="A499" s="250"/>
      <c r="B499" s="240"/>
      <c r="C499" s="240"/>
      <c r="D499" s="240"/>
      <c r="E499" s="240"/>
      <c r="F499" s="240"/>
      <c r="G499" s="240"/>
      <c r="H499" s="240"/>
      <c r="I499" s="240"/>
      <c r="J499" s="240"/>
      <c r="K499" s="240"/>
      <c r="L499" s="240"/>
      <c r="M499" s="240"/>
      <c r="N499" s="240"/>
      <c r="O499" s="240"/>
      <c r="P499" s="240"/>
      <c r="Q499" s="240"/>
      <c r="R499" s="210"/>
    </row>
    <row r="500" spans="1:18" x14ac:dyDescent="0.35">
      <c r="A500" s="250"/>
      <c r="B500" s="240"/>
      <c r="C500" s="240"/>
      <c r="D500" s="240"/>
      <c r="E500" s="240"/>
      <c r="F500" s="240"/>
      <c r="G500" s="240"/>
      <c r="H500" s="240"/>
      <c r="I500" s="240"/>
      <c r="J500" s="240"/>
      <c r="K500" s="240"/>
      <c r="L500" s="240"/>
      <c r="M500" s="240"/>
      <c r="N500" s="240"/>
      <c r="O500" s="240"/>
      <c r="P500" s="240"/>
      <c r="Q500" s="240"/>
      <c r="R500" s="210"/>
    </row>
    <row r="501" spans="1:18" x14ac:dyDescent="0.35">
      <c r="A501" s="250"/>
      <c r="B501" s="240"/>
      <c r="C501" s="240"/>
      <c r="D501" s="240"/>
      <c r="E501" s="240"/>
      <c r="F501" s="240"/>
      <c r="G501" s="240"/>
      <c r="H501" s="240"/>
      <c r="I501" s="240"/>
      <c r="J501" s="240"/>
      <c r="K501" s="240"/>
      <c r="L501" s="240"/>
      <c r="M501" s="240"/>
      <c r="N501" s="240"/>
      <c r="O501" s="240"/>
      <c r="P501" s="240"/>
      <c r="Q501" s="240"/>
      <c r="R501" s="210"/>
    </row>
    <row r="502" spans="1:18" x14ac:dyDescent="0.35">
      <c r="A502" s="250"/>
      <c r="B502" s="240"/>
      <c r="C502" s="240"/>
      <c r="D502" s="240"/>
      <c r="E502" s="240"/>
      <c r="F502" s="240"/>
      <c r="G502" s="240"/>
      <c r="H502" s="240"/>
      <c r="I502" s="240"/>
      <c r="J502" s="240"/>
      <c r="K502" s="240"/>
      <c r="L502" s="240"/>
      <c r="M502" s="240"/>
      <c r="N502" s="240"/>
      <c r="O502" s="240"/>
      <c r="P502" s="240"/>
      <c r="Q502" s="240"/>
      <c r="R502" s="210"/>
    </row>
    <row r="503" spans="1:18" x14ac:dyDescent="0.35">
      <c r="A503" s="250"/>
      <c r="B503" s="240"/>
      <c r="C503" s="240"/>
      <c r="D503" s="240"/>
      <c r="E503" s="240"/>
      <c r="F503" s="240"/>
      <c r="G503" s="240"/>
      <c r="H503" s="240"/>
      <c r="I503" s="240"/>
      <c r="J503" s="240"/>
      <c r="K503" s="240"/>
      <c r="L503" s="240"/>
      <c r="M503" s="240"/>
      <c r="N503" s="240"/>
      <c r="O503" s="240"/>
      <c r="P503" s="240"/>
      <c r="Q503" s="240"/>
      <c r="R503" s="210"/>
    </row>
    <row r="504" spans="1:18" x14ac:dyDescent="0.35">
      <c r="A504" s="250"/>
      <c r="B504" s="240"/>
      <c r="C504" s="240"/>
      <c r="D504" s="240"/>
      <c r="E504" s="240"/>
      <c r="F504" s="240"/>
      <c r="G504" s="240"/>
      <c r="H504" s="240"/>
      <c r="I504" s="240"/>
      <c r="J504" s="240"/>
      <c r="K504" s="240"/>
      <c r="L504" s="240"/>
      <c r="M504" s="240"/>
      <c r="N504" s="240"/>
      <c r="O504" s="240"/>
      <c r="P504" s="240"/>
      <c r="Q504" s="240"/>
      <c r="R504" s="210"/>
    </row>
    <row r="505" spans="1:18" x14ac:dyDescent="0.35">
      <c r="A505" s="250"/>
      <c r="B505" s="240"/>
      <c r="C505" s="240"/>
      <c r="D505" s="240"/>
      <c r="E505" s="240"/>
      <c r="F505" s="240"/>
      <c r="G505" s="240"/>
      <c r="H505" s="240"/>
      <c r="I505" s="240"/>
      <c r="J505" s="240"/>
      <c r="K505" s="240"/>
      <c r="L505" s="240"/>
      <c r="M505" s="240"/>
      <c r="N505" s="240"/>
      <c r="O505" s="240"/>
      <c r="P505" s="240"/>
      <c r="Q505" s="240"/>
      <c r="R505" s="210"/>
    </row>
    <row r="506" spans="1:18" x14ac:dyDescent="0.35">
      <c r="A506" s="250"/>
      <c r="B506" s="240"/>
      <c r="C506" s="240"/>
      <c r="D506" s="240"/>
      <c r="E506" s="240"/>
      <c r="F506" s="240"/>
      <c r="G506" s="240"/>
      <c r="H506" s="240"/>
      <c r="I506" s="240"/>
      <c r="J506" s="240"/>
      <c r="K506" s="240"/>
      <c r="L506" s="240"/>
      <c r="M506" s="240"/>
      <c r="N506" s="240"/>
      <c r="O506" s="240"/>
      <c r="P506" s="240"/>
      <c r="Q506" s="240"/>
      <c r="R506" s="210"/>
    </row>
    <row r="507" spans="1:18" x14ac:dyDescent="0.35">
      <c r="A507" s="250"/>
      <c r="B507" s="240"/>
      <c r="C507" s="240"/>
      <c r="D507" s="240"/>
      <c r="E507" s="240"/>
      <c r="F507" s="240"/>
      <c r="G507" s="240"/>
      <c r="H507" s="240"/>
      <c r="I507" s="240"/>
      <c r="J507" s="240"/>
      <c r="K507" s="240"/>
      <c r="L507" s="240"/>
      <c r="M507" s="240"/>
      <c r="N507" s="240"/>
      <c r="O507" s="240"/>
      <c r="P507" s="240"/>
      <c r="Q507" s="240"/>
      <c r="R507" s="210"/>
    </row>
    <row r="508" spans="1:18" x14ac:dyDescent="0.35">
      <c r="A508" s="250"/>
      <c r="B508" s="240"/>
      <c r="C508" s="240"/>
      <c r="D508" s="240"/>
      <c r="E508" s="240"/>
      <c r="F508" s="240"/>
      <c r="G508" s="240"/>
      <c r="H508" s="240"/>
      <c r="I508" s="240"/>
      <c r="J508" s="240"/>
      <c r="K508" s="240"/>
      <c r="L508" s="240"/>
      <c r="M508" s="240"/>
      <c r="N508" s="240"/>
      <c r="O508" s="240"/>
      <c r="P508" s="240"/>
      <c r="Q508" s="240"/>
      <c r="R508" s="210"/>
    </row>
    <row r="509" spans="1:18" x14ac:dyDescent="0.35">
      <c r="A509" s="250"/>
      <c r="B509" s="240"/>
      <c r="C509" s="240"/>
      <c r="D509" s="240"/>
      <c r="E509" s="240"/>
      <c r="F509" s="240"/>
      <c r="G509" s="240"/>
      <c r="H509" s="240"/>
      <c r="I509" s="240"/>
      <c r="J509" s="240"/>
      <c r="K509" s="240"/>
      <c r="L509" s="240"/>
      <c r="M509" s="240"/>
      <c r="N509" s="240"/>
      <c r="O509" s="240"/>
      <c r="P509" s="240"/>
      <c r="Q509" s="240"/>
      <c r="R509" s="210"/>
    </row>
    <row r="510" spans="1:18" x14ac:dyDescent="0.35">
      <c r="A510" s="250"/>
      <c r="B510" s="240"/>
      <c r="C510" s="240"/>
      <c r="D510" s="240"/>
      <c r="E510" s="240"/>
      <c r="F510" s="240"/>
      <c r="G510" s="240"/>
      <c r="H510" s="240"/>
      <c r="I510" s="240"/>
      <c r="J510" s="240"/>
      <c r="K510" s="240"/>
      <c r="L510" s="240"/>
      <c r="M510" s="240"/>
      <c r="N510" s="240"/>
      <c r="O510" s="240"/>
      <c r="P510" s="240"/>
      <c r="Q510" s="240"/>
      <c r="R510" s="210"/>
    </row>
    <row r="511" spans="1:18" x14ac:dyDescent="0.35">
      <c r="A511" s="250"/>
      <c r="B511" s="240"/>
      <c r="C511" s="240"/>
      <c r="D511" s="240"/>
      <c r="E511" s="240"/>
      <c r="F511" s="240"/>
      <c r="G511" s="240"/>
      <c r="H511" s="240"/>
      <c r="I511" s="240"/>
      <c r="J511" s="240"/>
      <c r="K511" s="240"/>
      <c r="L511" s="240"/>
      <c r="M511" s="240"/>
      <c r="N511" s="240"/>
      <c r="O511" s="240"/>
      <c r="P511" s="240"/>
      <c r="Q511" s="240"/>
      <c r="R511" s="210"/>
    </row>
    <row r="512" spans="1:18" x14ac:dyDescent="0.35">
      <c r="A512" s="250"/>
      <c r="B512" s="240"/>
      <c r="C512" s="240"/>
      <c r="D512" s="240"/>
      <c r="E512" s="240"/>
      <c r="F512" s="240"/>
      <c r="G512" s="240"/>
      <c r="H512" s="240"/>
      <c r="I512" s="240"/>
      <c r="J512" s="240"/>
      <c r="K512" s="240"/>
      <c r="L512" s="240"/>
      <c r="M512" s="240"/>
      <c r="N512" s="240"/>
      <c r="O512" s="240"/>
      <c r="P512" s="240"/>
      <c r="Q512" s="240"/>
      <c r="R512" s="210"/>
    </row>
    <row r="513" spans="1:18" x14ac:dyDescent="0.35">
      <c r="A513" s="250"/>
      <c r="B513" s="240"/>
      <c r="C513" s="240"/>
      <c r="D513" s="240"/>
      <c r="E513" s="240"/>
      <c r="F513" s="240"/>
      <c r="G513" s="240"/>
      <c r="H513" s="240"/>
      <c r="I513" s="240"/>
      <c r="J513" s="240"/>
      <c r="K513" s="240"/>
      <c r="L513" s="240"/>
      <c r="M513" s="240"/>
      <c r="N513" s="240"/>
      <c r="O513" s="240"/>
      <c r="P513" s="240"/>
      <c r="Q513" s="240"/>
      <c r="R513" s="210"/>
    </row>
    <row r="514" spans="1:18" x14ac:dyDescent="0.35">
      <c r="A514" s="250"/>
      <c r="B514" s="240"/>
      <c r="C514" s="240"/>
      <c r="D514" s="240"/>
      <c r="E514" s="240"/>
      <c r="F514" s="240"/>
      <c r="G514" s="240"/>
      <c r="H514" s="240"/>
      <c r="I514" s="240"/>
      <c r="J514" s="240"/>
      <c r="K514" s="240"/>
      <c r="L514" s="240"/>
      <c r="M514" s="240"/>
      <c r="N514" s="240"/>
      <c r="O514" s="240"/>
      <c r="P514" s="240"/>
      <c r="Q514" s="240"/>
      <c r="R514" s="210"/>
    </row>
    <row r="515" spans="1:18" x14ac:dyDescent="0.35">
      <c r="A515" s="250"/>
      <c r="B515" s="240"/>
      <c r="C515" s="240"/>
      <c r="D515" s="240"/>
      <c r="E515" s="240"/>
      <c r="F515" s="240"/>
      <c r="G515" s="240"/>
      <c r="H515" s="240"/>
      <c r="I515" s="240"/>
      <c r="J515" s="240"/>
      <c r="K515" s="240"/>
      <c r="L515" s="240"/>
      <c r="M515" s="240"/>
      <c r="N515" s="240"/>
      <c r="O515" s="240"/>
      <c r="P515" s="240"/>
      <c r="Q515" s="240"/>
      <c r="R515" s="210"/>
    </row>
    <row r="516" spans="1:18" x14ac:dyDescent="0.35">
      <c r="A516" s="250"/>
      <c r="B516" s="240"/>
      <c r="C516" s="240"/>
      <c r="D516" s="240"/>
      <c r="E516" s="240"/>
      <c r="F516" s="240"/>
      <c r="G516" s="240"/>
      <c r="H516" s="240"/>
      <c r="I516" s="240"/>
      <c r="J516" s="240"/>
      <c r="K516" s="240"/>
      <c r="L516" s="240"/>
      <c r="M516" s="240"/>
      <c r="N516" s="240"/>
      <c r="O516" s="240"/>
      <c r="P516" s="240"/>
      <c r="Q516" s="240"/>
      <c r="R516" s="210"/>
    </row>
    <row r="517" spans="1:18" x14ac:dyDescent="0.35">
      <c r="A517" s="250"/>
      <c r="B517" s="240"/>
      <c r="C517" s="240"/>
      <c r="D517" s="240"/>
      <c r="E517" s="240"/>
      <c r="F517" s="240"/>
      <c r="G517" s="240"/>
      <c r="H517" s="240"/>
      <c r="I517" s="240"/>
      <c r="J517" s="240"/>
      <c r="K517" s="240"/>
      <c r="L517" s="240"/>
      <c r="M517" s="240"/>
      <c r="N517" s="240"/>
      <c r="O517" s="240"/>
      <c r="P517" s="240"/>
      <c r="Q517" s="240"/>
      <c r="R517" s="210"/>
    </row>
    <row r="518" spans="1:18" x14ac:dyDescent="0.35">
      <c r="A518" s="250"/>
      <c r="B518" s="240"/>
      <c r="C518" s="240"/>
      <c r="D518" s="240"/>
      <c r="E518" s="240"/>
      <c r="F518" s="240"/>
      <c r="G518" s="240"/>
      <c r="H518" s="240"/>
      <c r="I518" s="240"/>
      <c r="J518" s="240"/>
      <c r="K518" s="240"/>
      <c r="L518" s="240"/>
      <c r="M518" s="240"/>
      <c r="N518" s="240"/>
      <c r="O518" s="240"/>
      <c r="P518" s="240"/>
      <c r="Q518" s="240"/>
      <c r="R518" s="210"/>
    </row>
    <row r="519" spans="1:18" x14ac:dyDescent="0.35">
      <c r="A519" s="250"/>
      <c r="B519" s="240"/>
      <c r="C519" s="240"/>
      <c r="D519" s="240"/>
      <c r="E519" s="240"/>
      <c r="F519" s="240"/>
      <c r="G519" s="240"/>
      <c r="H519" s="240"/>
      <c r="I519" s="240"/>
      <c r="J519" s="240"/>
      <c r="K519" s="240"/>
      <c r="L519" s="240"/>
      <c r="M519" s="240"/>
      <c r="N519" s="240"/>
      <c r="O519" s="240"/>
      <c r="P519" s="240"/>
      <c r="Q519" s="240"/>
      <c r="R519" s="210"/>
    </row>
    <row r="520" spans="1:18" x14ac:dyDescent="0.35">
      <c r="A520" s="250"/>
      <c r="B520" s="240"/>
      <c r="C520" s="240"/>
      <c r="D520" s="240"/>
      <c r="E520" s="240"/>
      <c r="F520" s="240"/>
      <c r="G520" s="240"/>
      <c r="H520" s="240"/>
      <c r="I520" s="240"/>
      <c r="J520" s="240"/>
      <c r="K520" s="240"/>
      <c r="L520" s="240"/>
      <c r="M520" s="240"/>
      <c r="N520" s="240"/>
      <c r="O520" s="240"/>
      <c r="P520" s="240"/>
      <c r="Q520" s="240"/>
      <c r="R520" s="210"/>
    </row>
    <row r="521" spans="1:18" x14ac:dyDescent="0.35">
      <c r="A521" s="250"/>
      <c r="B521" s="240"/>
      <c r="C521" s="240"/>
      <c r="D521" s="240"/>
      <c r="E521" s="240"/>
      <c r="F521" s="240"/>
      <c r="G521" s="240"/>
      <c r="H521" s="240"/>
      <c r="I521" s="240"/>
      <c r="J521" s="240"/>
      <c r="K521" s="240"/>
      <c r="L521" s="240"/>
      <c r="M521" s="240"/>
      <c r="N521" s="240"/>
      <c r="O521" s="240"/>
      <c r="P521" s="240"/>
      <c r="Q521" s="240"/>
      <c r="R521" s="210"/>
    </row>
    <row r="522" spans="1:18" x14ac:dyDescent="0.35">
      <c r="A522" s="250"/>
      <c r="B522" s="240"/>
      <c r="C522" s="240"/>
      <c r="D522" s="240"/>
      <c r="E522" s="240"/>
      <c r="F522" s="240"/>
      <c r="G522" s="240"/>
      <c r="H522" s="240"/>
      <c r="I522" s="240"/>
      <c r="J522" s="240"/>
      <c r="K522" s="240"/>
      <c r="L522" s="240"/>
      <c r="M522" s="240"/>
      <c r="N522" s="240"/>
      <c r="O522" s="240"/>
      <c r="P522" s="240"/>
      <c r="Q522" s="240"/>
      <c r="R522" s="210"/>
    </row>
    <row r="523" spans="1:18" x14ac:dyDescent="0.35">
      <c r="A523" s="250"/>
      <c r="B523" s="240"/>
      <c r="C523" s="240"/>
      <c r="D523" s="240"/>
      <c r="E523" s="240"/>
      <c r="F523" s="240"/>
      <c r="G523" s="240"/>
      <c r="H523" s="240"/>
      <c r="I523" s="240"/>
      <c r="J523" s="240"/>
      <c r="K523" s="240"/>
      <c r="L523" s="240"/>
      <c r="M523" s="240"/>
      <c r="N523" s="240"/>
      <c r="O523" s="240"/>
      <c r="P523" s="240"/>
      <c r="Q523" s="240"/>
      <c r="R523" s="210"/>
    </row>
    <row r="524" spans="1:18" x14ac:dyDescent="0.35">
      <c r="A524" s="250"/>
      <c r="B524" s="240"/>
      <c r="C524" s="240"/>
      <c r="D524" s="240"/>
      <c r="E524" s="240"/>
      <c r="F524" s="240"/>
      <c r="G524" s="240"/>
      <c r="H524" s="240"/>
      <c r="I524" s="240"/>
      <c r="J524" s="240"/>
      <c r="K524" s="240"/>
      <c r="L524" s="240"/>
      <c r="M524" s="240"/>
      <c r="N524" s="240"/>
      <c r="O524" s="240"/>
      <c r="P524" s="240"/>
      <c r="Q524" s="240"/>
      <c r="R524" s="210"/>
    </row>
    <row r="525" spans="1:18" x14ac:dyDescent="0.35">
      <c r="A525" s="250"/>
      <c r="B525" s="240"/>
      <c r="C525" s="240"/>
      <c r="D525" s="240"/>
      <c r="E525" s="240"/>
      <c r="F525" s="240"/>
      <c r="G525" s="240"/>
      <c r="H525" s="240"/>
      <c r="I525" s="240"/>
      <c r="J525" s="240"/>
      <c r="K525" s="240"/>
      <c r="L525" s="240"/>
      <c r="M525" s="240"/>
      <c r="N525" s="240"/>
      <c r="O525" s="240"/>
      <c r="P525" s="240"/>
      <c r="Q525" s="240"/>
      <c r="R525" s="210"/>
    </row>
    <row r="526" spans="1:18" x14ac:dyDescent="0.35">
      <c r="A526" s="250"/>
      <c r="B526" s="240"/>
      <c r="C526" s="240"/>
      <c r="D526" s="240"/>
      <c r="E526" s="240"/>
      <c r="F526" s="240"/>
      <c r="G526" s="240"/>
      <c r="H526" s="240"/>
      <c r="I526" s="240"/>
      <c r="J526" s="240"/>
      <c r="K526" s="240"/>
      <c r="L526" s="240"/>
      <c r="M526" s="240"/>
      <c r="N526" s="240"/>
      <c r="O526" s="240"/>
      <c r="P526" s="240"/>
      <c r="Q526" s="240"/>
      <c r="R526" s="210"/>
    </row>
    <row r="527" spans="1:18" x14ac:dyDescent="0.35">
      <c r="A527" s="250"/>
      <c r="B527" s="240"/>
      <c r="C527" s="240"/>
      <c r="D527" s="240"/>
      <c r="E527" s="240"/>
      <c r="F527" s="240"/>
      <c r="G527" s="240"/>
      <c r="H527" s="240"/>
      <c r="I527" s="240"/>
      <c r="J527" s="240"/>
      <c r="K527" s="240"/>
      <c r="L527" s="240"/>
      <c r="M527" s="240"/>
      <c r="N527" s="240"/>
      <c r="O527" s="240"/>
      <c r="P527" s="240"/>
      <c r="Q527" s="240"/>
      <c r="R527" s="210"/>
    </row>
    <row r="528" spans="1:18" x14ac:dyDescent="0.35">
      <c r="A528" s="250"/>
      <c r="B528" s="240"/>
      <c r="C528" s="240"/>
      <c r="D528" s="240"/>
      <c r="E528" s="240"/>
      <c r="F528" s="240"/>
      <c r="G528" s="240"/>
      <c r="H528" s="240"/>
      <c r="I528" s="240"/>
      <c r="J528" s="240"/>
      <c r="K528" s="240"/>
      <c r="L528" s="240"/>
      <c r="M528" s="240"/>
      <c r="N528" s="240"/>
      <c r="O528" s="240"/>
      <c r="P528" s="240"/>
      <c r="Q528" s="240"/>
      <c r="R528" s="210"/>
    </row>
    <row r="529" spans="1:18" x14ac:dyDescent="0.35">
      <c r="A529" s="250"/>
      <c r="B529" s="240"/>
      <c r="C529" s="240"/>
      <c r="D529" s="240"/>
      <c r="E529" s="240"/>
      <c r="F529" s="240"/>
      <c r="G529" s="240"/>
      <c r="H529" s="240"/>
      <c r="I529" s="240"/>
      <c r="J529" s="240"/>
      <c r="K529" s="240"/>
      <c r="L529" s="240"/>
      <c r="M529" s="240"/>
      <c r="N529" s="240"/>
      <c r="O529" s="240"/>
      <c r="P529" s="240"/>
      <c r="Q529" s="240"/>
      <c r="R529" s="210"/>
    </row>
    <row r="530" spans="1:18" x14ac:dyDescent="0.35">
      <c r="A530" s="250"/>
      <c r="B530" s="240"/>
      <c r="C530" s="240"/>
      <c r="D530" s="240"/>
      <c r="E530" s="240"/>
      <c r="F530" s="240"/>
      <c r="G530" s="240"/>
      <c r="H530" s="240"/>
      <c r="I530" s="240"/>
      <c r="J530" s="240"/>
      <c r="K530" s="240"/>
      <c r="L530" s="240"/>
      <c r="M530" s="240"/>
      <c r="N530" s="240"/>
      <c r="O530" s="240"/>
      <c r="P530" s="240"/>
      <c r="Q530" s="240"/>
      <c r="R530" s="210"/>
    </row>
    <row r="531" spans="1:18" x14ac:dyDescent="0.35">
      <c r="A531" s="250"/>
      <c r="B531" s="240"/>
      <c r="C531" s="240"/>
      <c r="D531" s="240"/>
      <c r="E531" s="240"/>
      <c r="F531" s="240"/>
      <c r="G531" s="240"/>
      <c r="H531" s="240"/>
      <c r="I531" s="240"/>
      <c r="J531" s="240"/>
      <c r="K531" s="240"/>
      <c r="L531" s="240"/>
      <c r="M531" s="240"/>
      <c r="N531" s="240"/>
      <c r="O531" s="240"/>
      <c r="P531" s="240"/>
      <c r="Q531" s="240"/>
      <c r="R531" s="210"/>
    </row>
    <row r="532" spans="1:18" x14ac:dyDescent="0.35">
      <c r="A532" s="250"/>
      <c r="B532" s="240"/>
      <c r="C532" s="240"/>
      <c r="D532" s="240"/>
      <c r="E532" s="240"/>
      <c r="F532" s="240"/>
      <c r="G532" s="240"/>
      <c r="H532" s="240"/>
      <c r="I532" s="240"/>
      <c r="J532" s="240"/>
      <c r="K532" s="240"/>
      <c r="L532" s="240"/>
      <c r="M532" s="240"/>
      <c r="N532" s="240"/>
      <c r="O532" s="240"/>
      <c r="P532" s="240"/>
      <c r="Q532" s="240"/>
      <c r="R532" s="210"/>
    </row>
    <row r="533" spans="1:18" x14ac:dyDescent="0.35">
      <c r="A533" s="250"/>
      <c r="B533" s="240"/>
      <c r="C533" s="240"/>
      <c r="D533" s="240"/>
      <c r="E533" s="240"/>
      <c r="F533" s="240"/>
      <c r="G533" s="240"/>
      <c r="H533" s="240"/>
      <c r="I533" s="240"/>
      <c r="J533" s="240"/>
      <c r="K533" s="240"/>
      <c r="L533" s="240"/>
      <c r="M533" s="240"/>
      <c r="N533" s="240"/>
      <c r="O533" s="240"/>
      <c r="P533" s="240"/>
      <c r="Q533" s="240"/>
      <c r="R533" s="210"/>
    </row>
    <row r="534" spans="1:18" x14ac:dyDescent="0.35">
      <c r="A534" s="250"/>
      <c r="B534" s="240"/>
      <c r="C534" s="240"/>
      <c r="D534" s="240"/>
      <c r="E534" s="240"/>
      <c r="F534" s="240"/>
      <c r="G534" s="240"/>
      <c r="H534" s="240"/>
      <c r="I534" s="240"/>
      <c r="J534" s="240"/>
      <c r="K534" s="240"/>
      <c r="L534" s="240"/>
      <c r="M534" s="240"/>
      <c r="N534" s="240"/>
      <c r="O534" s="240"/>
      <c r="P534" s="240"/>
      <c r="Q534" s="240"/>
      <c r="R534" s="210"/>
    </row>
    <row r="535" spans="1:18" x14ac:dyDescent="0.35">
      <c r="A535" s="250"/>
      <c r="B535" s="240"/>
      <c r="C535" s="240"/>
      <c r="D535" s="240"/>
      <c r="E535" s="240"/>
      <c r="F535" s="240"/>
      <c r="G535" s="240"/>
      <c r="H535" s="240"/>
      <c r="I535" s="240"/>
      <c r="J535" s="240"/>
      <c r="K535" s="240"/>
      <c r="L535" s="240"/>
      <c r="M535" s="240"/>
      <c r="N535" s="240"/>
      <c r="O535" s="240"/>
      <c r="P535" s="240"/>
      <c r="Q535" s="240"/>
      <c r="R535" s="210"/>
    </row>
    <row r="536" spans="1:18" x14ac:dyDescent="0.35">
      <c r="A536" s="250"/>
      <c r="B536" s="240"/>
      <c r="C536" s="240"/>
      <c r="D536" s="240"/>
      <c r="E536" s="240"/>
      <c r="F536" s="240"/>
      <c r="G536" s="240"/>
      <c r="H536" s="240"/>
      <c r="I536" s="240"/>
      <c r="J536" s="240"/>
      <c r="K536" s="240"/>
      <c r="L536" s="240"/>
      <c r="M536" s="240"/>
      <c r="N536" s="240"/>
      <c r="O536" s="240"/>
      <c r="P536" s="240"/>
      <c r="Q536" s="240"/>
      <c r="R536" s="210"/>
    </row>
    <row r="537" spans="1:18" x14ac:dyDescent="0.35">
      <c r="A537" s="250"/>
      <c r="B537" s="240"/>
      <c r="C537" s="240"/>
      <c r="D537" s="240"/>
      <c r="E537" s="240"/>
      <c r="F537" s="240"/>
      <c r="G537" s="240"/>
      <c r="H537" s="240"/>
      <c r="I537" s="240"/>
      <c r="J537" s="240"/>
      <c r="K537" s="240"/>
      <c r="L537" s="240"/>
      <c r="M537" s="240"/>
      <c r="N537" s="240"/>
      <c r="O537" s="240"/>
      <c r="P537" s="240"/>
      <c r="Q537" s="240"/>
      <c r="R537" s="210"/>
    </row>
    <row r="538" spans="1:18" x14ac:dyDescent="0.35">
      <c r="A538" s="250"/>
      <c r="B538" s="240"/>
      <c r="C538" s="240"/>
      <c r="D538" s="240"/>
      <c r="E538" s="240"/>
      <c r="F538" s="240"/>
      <c r="G538" s="240"/>
      <c r="H538" s="240"/>
      <c r="I538" s="240"/>
      <c r="J538" s="240"/>
      <c r="K538" s="240"/>
      <c r="L538" s="240"/>
      <c r="M538" s="240"/>
      <c r="N538" s="240"/>
      <c r="O538" s="240"/>
      <c r="P538" s="240"/>
      <c r="Q538" s="240"/>
      <c r="R538" s="210"/>
    </row>
    <row r="539" spans="1:18" x14ac:dyDescent="0.35">
      <c r="A539" s="250"/>
      <c r="B539" s="240"/>
      <c r="C539" s="240"/>
      <c r="D539" s="240"/>
      <c r="E539" s="240"/>
      <c r="F539" s="240"/>
      <c r="G539" s="240"/>
      <c r="H539" s="240"/>
      <c r="I539" s="240"/>
      <c r="J539" s="240"/>
      <c r="K539" s="240"/>
      <c r="L539" s="240"/>
      <c r="M539" s="240"/>
      <c r="N539" s="240"/>
      <c r="O539" s="240"/>
      <c r="P539" s="240"/>
      <c r="Q539" s="240"/>
      <c r="R539" s="210"/>
    </row>
    <row r="540" spans="1:18" x14ac:dyDescent="0.35">
      <c r="A540" s="250"/>
      <c r="B540" s="240"/>
      <c r="C540" s="240"/>
      <c r="D540" s="240"/>
      <c r="E540" s="240"/>
      <c r="F540" s="240"/>
      <c r="G540" s="240"/>
      <c r="H540" s="240"/>
      <c r="I540" s="240"/>
      <c r="J540" s="240"/>
      <c r="K540" s="240"/>
      <c r="L540" s="240"/>
      <c r="M540" s="240"/>
      <c r="N540" s="240"/>
      <c r="O540" s="240"/>
      <c r="P540" s="240"/>
      <c r="Q540" s="240"/>
      <c r="R540" s="210"/>
    </row>
    <row r="541" spans="1:18" x14ac:dyDescent="0.35">
      <c r="A541" s="250"/>
      <c r="B541" s="240"/>
      <c r="C541" s="240"/>
      <c r="D541" s="240"/>
      <c r="E541" s="240"/>
      <c r="F541" s="240"/>
      <c r="G541" s="240"/>
      <c r="H541" s="240"/>
      <c r="I541" s="240"/>
      <c r="J541" s="240"/>
      <c r="K541" s="240"/>
      <c r="L541" s="240"/>
      <c r="M541" s="240"/>
      <c r="N541" s="240"/>
      <c r="O541" s="240"/>
      <c r="P541" s="240"/>
      <c r="Q541" s="240"/>
      <c r="R541" s="210"/>
    </row>
    <row r="542" spans="1:18" x14ac:dyDescent="0.35">
      <c r="A542" s="250"/>
      <c r="B542" s="240"/>
      <c r="C542" s="240"/>
      <c r="D542" s="240"/>
      <c r="E542" s="240"/>
      <c r="F542" s="240"/>
      <c r="G542" s="240"/>
      <c r="H542" s="240"/>
      <c r="I542" s="240"/>
      <c r="J542" s="240"/>
      <c r="K542" s="240"/>
      <c r="L542" s="240"/>
      <c r="M542" s="240"/>
      <c r="N542" s="240"/>
      <c r="O542" s="240"/>
      <c r="P542" s="240"/>
      <c r="Q542" s="240"/>
      <c r="R542" s="210"/>
    </row>
    <row r="543" spans="1:18" x14ac:dyDescent="0.35">
      <c r="A543" s="250"/>
      <c r="B543" s="240"/>
      <c r="C543" s="240"/>
      <c r="D543" s="240"/>
      <c r="E543" s="240"/>
      <c r="F543" s="240"/>
      <c r="G543" s="240"/>
      <c r="H543" s="240"/>
      <c r="I543" s="240"/>
      <c r="J543" s="240"/>
      <c r="K543" s="240"/>
      <c r="L543" s="240"/>
      <c r="M543" s="240"/>
      <c r="N543" s="240"/>
      <c r="O543" s="240"/>
      <c r="P543" s="240"/>
      <c r="Q543" s="240"/>
      <c r="R543" s="210"/>
    </row>
    <row r="544" spans="1:18" x14ac:dyDescent="0.35">
      <c r="A544" s="250"/>
      <c r="B544" s="240"/>
      <c r="C544" s="240"/>
      <c r="D544" s="240"/>
      <c r="E544" s="240"/>
      <c r="F544" s="240"/>
      <c r="G544" s="240"/>
      <c r="H544" s="240"/>
      <c r="I544" s="240"/>
      <c r="J544" s="240"/>
      <c r="K544" s="240"/>
      <c r="L544" s="240"/>
      <c r="M544" s="240"/>
      <c r="N544" s="240"/>
      <c r="O544" s="240"/>
      <c r="P544" s="240"/>
      <c r="Q544" s="240"/>
      <c r="R544" s="210"/>
    </row>
    <row r="545" spans="1:18" x14ac:dyDescent="0.35">
      <c r="A545" s="250"/>
      <c r="B545" s="240"/>
      <c r="C545" s="240"/>
      <c r="D545" s="240"/>
      <c r="E545" s="240"/>
      <c r="F545" s="240"/>
      <c r="G545" s="240"/>
      <c r="H545" s="240"/>
      <c r="I545" s="240"/>
      <c r="J545" s="240"/>
      <c r="K545" s="240"/>
      <c r="L545" s="240"/>
      <c r="M545" s="240"/>
      <c r="N545" s="240"/>
      <c r="O545" s="240"/>
      <c r="P545" s="240"/>
      <c r="Q545" s="240"/>
      <c r="R545" s="210"/>
    </row>
    <row r="546" spans="1:18" x14ac:dyDescent="0.35">
      <c r="A546" s="250"/>
      <c r="B546" s="240"/>
      <c r="C546" s="240"/>
      <c r="D546" s="240"/>
      <c r="E546" s="240"/>
      <c r="F546" s="240"/>
      <c r="G546" s="240"/>
      <c r="H546" s="240"/>
      <c r="I546" s="240"/>
      <c r="J546" s="240"/>
      <c r="K546" s="240"/>
      <c r="L546" s="240"/>
      <c r="M546" s="240"/>
      <c r="N546" s="240"/>
      <c r="O546" s="240"/>
      <c r="P546" s="240"/>
      <c r="Q546" s="240"/>
      <c r="R546" s="210"/>
    </row>
    <row r="547" spans="1:18" x14ac:dyDescent="0.35">
      <c r="A547" s="250"/>
      <c r="B547" s="240"/>
      <c r="C547" s="240"/>
      <c r="D547" s="240"/>
      <c r="E547" s="240"/>
      <c r="F547" s="240"/>
      <c r="G547" s="240"/>
      <c r="H547" s="240"/>
      <c r="I547" s="240"/>
      <c r="J547" s="240"/>
      <c r="K547" s="240"/>
      <c r="L547" s="240"/>
      <c r="M547" s="240"/>
      <c r="N547" s="240"/>
      <c r="O547" s="240"/>
      <c r="P547" s="240"/>
      <c r="Q547" s="240"/>
      <c r="R547" s="210"/>
    </row>
    <row r="548" spans="1:18" x14ac:dyDescent="0.35">
      <c r="A548" s="250"/>
      <c r="B548" s="240"/>
      <c r="C548" s="240"/>
      <c r="D548" s="240"/>
      <c r="E548" s="240"/>
      <c r="F548" s="240"/>
      <c r="G548" s="240"/>
      <c r="H548" s="240"/>
      <c r="I548" s="240"/>
      <c r="J548" s="240"/>
      <c r="K548" s="240"/>
      <c r="L548" s="240"/>
      <c r="M548" s="240"/>
      <c r="N548" s="240"/>
      <c r="O548" s="240"/>
      <c r="P548" s="240"/>
      <c r="Q548" s="240"/>
      <c r="R548" s="210"/>
    </row>
    <row r="549" spans="1:18" x14ac:dyDescent="0.35">
      <c r="A549" s="250"/>
      <c r="B549" s="240"/>
      <c r="C549" s="240"/>
      <c r="D549" s="240"/>
      <c r="E549" s="240"/>
      <c r="F549" s="240"/>
      <c r="G549" s="240"/>
      <c r="H549" s="240"/>
      <c r="I549" s="240"/>
      <c r="J549" s="240"/>
      <c r="K549" s="240"/>
      <c r="L549" s="240"/>
      <c r="M549" s="240"/>
      <c r="N549" s="240"/>
      <c r="O549" s="240"/>
      <c r="P549" s="240"/>
      <c r="Q549" s="240"/>
      <c r="R549" s="210"/>
    </row>
    <row r="550" spans="1:18" x14ac:dyDescent="0.35">
      <c r="A550" s="250"/>
      <c r="B550" s="240"/>
      <c r="C550" s="240"/>
      <c r="D550" s="240"/>
      <c r="E550" s="240"/>
      <c r="F550" s="240"/>
      <c r="G550" s="240"/>
      <c r="H550" s="240"/>
      <c r="I550" s="240"/>
      <c r="J550" s="240"/>
      <c r="K550" s="240"/>
      <c r="L550" s="240"/>
      <c r="M550" s="240"/>
      <c r="N550" s="240"/>
      <c r="O550" s="240"/>
      <c r="P550" s="240"/>
      <c r="Q550" s="240"/>
      <c r="R550" s="210"/>
    </row>
    <row r="551" spans="1:18" x14ac:dyDescent="0.35">
      <c r="A551" s="250"/>
      <c r="B551" s="240"/>
      <c r="C551" s="240"/>
      <c r="D551" s="240"/>
      <c r="E551" s="240"/>
      <c r="F551" s="240"/>
      <c r="G551" s="240"/>
      <c r="H551" s="240"/>
      <c r="I551" s="240"/>
      <c r="J551" s="240"/>
      <c r="K551" s="240"/>
      <c r="L551" s="240"/>
      <c r="M551" s="240"/>
      <c r="N551" s="240"/>
      <c r="O551" s="240"/>
      <c r="P551" s="240"/>
      <c r="Q551" s="240"/>
      <c r="R551" s="210"/>
    </row>
    <row r="552" spans="1:18" x14ac:dyDescent="0.35">
      <c r="A552" s="250"/>
      <c r="B552" s="240"/>
      <c r="C552" s="240"/>
      <c r="D552" s="240"/>
      <c r="E552" s="240"/>
      <c r="F552" s="240"/>
      <c r="G552" s="240"/>
      <c r="H552" s="240"/>
      <c r="I552" s="240"/>
      <c r="J552" s="240"/>
      <c r="K552" s="240"/>
      <c r="L552" s="240"/>
      <c r="M552" s="240"/>
      <c r="N552" s="240"/>
      <c r="O552" s="240"/>
      <c r="P552" s="240"/>
      <c r="Q552" s="240"/>
      <c r="R552" s="210"/>
    </row>
    <row r="553" spans="1:18" x14ac:dyDescent="0.35">
      <c r="A553" s="250"/>
      <c r="B553" s="240"/>
      <c r="C553" s="240"/>
      <c r="D553" s="240"/>
      <c r="E553" s="240"/>
      <c r="F553" s="240"/>
      <c r="G553" s="240"/>
      <c r="H553" s="240"/>
      <c r="I553" s="240"/>
      <c r="J553" s="240"/>
      <c r="K553" s="240"/>
      <c r="L553" s="240"/>
      <c r="M553" s="240"/>
      <c r="N553" s="240"/>
      <c r="O553" s="240"/>
      <c r="P553" s="240"/>
      <c r="Q553" s="240"/>
      <c r="R553" s="210"/>
    </row>
    <row r="554" spans="1:18" x14ac:dyDescent="0.35">
      <c r="A554" s="250"/>
      <c r="B554" s="240"/>
      <c r="C554" s="240"/>
      <c r="D554" s="240"/>
      <c r="E554" s="240"/>
      <c r="F554" s="240"/>
      <c r="G554" s="240"/>
      <c r="H554" s="240"/>
      <c r="I554" s="240"/>
      <c r="J554" s="240"/>
      <c r="K554" s="240"/>
      <c r="L554" s="240"/>
      <c r="M554" s="240"/>
      <c r="N554" s="240"/>
      <c r="O554" s="240"/>
      <c r="P554" s="240"/>
      <c r="Q554" s="240"/>
      <c r="R554" s="210"/>
    </row>
    <row r="555" spans="1:18" x14ac:dyDescent="0.35">
      <c r="A555" s="250"/>
      <c r="B555" s="240"/>
      <c r="C555" s="240"/>
      <c r="D555" s="240"/>
      <c r="E555" s="240"/>
      <c r="F555" s="240"/>
      <c r="G555" s="240"/>
      <c r="H555" s="240"/>
      <c r="I555" s="240"/>
      <c r="J555" s="240"/>
      <c r="K555" s="240"/>
      <c r="L555" s="240"/>
      <c r="M555" s="240"/>
      <c r="N555" s="240"/>
      <c r="O555" s="240"/>
      <c r="P555" s="240"/>
      <c r="Q555" s="240"/>
      <c r="R555" s="210"/>
    </row>
    <row r="556" spans="1:18" x14ac:dyDescent="0.35">
      <c r="A556" s="250"/>
      <c r="B556" s="240"/>
      <c r="C556" s="240"/>
      <c r="D556" s="240"/>
      <c r="E556" s="240"/>
      <c r="F556" s="240"/>
      <c r="G556" s="240"/>
      <c r="H556" s="240"/>
      <c r="I556" s="240"/>
      <c r="J556" s="240"/>
      <c r="K556" s="240"/>
      <c r="L556" s="240"/>
      <c r="M556" s="240"/>
      <c r="N556" s="240"/>
      <c r="O556" s="240"/>
      <c r="P556" s="240"/>
      <c r="Q556" s="240"/>
      <c r="R556" s="210"/>
    </row>
    <row r="557" spans="1:18" x14ac:dyDescent="0.35">
      <c r="A557" s="250"/>
      <c r="B557" s="240"/>
      <c r="C557" s="240"/>
      <c r="D557" s="240"/>
      <c r="E557" s="240"/>
      <c r="F557" s="240"/>
      <c r="G557" s="240"/>
      <c r="H557" s="240"/>
      <c r="I557" s="240"/>
      <c r="J557" s="240"/>
      <c r="K557" s="240"/>
      <c r="L557" s="240"/>
      <c r="M557" s="240"/>
      <c r="N557" s="240"/>
      <c r="O557" s="240"/>
      <c r="P557" s="240"/>
      <c r="Q557" s="240"/>
      <c r="R557" s="210"/>
    </row>
    <row r="558" spans="1:18" x14ac:dyDescent="0.35">
      <c r="A558" s="250"/>
      <c r="B558" s="240"/>
      <c r="C558" s="240"/>
      <c r="D558" s="240"/>
      <c r="E558" s="240"/>
      <c r="F558" s="240"/>
      <c r="G558" s="240"/>
      <c r="H558" s="240"/>
      <c r="I558" s="240"/>
      <c r="J558" s="240"/>
      <c r="K558" s="240"/>
      <c r="L558" s="240"/>
      <c r="M558" s="240"/>
      <c r="N558" s="240"/>
      <c r="O558" s="240"/>
      <c r="P558" s="240"/>
      <c r="Q558" s="240"/>
      <c r="R558" s="210"/>
    </row>
    <row r="559" spans="1:18" x14ac:dyDescent="0.35">
      <c r="A559" s="250"/>
      <c r="B559" s="240"/>
      <c r="C559" s="240"/>
      <c r="D559" s="240"/>
      <c r="E559" s="240"/>
      <c r="F559" s="240"/>
      <c r="G559" s="240"/>
      <c r="H559" s="240"/>
      <c r="I559" s="240"/>
      <c r="J559" s="240"/>
      <c r="K559" s="240"/>
      <c r="L559" s="240"/>
      <c r="M559" s="240"/>
      <c r="N559" s="240"/>
      <c r="O559" s="240"/>
      <c r="P559" s="240"/>
      <c r="Q559" s="240"/>
      <c r="R559" s="210"/>
    </row>
    <row r="560" spans="1:18" x14ac:dyDescent="0.35">
      <c r="A560" s="250"/>
      <c r="B560" s="240"/>
      <c r="C560" s="240"/>
      <c r="D560" s="240"/>
      <c r="E560" s="240"/>
      <c r="F560" s="240"/>
      <c r="G560" s="240"/>
      <c r="H560" s="240"/>
      <c r="I560" s="240"/>
      <c r="J560" s="240"/>
      <c r="K560" s="240"/>
      <c r="L560" s="240"/>
      <c r="M560" s="240"/>
      <c r="N560" s="240"/>
      <c r="O560" s="240"/>
      <c r="P560" s="240"/>
      <c r="Q560" s="240"/>
      <c r="R560" s="210"/>
    </row>
    <row r="561" spans="1:18" x14ac:dyDescent="0.35">
      <c r="A561" s="250"/>
      <c r="B561" s="240"/>
      <c r="C561" s="240"/>
      <c r="D561" s="240"/>
      <c r="E561" s="240"/>
      <c r="F561" s="240"/>
      <c r="G561" s="240"/>
      <c r="H561" s="240"/>
      <c r="I561" s="240"/>
      <c r="J561" s="240"/>
      <c r="K561" s="240"/>
      <c r="L561" s="240"/>
      <c r="M561" s="240"/>
      <c r="N561" s="240"/>
      <c r="O561" s="240"/>
      <c r="P561" s="240"/>
      <c r="Q561" s="240"/>
      <c r="R561" s="210"/>
    </row>
    <row r="562" spans="1:18" x14ac:dyDescent="0.35">
      <c r="A562" s="250"/>
      <c r="B562" s="240"/>
      <c r="C562" s="240"/>
      <c r="D562" s="240"/>
      <c r="E562" s="240"/>
      <c r="F562" s="240"/>
      <c r="G562" s="240"/>
      <c r="H562" s="240"/>
      <c r="I562" s="240"/>
      <c r="J562" s="240"/>
      <c r="K562" s="240"/>
      <c r="L562" s="240"/>
      <c r="M562" s="240"/>
      <c r="N562" s="240"/>
      <c r="O562" s="240"/>
      <c r="P562" s="240"/>
      <c r="Q562" s="240"/>
      <c r="R562" s="210"/>
    </row>
    <row r="563" spans="1:18" x14ac:dyDescent="0.35">
      <c r="A563" s="250"/>
      <c r="B563" s="240"/>
      <c r="C563" s="240"/>
      <c r="D563" s="240"/>
      <c r="E563" s="240"/>
      <c r="F563" s="240"/>
      <c r="G563" s="240"/>
      <c r="H563" s="240"/>
      <c r="I563" s="240"/>
      <c r="J563" s="240"/>
      <c r="K563" s="240"/>
      <c r="L563" s="240"/>
      <c r="M563" s="240"/>
      <c r="N563" s="240"/>
      <c r="O563" s="240"/>
      <c r="P563" s="240"/>
      <c r="Q563" s="240"/>
      <c r="R563" s="210"/>
    </row>
    <row r="564" spans="1:18" x14ac:dyDescent="0.35">
      <c r="A564" s="250"/>
      <c r="B564" s="240"/>
      <c r="C564" s="240"/>
      <c r="D564" s="240"/>
      <c r="E564" s="240"/>
      <c r="F564" s="240"/>
      <c r="G564" s="240"/>
      <c r="H564" s="240"/>
      <c r="I564" s="240"/>
      <c r="J564" s="240"/>
      <c r="K564" s="240"/>
      <c r="L564" s="240"/>
      <c r="M564" s="240"/>
      <c r="N564" s="240"/>
      <c r="O564" s="240"/>
      <c r="P564" s="240"/>
      <c r="Q564" s="240"/>
      <c r="R564" s="210"/>
    </row>
    <row r="565" spans="1:18" x14ac:dyDescent="0.35">
      <c r="A565" s="250"/>
      <c r="B565" s="240"/>
      <c r="C565" s="240"/>
      <c r="D565" s="240"/>
      <c r="E565" s="240"/>
      <c r="F565" s="240"/>
      <c r="G565" s="240"/>
      <c r="H565" s="240"/>
      <c r="I565" s="240"/>
      <c r="J565" s="240"/>
      <c r="K565" s="240"/>
      <c r="L565" s="240"/>
      <c r="M565" s="240"/>
      <c r="N565" s="240"/>
      <c r="O565" s="240"/>
      <c r="P565" s="240"/>
      <c r="Q565" s="240"/>
      <c r="R565" s="210"/>
    </row>
    <row r="566" spans="1:18" x14ac:dyDescent="0.35">
      <c r="A566" s="250"/>
      <c r="B566" s="240"/>
      <c r="C566" s="240"/>
      <c r="D566" s="240"/>
      <c r="E566" s="240"/>
      <c r="F566" s="240"/>
      <c r="G566" s="240"/>
      <c r="H566" s="240"/>
      <c r="I566" s="240"/>
      <c r="J566" s="240"/>
      <c r="K566" s="240"/>
      <c r="L566" s="240"/>
      <c r="M566" s="240"/>
      <c r="N566" s="240"/>
      <c r="O566" s="240"/>
      <c r="P566" s="240"/>
      <c r="Q566" s="240"/>
      <c r="R566" s="210"/>
    </row>
    <row r="567" spans="1:18" x14ac:dyDescent="0.35">
      <c r="A567" s="250"/>
      <c r="B567" s="240"/>
      <c r="C567" s="240"/>
      <c r="D567" s="240"/>
      <c r="E567" s="240"/>
      <c r="F567" s="240"/>
      <c r="G567" s="240"/>
      <c r="H567" s="240"/>
      <c r="I567" s="240"/>
      <c r="J567" s="240"/>
      <c r="K567" s="240"/>
      <c r="L567" s="240"/>
      <c r="M567" s="240"/>
      <c r="N567" s="240"/>
      <c r="O567" s="240"/>
      <c r="P567" s="240"/>
      <c r="Q567" s="240"/>
      <c r="R567" s="210"/>
    </row>
    <row r="568" spans="1:18" x14ac:dyDescent="0.35">
      <c r="A568" s="250"/>
      <c r="B568" s="240"/>
      <c r="C568" s="240"/>
      <c r="D568" s="240"/>
      <c r="E568" s="240"/>
      <c r="F568" s="240"/>
      <c r="G568" s="240"/>
      <c r="H568" s="240"/>
      <c r="I568" s="240"/>
      <c r="J568" s="240"/>
      <c r="K568" s="240"/>
      <c r="L568" s="240"/>
      <c r="M568" s="240"/>
      <c r="N568" s="240"/>
      <c r="O568" s="240"/>
      <c r="P568" s="240"/>
      <c r="Q568" s="240"/>
      <c r="R568" s="210"/>
    </row>
    <row r="569" spans="1:18" x14ac:dyDescent="0.35">
      <c r="A569" s="250"/>
      <c r="B569" s="240"/>
      <c r="C569" s="240"/>
      <c r="D569" s="240"/>
      <c r="E569" s="240"/>
      <c r="F569" s="240"/>
      <c r="G569" s="240"/>
      <c r="H569" s="240"/>
      <c r="I569" s="240"/>
      <c r="J569" s="240"/>
      <c r="K569" s="240"/>
      <c r="L569" s="240"/>
      <c r="M569" s="240"/>
      <c r="N569" s="240"/>
      <c r="O569" s="240"/>
      <c r="P569" s="240"/>
      <c r="Q569" s="240"/>
      <c r="R569" s="210"/>
    </row>
    <row r="570" spans="1:18" x14ac:dyDescent="0.35">
      <c r="A570" s="250"/>
      <c r="B570" s="240"/>
      <c r="C570" s="240"/>
      <c r="D570" s="240"/>
      <c r="E570" s="240"/>
      <c r="F570" s="240"/>
      <c r="G570" s="240"/>
      <c r="H570" s="240"/>
      <c r="I570" s="240"/>
      <c r="J570" s="240"/>
      <c r="K570" s="240"/>
      <c r="L570" s="240"/>
      <c r="M570" s="240"/>
      <c r="N570" s="240"/>
      <c r="O570" s="240"/>
      <c r="P570" s="240"/>
      <c r="Q570" s="240"/>
      <c r="R570" s="210"/>
    </row>
    <row r="571" spans="1:18" x14ac:dyDescent="0.35">
      <c r="A571" s="250"/>
      <c r="B571" s="240"/>
      <c r="C571" s="240"/>
      <c r="D571" s="240"/>
      <c r="E571" s="240"/>
      <c r="F571" s="240"/>
      <c r="G571" s="240"/>
      <c r="H571" s="240"/>
      <c r="I571" s="240"/>
      <c r="J571" s="240"/>
      <c r="K571" s="240"/>
      <c r="L571" s="240"/>
      <c r="M571" s="240"/>
      <c r="N571" s="240"/>
      <c r="O571" s="240"/>
      <c r="P571" s="240"/>
      <c r="Q571" s="240"/>
      <c r="R571" s="210"/>
    </row>
    <row r="572" spans="1:18" x14ac:dyDescent="0.35">
      <c r="A572" s="250"/>
      <c r="B572" s="240"/>
      <c r="C572" s="240"/>
      <c r="D572" s="240"/>
      <c r="E572" s="240"/>
      <c r="F572" s="240"/>
      <c r="G572" s="240"/>
      <c r="H572" s="240"/>
      <c r="I572" s="240"/>
      <c r="J572" s="240"/>
      <c r="K572" s="240"/>
      <c r="L572" s="240"/>
      <c r="M572" s="240"/>
      <c r="N572" s="240"/>
      <c r="O572" s="240"/>
      <c r="P572" s="240"/>
      <c r="Q572" s="240"/>
      <c r="R572" s="210"/>
    </row>
    <row r="573" spans="1:18" x14ac:dyDescent="0.35">
      <c r="A573" s="250"/>
      <c r="B573" s="240"/>
      <c r="C573" s="240"/>
      <c r="D573" s="240"/>
      <c r="E573" s="240"/>
      <c r="F573" s="240"/>
      <c r="G573" s="240"/>
      <c r="H573" s="240"/>
      <c r="I573" s="240"/>
      <c r="J573" s="240"/>
      <c r="K573" s="240"/>
      <c r="L573" s="240"/>
      <c r="M573" s="240"/>
      <c r="N573" s="240"/>
      <c r="O573" s="240"/>
      <c r="P573" s="240"/>
      <c r="Q573" s="240"/>
      <c r="R573" s="210"/>
    </row>
    <row r="574" spans="1:18" x14ac:dyDescent="0.35">
      <c r="A574" s="250"/>
      <c r="B574" s="240"/>
      <c r="C574" s="240"/>
      <c r="D574" s="240"/>
      <c r="E574" s="240"/>
      <c r="F574" s="240"/>
      <c r="G574" s="240"/>
      <c r="H574" s="240"/>
      <c r="I574" s="240"/>
      <c r="J574" s="240"/>
      <c r="K574" s="240"/>
      <c r="L574" s="240"/>
      <c r="M574" s="240"/>
      <c r="N574" s="240"/>
      <c r="O574" s="240"/>
      <c r="P574" s="240"/>
      <c r="Q574" s="240"/>
      <c r="R574" s="210"/>
    </row>
    <row r="575" spans="1:18" x14ac:dyDescent="0.35">
      <c r="A575" s="250"/>
      <c r="B575" s="240"/>
      <c r="C575" s="240"/>
      <c r="D575" s="240"/>
      <c r="E575" s="240"/>
      <c r="F575" s="240"/>
      <c r="G575" s="240"/>
      <c r="H575" s="240"/>
      <c r="I575" s="240"/>
      <c r="J575" s="240"/>
      <c r="K575" s="240"/>
      <c r="L575" s="240"/>
      <c r="M575" s="240"/>
      <c r="N575" s="240"/>
      <c r="O575" s="240"/>
      <c r="P575" s="240"/>
      <c r="Q575" s="240"/>
      <c r="R575" s="210"/>
    </row>
    <row r="576" spans="1:18" x14ac:dyDescent="0.35">
      <c r="A576" s="250"/>
      <c r="B576" s="240"/>
      <c r="C576" s="240"/>
      <c r="D576" s="240"/>
      <c r="E576" s="240"/>
      <c r="F576" s="240"/>
      <c r="G576" s="240"/>
      <c r="H576" s="240"/>
      <c r="I576" s="240"/>
      <c r="J576" s="240"/>
      <c r="K576" s="240"/>
      <c r="L576" s="240"/>
      <c r="M576" s="240"/>
      <c r="N576" s="240"/>
      <c r="O576" s="240"/>
      <c r="P576" s="240"/>
      <c r="Q576" s="240"/>
      <c r="R576" s="210"/>
    </row>
    <row r="577" spans="1:18" x14ac:dyDescent="0.35">
      <c r="A577" s="250"/>
      <c r="B577" s="240"/>
      <c r="C577" s="240"/>
      <c r="D577" s="240"/>
      <c r="E577" s="240"/>
      <c r="F577" s="240"/>
      <c r="G577" s="240"/>
      <c r="H577" s="240"/>
      <c r="I577" s="240"/>
      <c r="J577" s="240"/>
      <c r="K577" s="240"/>
      <c r="L577" s="240"/>
      <c r="M577" s="240"/>
      <c r="N577" s="240"/>
      <c r="O577" s="240"/>
      <c r="P577" s="240"/>
      <c r="Q577" s="240"/>
      <c r="R577" s="210"/>
    </row>
    <row r="578" spans="1:18" x14ac:dyDescent="0.35">
      <c r="A578" s="250"/>
      <c r="B578" s="240"/>
      <c r="C578" s="240"/>
      <c r="D578" s="240"/>
      <c r="E578" s="240"/>
      <c r="F578" s="240"/>
      <c r="G578" s="240"/>
      <c r="H578" s="240"/>
      <c r="I578" s="240"/>
      <c r="J578" s="240"/>
      <c r="K578" s="240"/>
      <c r="L578" s="240"/>
      <c r="M578" s="240"/>
      <c r="N578" s="240"/>
      <c r="O578" s="240"/>
      <c r="P578" s="240"/>
      <c r="Q578" s="240"/>
      <c r="R578" s="210"/>
    </row>
    <row r="579" spans="1:18" x14ac:dyDescent="0.35">
      <c r="A579" s="250"/>
      <c r="B579" s="240"/>
      <c r="C579" s="240"/>
      <c r="D579" s="240"/>
      <c r="E579" s="240"/>
      <c r="F579" s="240"/>
      <c r="G579" s="240"/>
      <c r="H579" s="240"/>
      <c r="I579" s="240"/>
      <c r="J579" s="240"/>
      <c r="K579" s="240"/>
      <c r="L579" s="240"/>
      <c r="M579" s="240"/>
      <c r="N579" s="240"/>
      <c r="O579" s="240"/>
      <c r="P579" s="240"/>
      <c r="Q579" s="240"/>
      <c r="R579" s="210"/>
    </row>
    <row r="580" spans="1:18" x14ac:dyDescent="0.35">
      <c r="A580" s="250"/>
      <c r="B580" s="240"/>
      <c r="C580" s="240"/>
      <c r="D580" s="240"/>
      <c r="E580" s="240"/>
      <c r="F580" s="240"/>
      <c r="G580" s="240"/>
      <c r="H580" s="240"/>
      <c r="I580" s="240"/>
      <c r="J580" s="240"/>
      <c r="K580" s="240"/>
      <c r="L580" s="240"/>
      <c r="M580" s="240"/>
      <c r="N580" s="240"/>
      <c r="O580" s="240"/>
      <c r="P580" s="240"/>
      <c r="Q580" s="240"/>
      <c r="R580" s="210"/>
    </row>
    <row r="581" spans="1:18" x14ac:dyDescent="0.35">
      <c r="A581" s="250"/>
      <c r="B581" s="240"/>
      <c r="C581" s="240"/>
      <c r="D581" s="240"/>
      <c r="E581" s="240"/>
      <c r="F581" s="240"/>
      <c r="G581" s="240"/>
      <c r="H581" s="240"/>
      <c r="I581" s="240"/>
      <c r="J581" s="240"/>
      <c r="K581" s="240"/>
      <c r="L581" s="240"/>
      <c r="M581" s="240"/>
      <c r="N581" s="240"/>
      <c r="O581" s="240"/>
      <c r="P581" s="240"/>
      <c r="Q581" s="240"/>
      <c r="R581" s="210"/>
    </row>
    <row r="582" spans="1:18" x14ac:dyDescent="0.35">
      <c r="A582" s="250"/>
      <c r="B582" s="240"/>
      <c r="C582" s="240"/>
      <c r="D582" s="240"/>
      <c r="E582" s="240"/>
      <c r="F582" s="240"/>
      <c r="G582" s="240"/>
      <c r="H582" s="240"/>
      <c r="I582" s="240"/>
      <c r="J582" s="240"/>
      <c r="K582" s="240"/>
      <c r="L582" s="240"/>
      <c r="M582" s="240"/>
      <c r="N582" s="240"/>
      <c r="O582" s="240"/>
      <c r="P582" s="240"/>
      <c r="Q582" s="240"/>
      <c r="R582" s="210"/>
    </row>
    <row r="583" spans="1:18" x14ac:dyDescent="0.35">
      <c r="A583" s="250"/>
      <c r="B583" s="240"/>
      <c r="C583" s="240"/>
      <c r="D583" s="240"/>
      <c r="E583" s="240"/>
      <c r="F583" s="240"/>
      <c r="G583" s="240"/>
      <c r="H583" s="240"/>
      <c r="I583" s="240"/>
      <c r="J583" s="240"/>
      <c r="K583" s="240"/>
      <c r="L583" s="240"/>
      <c r="M583" s="240"/>
      <c r="N583" s="240"/>
      <c r="O583" s="240"/>
      <c r="P583" s="240"/>
      <c r="Q583" s="240"/>
      <c r="R583" s="210"/>
    </row>
    <row r="584" spans="1:18" x14ac:dyDescent="0.35">
      <c r="A584" s="250"/>
      <c r="B584" s="240"/>
      <c r="C584" s="240"/>
      <c r="D584" s="240"/>
      <c r="E584" s="240"/>
      <c r="F584" s="240"/>
      <c r="G584" s="240"/>
      <c r="H584" s="240"/>
      <c r="I584" s="240"/>
      <c r="J584" s="240"/>
      <c r="K584" s="240"/>
      <c r="L584" s="240"/>
      <c r="M584" s="240"/>
      <c r="N584" s="240"/>
      <c r="O584" s="240"/>
      <c r="P584" s="240"/>
      <c r="Q584" s="240"/>
      <c r="R584" s="210"/>
    </row>
    <row r="585" spans="1:18" x14ac:dyDescent="0.35">
      <c r="A585" s="250"/>
      <c r="B585" s="240"/>
      <c r="C585" s="240"/>
      <c r="D585" s="240"/>
      <c r="E585" s="240"/>
      <c r="F585" s="240"/>
      <c r="G585" s="240"/>
      <c r="H585" s="240"/>
      <c r="I585" s="240"/>
      <c r="J585" s="240"/>
      <c r="K585" s="240"/>
      <c r="L585" s="240"/>
      <c r="M585" s="240"/>
      <c r="N585" s="240"/>
      <c r="O585" s="240"/>
      <c r="P585" s="240"/>
      <c r="Q585" s="240"/>
      <c r="R585" s="210"/>
    </row>
    <row r="586" spans="1:18" x14ac:dyDescent="0.35">
      <c r="A586" s="250"/>
      <c r="B586" s="240"/>
      <c r="C586" s="240"/>
      <c r="D586" s="240"/>
      <c r="E586" s="240"/>
      <c r="F586" s="240"/>
      <c r="G586" s="240"/>
      <c r="H586" s="240"/>
      <c r="I586" s="240"/>
      <c r="J586" s="240"/>
      <c r="K586" s="240"/>
      <c r="L586" s="240"/>
      <c r="M586" s="240"/>
      <c r="N586" s="240"/>
      <c r="O586" s="240"/>
      <c r="P586" s="240"/>
      <c r="Q586" s="240"/>
      <c r="R586" s="210"/>
    </row>
    <row r="587" spans="1:18" x14ac:dyDescent="0.35">
      <c r="A587" s="250"/>
      <c r="B587" s="240"/>
      <c r="C587" s="240"/>
      <c r="D587" s="240"/>
      <c r="E587" s="240"/>
      <c r="F587" s="240"/>
      <c r="G587" s="240"/>
      <c r="H587" s="240"/>
      <c r="I587" s="240"/>
      <c r="J587" s="240"/>
      <c r="K587" s="240"/>
      <c r="L587" s="240"/>
      <c r="M587" s="240"/>
      <c r="N587" s="240"/>
      <c r="O587" s="240"/>
      <c r="P587" s="240"/>
      <c r="Q587" s="240"/>
      <c r="R587" s="210"/>
    </row>
    <row r="588" spans="1:18" x14ac:dyDescent="0.35">
      <c r="A588" s="250"/>
      <c r="B588" s="240"/>
      <c r="C588" s="240"/>
      <c r="D588" s="240"/>
      <c r="E588" s="240"/>
      <c r="F588" s="240"/>
      <c r="G588" s="240"/>
      <c r="H588" s="240"/>
      <c r="I588" s="240"/>
      <c r="J588" s="240"/>
      <c r="K588" s="240"/>
      <c r="L588" s="240"/>
      <c r="M588" s="240"/>
      <c r="N588" s="240"/>
      <c r="O588" s="240"/>
      <c r="P588" s="240"/>
      <c r="Q588" s="240"/>
      <c r="R588" s="210"/>
    </row>
    <row r="589" spans="1:18" x14ac:dyDescent="0.35">
      <c r="A589" s="250"/>
      <c r="B589" s="240"/>
      <c r="C589" s="240"/>
      <c r="D589" s="240"/>
      <c r="E589" s="240"/>
      <c r="F589" s="240"/>
      <c r="G589" s="240"/>
      <c r="H589" s="240"/>
      <c r="I589" s="240"/>
      <c r="J589" s="240"/>
      <c r="K589" s="240"/>
      <c r="L589" s="240"/>
      <c r="M589" s="240"/>
      <c r="N589" s="240"/>
      <c r="O589" s="240"/>
      <c r="P589" s="240"/>
      <c r="Q589" s="240"/>
      <c r="R589" s="210"/>
    </row>
    <row r="590" spans="1:18" x14ac:dyDescent="0.35">
      <c r="A590" s="250"/>
      <c r="B590" s="240"/>
      <c r="C590" s="240"/>
      <c r="D590" s="240"/>
      <c r="E590" s="240"/>
      <c r="F590" s="240"/>
      <c r="G590" s="240"/>
      <c r="H590" s="240"/>
      <c r="I590" s="240"/>
      <c r="J590" s="240"/>
      <c r="K590" s="240"/>
      <c r="L590" s="240"/>
      <c r="M590" s="240"/>
      <c r="N590" s="240"/>
      <c r="O590" s="240"/>
      <c r="P590" s="240"/>
      <c r="Q590" s="240"/>
      <c r="R590" s="210"/>
    </row>
    <row r="591" spans="1:18" x14ac:dyDescent="0.35">
      <c r="A591" s="250"/>
      <c r="B591" s="240"/>
      <c r="C591" s="240"/>
      <c r="D591" s="240"/>
      <c r="E591" s="240"/>
      <c r="F591" s="240"/>
      <c r="G591" s="240"/>
      <c r="H591" s="240"/>
      <c r="I591" s="240"/>
      <c r="J591" s="240"/>
      <c r="K591" s="240"/>
      <c r="L591" s="240"/>
      <c r="M591" s="240"/>
      <c r="N591" s="240"/>
      <c r="O591" s="240"/>
      <c r="P591" s="240"/>
      <c r="Q591" s="240"/>
      <c r="R591" s="210"/>
    </row>
    <row r="592" spans="1:18" x14ac:dyDescent="0.35">
      <c r="A592" s="250"/>
      <c r="B592" s="240"/>
      <c r="C592" s="240"/>
      <c r="D592" s="240"/>
      <c r="E592" s="240"/>
      <c r="F592" s="240"/>
      <c r="G592" s="240"/>
      <c r="H592" s="240"/>
      <c r="I592" s="240"/>
      <c r="J592" s="240"/>
      <c r="K592" s="240"/>
      <c r="L592" s="240"/>
      <c r="M592" s="240"/>
      <c r="N592" s="240"/>
      <c r="O592" s="240"/>
      <c r="P592" s="240"/>
      <c r="Q592" s="240"/>
      <c r="R592" s="210"/>
    </row>
    <row r="593" spans="1:18" x14ac:dyDescent="0.35">
      <c r="A593" s="250"/>
      <c r="B593" s="240"/>
      <c r="C593" s="240"/>
      <c r="D593" s="240"/>
      <c r="E593" s="240"/>
      <c r="F593" s="240"/>
      <c r="G593" s="240"/>
      <c r="H593" s="240"/>
      <c r="I593" s="240"/>
      <c r="J593" s="240"/>
      <c r="K593" s="240"/>
      <c r="L593" s="240"/>
      <c r="M593" s="240"/>
      <c r="N593" s="240"/>
      <c r="O593" s="240"/>
      <c r="P593" s="240"/>
      <c r="Q593" s="240"/>
      <c r="R593" s="210"/>
    </row>
    <row r="594" spans="1:18" x14ac:dyDescent="0.35">
      <c r="A594" s="250"/>
      <c r="B594" s="240"/>
      <c r="C594" s="240"/>
      <c r="D594" s="240"/>
      <c r="E594" s="240"/>
      <c r="F594" s="240"/>
      <c r="G594" s="240"/>
      <c r="H594" s="240"/>
      <c r="I594" s="240"/>
      <c r="J594" s="240"/>
      <c r="K594" s="240"/>
      <c r="L594" s="240"/>
      <c r="M594" s="240"/>
      <c r="N594" s="240"/>
      <c r="O594" s="240"/>
      <c r="P594" s="240"/>
      <c r="Q594" s="240"/>
      <c r="R594" s="210"/>
    </row>
    <row r="595" spans="1:18" x14ac:dyDescent="0.35">
      <c r="A595" s="250"/>
      <c r="B595" s="240"/>
      <c r="C595" s="240"/>
      <c r="D595" s="240"/>
      <c r="E595" s="240"/>
      <c r="F595" s="240"/>
      <c r="G595" s="240"/>
      <c r="H595" s="240"/>
      <c r="I595" s="240"/>
      <c r="J595" s="240"/>
      <c r="K595" s="240"/>
      <c r="L595" s="240"/>
      <c r="M595" s="240"/>
      <c r="N595" s="240"/>
      <c r="O595" s="240"/>
      <c r="P595" s="240"/>
      <c r="Q595" s="240"/>
      <c r="R595" s="210"/>
    </row>
    <row r="596" spans="1:18" x14ac:dyDescent="0.35">
      <c r="A596" s="250"/>
      <c r="B596" s="240"/>
      <c r="C596" s="240"/>
      <c r="D596" s="240"/>
      <c r="E596" s="240"/>
      <c r="F596" s="240"/>
      <c r="G596" s="240"/>
      <c r="H596" s="240"/>
      <c r="I596" s="240"/>
      <c r="J596" s="240"/>
      <c r="K596" s="240"/>
      <c r="L596" s="240"/>
      <c r="M596" s="240"/>
      <c r="N596" s="240"/>
      <c r="O596" s="240"/>
      <c r="P596" s="240"/>
      <c r="Q596" s="240"/>
      <c r="R596" s="210"/>
    </row>
    <row r="597" spans="1:18" x14ac:dyDescent="0.35">
      <c r="A597" s="250"/>
      <c r="B597" s="240"/>
      <c r="C597" s="240"/>
      <c r="D597" s="240"/>
      <c r="E597" s="240"/>
      <c r="F597" s="240"/>
      <c r="G597" s="240"/>
      <c r="H597" s="240"/>
      <c r="I597" s="240"/>
      <c r="J597" s="240"/>
      <c r="K597" s="240"/>
      <c r="L597" s="240"/>
      <c r="M597" s="240"/>
      <c r="N597" s="240"/>
      <c r="O597" s="240"/>
      <c r="P597" s="240"/>
      <c r="Q597" s="240"/>
      <c r="R597" s="210"/>
    </row>
    <row r="598" spans="1:18" x14ac:dyDescent="0.35">
      <c r="A598" s="250"/>
      <c r="B598" s="240"/>
      <c r="C598" s="240"/>
      <c r="D598" s="240"/>
      <c r="E598" s="240"/>
      <c r="F598" s="240"/>
      <c r="G598" s="240"/>
      <c r="H598" s="240"/>
      <c r="I598" s="240"/>
      <c r="J598" s="240"/>
      <c r="K598" s="240"/>
      <c r="L598" s="240"/>
      <c r="M598" s="240"/>
      <c r="N598" s="240"/>
      <c r="O598" s="240"/>
      <c r="P598" s="240"/>
      <c r="Q598" s="240"/>
      <c r="R598" s="210"/>
    </row>
    <row r="599" spans="1:18" x14ac:dyDescent="0.35">
      <c r="A599" s="250"/>
      <c r="B599" s="240"/>
      <c r="C599" s="240"/>
      <c r="D599" s="240"/>
      <c r="E599" s="240"/>
      <c r="F599" s="240"/>
      <c r="G599" s="240"/>
      <c r="H599" s="240"/>
      <c r="I599" s="240"/>
      <c r="J599" s="240"/>
      <c r="K599" s="240"/>
      <c r="L599" s="240"/>
      <c r="M599" s="240"/>
      <c r="N599" s="240"/>
      <c r="O599" s="240"/>
      <c r="P599" s="240"/>
      <c r="Q599" s="240"/>
      <c r="R599" s="210"/>
    </row>
    <row r="600" spans="1:18" x14ac:dyDescent="0.35">
      <c r="A600" s="250"/>
      <c r="B600" s="240"/>
      <c r="C600" s="240"/>
      <c r="D600" s="240"/>
      <c r="E600" s="240"/>
      <c r="F600" s="240"/>
      <c r="G600" s="240"/>
      <c r="H600" s="240"/>
      <c r="I600" s="240"/>
      <c r="J600" s="240"/>
      <c r="K600" s="240"/>
      <c r="L600" s="240"/>
      <c r="M600" s="240"/>
      <c r="N600" s="240"/>
      <c r="O600" s="240"/>
      <c r="P600" s="240"/>
      <c r="Q600" s="240"/>
      <c r="R600" s="210"/>
    </row>
    <row r="601" spans="1:18" x14ac:dyDescent="0.35">
      <c r="A601" s="250"/>
      <c r="B601" s="240"/>
      <c r="C601" s="240"/>
      <c r="D601" s="240"/>
      <c r="E601" s="240"/>
      <c r="F601" s="240"/>
      <c r="G601" s="240"/>
      <c r="H601" s="240"/>
      <c r="I601" s="240"/>
      <c r="J601" s="240"/>
      <c r="K601" s="240"/>
      <c r="L601" s="240"/>
      <c r="M601" s="240"/>
      <c r="N601" s="240"/>
      <c r="O601" s="240"/>
      <c r="P601" s="240"/>
      <c r="Q601" s="240"/>
      <c r="R601" s="210"/>
    </row>
    <row r="602" spans="1:18" x14ac:dyDescent="0.35">
      <c r="A602" s="250"/>
      <c r="B602" s="240"/>
      <c r="C602" s="240"/>
      <c r="D602" s="240"/>
      <c r="E602" s="240"/>
      <c r="F602" s="240"/>
      <c r="G602" s="240"/>
      <c r="H602" s="240"/>
      <c r="I602" s="240"/>
      <c r="J602" s="240"/>
      <c r="K602" s="240"/>
      <c r="L602" s="240"/>
      <c r="M602" s="240"/>
      <c r="N602" s="240"/>
      <c r="O602" s="240"/>
      <c r="P602" s="240"/>
      <c r="Q602" s="240"/>
      <c r="R602" s="210"/>
    </row>
    <row r="603" spans="1:18" x14ac:dyDescent="0.35">
      <c r="A603" s="250"/>
      <c r="B603" s="240"/>
      <c r="C603" s="240"/>
      <c r="D603" s="240"/>
      <c r="E603" s="240"/>
      <c r="F603" s="240"/>
      <c r="G603" s="240"/>
      <c r="H603" s="240"/>
      <c r="I603" s="240"/>
      <c r="J603" s="240"/>
      <c r="K603" s="240"/>
      <c r="L603" s="240"/>
      <c r="M603" s="240"/>
      <c r="N603" s="240"/>
      <c r="O603" s="240"/>
      <c r="P603" s="240"/>
      <c r="Q603" s="240"/>
      <c r="R603" s="210"/>
    </row>
    <row r="604" spans="1:18" x14ac:dyDescent="0.35">
      <c r="A604" s="250"/>
      <c r="B604" s="240"/>
      <c r="C604" s="240"/>
      <c r="D604" s="240"/>
      <c r="E604" s="240"/>
      <c r="F604" s="240"/>
      <c r="G604" s="240"/>
      <c r="H604" s="240"/>
      <c r="I604" s="240"/>
      <c r="J604" s="240"/>
      <c r="K604" s="240"/>
      <c r="L604" s="240"/>
      <c r="M604" s="240"/>
      <c r="N604" s="240"/>
      <c r="O604" s="240"/>
      <c r="P604" s="240"/>
      <c r="Q604" s="240"/>
      <c r="R604" s="210"/>
    </row>
    <row r="605" spans="1:18" x14ac:dyDescent="0.35">
      <c r="A605" s="250"/>
      <c r="B605" s="240"/>
      <c r="C605" s="240"/>
      <c r="D605" s="240"/>
      <c r="E605" s="240"/>
      <c r="F605" s="240"/>
      <c r="G605" s="240"/>
      <c r="H605" s="240"/>
      <c r="I605" s="240"/>
      <c r="J605" s="240"/>
      <c r="K605" s="240"/>
      <c r="L605" s="240"/>
      <c r="M605" s="240"/>
      <c r="N605" s="240"/>
      <c r="O605" s="240"/>
      <c r="P605" s="240"/>
      <c r="Q605" s="240"/>
      <c r="R605" s="210"/>
    </row>
    <row r="606" spans="1:18" x14ac:dyDescent="0.35">
      <c r="A606" s="250"/>
      <c r="B606" s="240"/>
      <c r="C606" s="240"/>
      <c r="D606" s="240"/>
      <c r="E606" s="240"/>
      <c r="F606" s="240"/>
      <c r="G606" s="240"/>
      <c r="H606" s="240"/>
      <c r="I606" s="240"/>
      <c r="J606" s="240"/>
      <c r="K606" s="240"/>
      <c r="L606" s="240"/>
      <c r="M606" s="240"/>
      <c r="N606" s="240"/>
      <c r="O606" s="240"/>
      <c r="P606" s="240"/>
      <c r="Q606" s="240"/>
      <c r="R606" s="210"/>
    </row>
    <row r="607" spans="1:18" x14ac:dyDescent="0.35">
      <c r="A607" s="250"/>
      <c r="B607" s="240"/>
      <c r="C607" s="240"/>
      <c r="D607" s="240"/>
      <c r="E607" s="240"/>
      <c r="F607" s="240"/>
      <c r="G607" s="240"/>
      <c r="H607" s="240"/>
      <c r="I607" s="240"/>
      <c r="J607" s="240"/>
      <c r="K607" s="240"/>
      <c r="L607" s="240"/>
      <c r="M607" s="240"/>
      <c r="N607" s="240"/>
      <c r="O607" s="240"/>
      <c r="P607" s="240"/>
      <c r="Q607" s="240"/>
      <c r="R607" s="210"/>
    </row>
    <row r="608" spans="1:18" x14ac:dyDescent="0.35">
      <c r="A608" s="250"/>
      <c r="B608" s="240"/>
      <c r="C608" s="240"/>
      <c r="D608" s="240"/>
      <c r="E608" s="240"/>
      <c r="F608" s="240"/>
      <c r="G608" s="240"/>
      <c r="H608" s="240"/>
      <c r="I608" s="240"/>
      <c r="J608" s="240"/>
      <c r="K608" s="240"/>
      <c r="L608" s="240"/>
      <c r="M608" s="240"/>
      <c r="N608" s="240"/>
      <c r="O608" s="240"/>
      <c r="P608" s="240"/>
      <c r="Q608" s="240"/>
      <c r="R608" s="210"/>
    </row>
    <row r="609" spans="1:18" x14ac:dyDescent="0.35">
      <c r="A609" s="250"/>
      <c r="B609" s="240"/>
      <c r="C609" s="240"/>
      <c r="D609" s="240"/>
      <c r="E609" s="240"/>
      <c r="F609" s="240"/>
      <c r="G609" s="240"/>
      <c r="H609" s="240"/>
      <c r="I609" s="240"/>
      <c r="J609" s="240"/>
      <c r="K609" s="240"/>
      <c r="L609" s="240"/>
      <c r="M609" s="240"/>
      <c r="N609" s="240"/>
      <c r="O609" s="240"/>
      <c r="P609" s="240"/>
      <c r="Q609" s="240"/>
      <c r="R609" s="210"/>
    </row>
    <row r="610" spans="1:18" x14ac:dyDescent="0.35">
      <c r="A610" s="250"/>
      <c r="B610" s="240"/>
      <c r="C610" s="240"/>
      <c r="D610" s="240"/>
      <c r="E610" s="240"/>
      <c r="F610" s="240"/>
      <c r="G610" s="240"/>
      <c r="H610" s="240"/>
      <c r="I610" s="240"/>
      <c r="J610" s="240"/>
      <c r="K610" s="240"/>
      <c r="L610" s="240"/>
      <c r="M610" s="240"/>
      <c r="N610" s="240"/>
      <c r="O610" s="240"/>
      <c r="P610" s="240"/>
      <c r="Q610" s="240"/>
      <c r="R610" s="210"/>
    </row>
    <row r="611" spans="1:18" x14ac:dyDescent="0.35">
      <c r="A611" s="250"/>
      <c r="B611" s="240"/>
      <c r="C611" s="240"/>
      <c r="D611" s="240"/>
      <c r="E611" s="240"/>
      <c r="F611" s="240"/>
      <c r="G611" s="240"/>
      <c r="H611" s="240"/>
      <c r="I611" s="240"/>
      <c r="J611" s="240"/>
      <c r="K611" s="240"/>
      <c r="L611" s="240"/>
      <c r="M611" s="240"/>
      <c r="N611" s="240"/>
      <c r="O611" s="240"/>
      <c r="P611" s="240"/>
      <c r="Q611" s="240"/>
      <c r="R611" s="210"/>
    </row>
    <row r="612" spans="1:18" x14ac:dyDescent="0.35">
      <c r="A612" s="250"/>
      <c r="B612" s="240"/>
      <c r="C612" s="240"/>
      <c r="D612" s="240"/>
      <c r="E612" s="240"/>
      <c r="F612" s="240"/>
      <c r="G612" s="240"/>
      <c r="H612" s="240"/>
      <c r="I612" s="240"/>
      <c r="J612" s="240"/>
      <c r="K612" s="240"/>
      <c r="L612" s="240"/>
      <c r="M612" s="240"/>
      <c r="N612" s="240"/>
      <c r="O612" s="240"/>
      <c r="P612" s="240"/>
      <c r="Q612" s="240"/>
      <c r="R612" s="210"/>
    </row>
    <row r="613" spans="1:18" x14ac:dyDescent="0.35">
      <c r="A613" s="250"/>
      <c r="B613" s="240"/>
      <c r="C613" s="240"/>
      <c r="D613" s="240"/>
      <c r="E613" s="240"/>
      <c r="F613" s="240"/>
      <c r="G613" s="240"/>
      <c r="H613" s="240"/>
      <c r="I613" s="240"/>
      <c r="J613" s="240"/>
      <c r="K613" s="240"/>
      <c r="L613" s="240"/>
      <c r="M613" s="240"/>
      <c r="N613" s="240"/>
      <c r="O613" s="240"/>
      <c r="P613" s="240"/>
      <c r="Q613" s="240"/>
      <c r="R613" s="210"/>
    </row>
    <row r="614" spans="1:18" x14ac:dyDescent="0.35">
      <c r="A614" s="250"/>
      <c r="B614" s="240"/>
      <c r="C614" s="240"/>
      <c r="D614" s="240"/>
      <c r="E614" s="240"/>
      <c r="F614" s="240"/>
      <c r="G614" s="240"/>
      <c r="H614" s="240"/>
      <c r="I614" s="240"/>
      <c r="J614" s="240"/>
      <c r="K614" s="240"/>
      <c r="L614" s="240"/>
      <c r="M614" s="240"/>
      <c r="N614" s="240"/>
      <c r="O614" s="240"/>
      <c r="P614" s="240"/>
      <c r="Q614" s="240"/>
      <c r="R614" s="210"/>
    </row>
    <row r="615" spans="1:18" x14ac:dyDescent="0.35">
      <c r="A615" s="250"/>
      <c r="B615" s="240"/>
      <c r="C615" s="240"/>
      <c r="D615" s="240"/>
      <c r="E615" s="240"/>
      <c r="F615" s="240"/>
      <c r="G615" s="240"/>
      <c r="H615" s="240"/>
      <c r="I615" s="240"/>
      <c r="J615" s="240"/>
      <c r="K615" s="240"/>
      <c r="L615" s="240"/>
      <c r="M615" s="240"/>
      <c r="N615" s="240"/>
      <c r="O615" s="240"/>
      <c r="P615" s="240"/>
      <c r="Q615" s="240"/>
      <c r="R615" s="210"/>
    </row>
    <row r="616" spans="1:18" x14ac:dyDescent="0.35">
      <c r="A616" s="250"/>
      <c r="B616" s="240"/>
      <c r="C616" s="240"/>
      <c r="D616" s="240"/>
      <c r="E616" s="240"/>
      <c r="F616" s="240"/>
      <c r="G616" s="240"/>
      <c r="H616" s="240"/>
      <c r="I616" s="240"/>
      <c r="J616" s="240"/>
      <c r="K616" s="240"/>
      <c r="L616" s="240"/>
      <c r="M616" s="240"/>
      <c r="N616" s="240"/>
      <c r="O616" s="240"/>
      <c r="P616" s="240"/>
      <c r="Q616" s="240"/>
      <c r="R616" s="210"/>
    </row>
    <row r="617" spans="1:18" x14ac:dyDescent="0.35">
      <c r="A617" s="250"/>
      <c r="B617" s="240"/>
      <c r="C617" s="240"/>
      <c r="D617" s="240"/>
      <c r="E617" s="240"/>
      <c r="F617" s="240"/>
      <c r="G617" s="240"/>
      <c r="H617" s="240"/>
      <c r="I617" s="240"/>
      <c r="J617" s="240"/>
      <c r="K617" s="240"/>
      <c r="L617" s="240"/>
      <c r="M617" s="240"/>
      <c r="N617" s="240"/>
      <c r="O617" s="240"/>
      <c r="P617" s="240"/>
      <c r="Q617" s="240"/>
      <c r="R617" s="210"/>
    </row>
    <row r="618" spans="1:18" x14ac:dyDescent="0.35">
      <c r="A618" s="250"/>
      <c r="B618" s="240"/>
      <c r="C618" s="240"/>
      <c r="D618" s="240"/>
      <c r="E618" s="240"/>
      <c r="F618" s="240"/>
      <c r="G618" s="240"/>
      <c r="H618" s="240"/>
      <c r="I618" s="240"/>
      <c r="J618" s="240"/>
      <c r="K618" s="240"/>
      <c r="L618" s="240"/>
      <c r="M618" s="240"/>
      <c r="N618" s="240"/>
      <c r="O618" s="240"/>
      <c r="P618" s="240"/>
      <c r="Q618" s="240"/>
      <c r="R618" s="210"/>
    </row>
    <row r="619" spans="1:18" x14ac:dyDescent="0.35">
      <c r="A619" s="250"/>
      <c r="B619" s="240"/>
      <c r="C619" s="240"/>
      <c r="D619" s="240"/>
      <c r="E619" s="240"/>
      <c r="F619" s="240"/>
      <c r="G619" s="240"/>
      <c r="H619" s="240"/>
      <c r="I619" s="240"/>
      <c r="J619" s="240"/>
      <c r="K619" s="240"/>
      <c r="L619" s="240"/>
      <c r="M619" s="240"/>
      <c r="N619" s="240"/>
      <c r="O619" s="240"/>
      <c r="P619" s="240"/>
      <c r="Q619" s="240"/>
      <c r="R619" s="210"/>
    </row>
    <row r="620" spans="1:18" x14ac:dyDescent="0.35">
      <c r="A620" s="250"/>
      <c r="B620" s="240"/>
      <c r="C620" s="240"/>
      <c r="D620" s="240"/>
      <c r="E620" s="240"/>
      <c r="F620" s="240"/>
      <c r="G620" s="240"/>
      <c r="H620" s="240"/>
      <c r="I620" s="240"/>
      <c r="J620" s="240"/>
      <c r="K620" s="240"/>
      <c r="L620" s="240"/>
      <c r="M620" s="240"/>
      <c r="N620" s="240"/>
      <c r="O620" s="240"/>
      <c r="P620" s="240"/>
      <c r="Q620" s="240"/>
      <c r="R620" s="210"/>
    </row>
    <row r="621" spans="1:18" x14ac:dyDescent="0.35">
      <c r="A621" s="250"/>
      <c r="B621" s="240"/>
      <c r="C621" s="240"/>
      <c r="D621" s="240"/>
      <c r="E621" s="240"/>
      <c r="F621" s="240"/>
      <c r="G621" s="240"/>
      <c r="H621" s="240"/>
      <c r="I621" s="240"/>
      <c r="J621" s="240"/>
      <c r="K621" s="240"/>
      <c r="L621" s="240"/>
      <c r="M621" s="240"/>
      <c r="N621" s="240"/>
      <c r="O621" s="240"/>
      <c r="P621" s="240"/>
      <c r="Q621" s="240"/>
      <c r="R621" s="210"/>
    </row>
    <row r="622" spans="1:18" x14ac:dyDescent="0.35">
      <c r="A622" s="250"/>
      <c r="B622" s="240"/>
      <c r="C622" s="240"/>
      <c r="D622" s="240"/>
      <c r="E622" s="240"/>
      <c r="F622" s="240"/>
      <c r="G622" s="240"/>
      <c r="H622" s="240"/>
      <c r="I622" s="240"/>
      <c r="J622" s="240"/>
      <c r="K622" s="240"/>
      <c r="L622" s="240"/>
      <c r="M622" s="240"/>
      <c r="N622" s="240"/>
      <c r="O622" s="240"/>
      <c r="P622" s="240"/>
      <c r="Q622" s="240"/>
      <c r="R622" s="210"/>
    </row>
    <row r="623" spans="1:18" x14ac:dyDescent="0.35">
      <c r="A623" s="250"/>
      <c r="B623" s="240"/>
      <c r="C623" s="240"/>
      <c r="D623" s="240"/>
      <c r="E623" s="240"/>
      <c r="F623" s="240"/>
      <c r="G623" s="240"/>
      <c r="H623" s="240"/>
      <c r="I623" s="240"/>
      <c r="J623" s="240"/>
      <c r="K623" s="240"/>
      <c r="L623" s="240"/>
      <c r="M623" s="240"/>
      <c r="N623" s="240"/>
      <c r="O623" s="240"/>
      <c r="P623" s="240"/>
      <c r="Q623" s="240"/>
      <c r="R623" s="210"/>
    </row>
    <row r="624" spans="1:18" x14ac:dyDescent="0.35">
      <c r="A624" s="250"/>
      <c r="B624" s="240"/>
      <c r="C624" s="240"/>
      <c r="D624" s="240"/>
      <c r="E624" s="240"/>
      <c r="F624" s="240"/>
      <c r="G624" s="240"/>
      <c r="H624" s="240"/>
      <c r="I624" s="240"/>
      <c r="J624" s="240"/>
      <c r="K624" s="240"/>
      <c r="L624" s="240"/>
      <c r="M624" s="240"/>
      <c r="N624" s="240"/>
      <c r="O624" s="240"/>
      <c r="P624" s="240"/>
      <c r="Q624" s="240"/>
      <c r="R624" s="210"/>
    </row>
    <row r="625" spans="1:18" x14ac:dyDescent="0.35">
      <c r="A625" s="250"/>
      <c r="B625" s="240"/>
      <c r="C625" s="240"/>
      <c r="D625" s="240"/>
      <c r="E625" s="240"/>
      <c r="F625" s="240"/>
      <c r="G625" s="240"/>
      <c r="H625" s="240"/>
      <c r="I625" s="240"/>
      <c r="J625" s="240"/>
      <c r="K625" s="240"/>
      <c r="L625" s="240"/>
      <c r="M625" s="240"/>
      <c r="N625" s="240"/>
      <c r="O625" s="240"/>
      <c r="P625" s="240"/>
      <c r="Q625" s="240"/>
      <c r="R625" s="210"/>
    </row>
    <row r="626" spans="1:18" x14ac:dyDescent="0.35">
      <c r="A626" s="250"/>
      <c r="B626" s="240"/>
      <c r="C626" s="240"/>
      <c r="D626" s="240"/>
      <c r="E626" s="240"/>
      <c r="F626" s="240"/>
      <c r="G626" s="240"/>
      <c r="H626" s="240"/>
      <c r="I626" s="240"/>
      <c r="J626" s="240"/>
      <c r="K626" s="240"/>
      <c r="L626" s="240"/>
      <c r="M626" s="240"/>
      <c r="N626" s="240"/>
      <c r="O626" s="240"/>
      <c r="P626" s="240"/>
      <c r="Q626" s="240"/>
      <c r="R626" s="210"/>
    </row>
    <row r="627" spans="1:18" x14ac:dyDescent="0.35">
      <c r="A627" s="250"/>
      <c r="B627" s="240"/>
      <c r="C627" s="240"/>
      <c r="D627" s="240"/>
      <c r="E627" s="240"/>
      <c r="F627" s="240"/>
      <c r="G627" s="240"/>
      <c r="H627" s="240"/>
      <c r="I627" s="240"/>
      <c r="J627" s="240"/>
      <c r="K627" s="240"/>
      <c r="L627" s="240"/>
      <c r="M627" s="240"/>
      <c r="N627" s="240"/>
      <c r="O627" s="240"/>
      <c r="P627" s="240"/>
      <c r="Q627" s="240"/>
      <c r="R627" s="210"/>
    </row>
    <row r="628" spans="1:18" x14ac:dyDescent="0.35">
      <c r="A628" s="250"/>
      <c r="B628" s="240"/>
      <c r="C628" s="240"/>
      <c r="D628" s="240"/>
      <c r="E628" s="240"/>
      <c r="F628" s="240"/>
      <c r="G628" s="240"/>
      <c r="H628" s="240"/>
      <c r="I628" s="240"/>
      <c r="J628" s="240"/>
      <c r="K628" s="240"/>
      <c r="L628" s="240"/>
      <c r="M628" s="240"/>
      <c r="N628" s="240"/>
      <c r="O628" s="240"/>
      <c r="P628" s="240"/>
      <c r="Q628" s="240"/>
      <c r="R628" s="210"/>
    </row>
    <row r="629" spans="1:18" x14ac:dyDescent="0.35">
      <c r="A629" s="250"/>
      <c r="B629" s="240"/>
      <c r="C629" s="240"/>
      <c r="D629" s="240"/>
      <c r="E629" s="240"/>
      <c r="F629" s="240"/>
      <c r="G629" s="240"/>
      <c r="H629" s="240"/>
      <c r="I629" s="240"/>
      <c r="J629" s="240"/>
      <c r="K629" s="240"/>
      <c r="L629" s="240"/>
      <c r="M629" s="240"/>
      <c r="N629" s="240"/>
      <c r="O629" s="240"/>
      <c r="P629" s="240"/>
      <c r="Q629" s="240"/>
      <c r="R629" s="210"/>
    </row>
    <row r="630" spans="1:18" x14ac:dyDescent="0.35">
      <c r="A630" s="250"/>
      <c r="B630" s="240"/>
      <c r="C630" s="240"/>
      <c r="D630" s="240"/>
      <c r="E630" s="240"/>
      <c r="F630" s="240"/>
      <c r="G630" s="240"/>
      <c r="H630" s="240"/>
      <c r="I630" s="240"/>
      <c r="J630" s="240"/>
      <c r="K630" s="240"/>
      <c r="L630" s="240"/>
      <c r="M630" s="240"/>
      <c r="N630" s="240"/>
      <c r="O630" s="240"/>
      <c r="P630" s="240"/>
      <c r="Q630" s="240"/>
      <c r="R630" s="210"/>
    </row>
    <row r="631" spans="1:18" x14ac:dyDescent="0.35">
      <c r="A631" s="250"/>
      <c r="B631" s="240"/>
      <c r="C631" s="240"/>
      <c r="D631" s="240"/>
      <c r="E631" s="240"/>
      <c r="F631" s="240"/>
      <c r="G631" s="240"/>
      <c r="H631" s="240"/>
      <c r="I631" s="240"/>
      <c r="J631" s="240"/>
      <c r="K631" s="240"/>
      <c r="L631" s="240"/>
      <c r="M631" s="240"/>
      <c r="N631" s="240"/>
      <c r="O631" s="240"/>
      <c r="P631" s="240"/>
      <c r="Q631" s="240"/>
      <c r="R631" s="210"/>
    </row>
    <row r="632" spans="1:18" x14ac:dyDescent="0.35">
      <c r="A632" s="250"/>
      <c r="B632" s="240"/>
      <c r="C632" s="240"/>
      <c r="D632" s="240"/>
      <c r="E632" s="240"/>
      <c r="F632" s="240"/>
      <c r="G632" s="240"/>
      <c r="H632" s="240"/>
      <c r="I632" s="240"/>
      <c r="J632" s="240"/>
      <c r="K632" s="240"/>
      <c r="L632" s="240"/>
      <c r="M632" s="240"/>
      <c r="N632" s="240"/>
      <c r="O632" s="240"/>
      <c r="P632" s="240"/>
      <c r="Q632" s="240"/>
      <c r="R632" s="210"/>
    </row>
    <row r="633" spans="1:18" x14ac:dyDescent="0.35">
      <c r="A633" s="250"/>
      <c r="B633" s="240"/>
      <c r="C633" s="240"/>
      <c r="D633" s="240"/>
      <c r="E633" s="240"/>
      <c r="F633" s="240"/>
      <c r="G633" s="240"/>
      <c r="H633" s="240"/>
      <c r="I633" s="240"/>
      <c r="J633" s="240"/>
      <c r="K633" s="240"/>
      <c r="L633" s="240"/>
      <c r="M633" s="240"/>
      <c r="N633" s="240"/>
      <c r="O633" s="240"/>
      <c r="P633" s="240"/>
      <c r="Q633" s="240"/>
      <c r="R633" s="210"/>
    </row>
    <row r="634" spans="1:18" x14ac:dyDescent="0.35">
      <c r="A634" s="250"/>
      <c r="B634" s="240"/>
      <c r="C634" s="240"/>
      <c r="D634" s="240"/>
      <c r="E634" s="240"/>
      <c r="F634" s="240"/>
      <c r="G634" s="240"/>
      <c r="H634" s="240"/>
      <c r="I634" s="240"/>
      <c r="J634" s="240"/>
      <c r="K634" s="240"/>
      <c r="L634" s="240"/>
      <c r="M634" s="240"/>
      <c r="N634" s="240"/>
      <c r="O634" s="240"/>
      <c r="P634" s="240"/>
      <c r="Q634" s="240"/>
      <c r="R634" s="210"/>
    </row>
    <row r="635" spans="1:18" x14ac:dyDescent="0.35">
      <c r="A635" s="250"/>
      <c r="B635" s="240"/>
      <c r="C635" s="240"/>
      <c r="D635" s="240"/>
      <c r="E635" s="240"/>
      <c r="F635" s="240"/>
      <c r="G635" s="240"/>
      <c r="H635" s="240"/>
      <c r="I635" s="240"/>
      <c r="J635" s="240"/>
      <c r="K635" s="240"/>
      <c r="L635" s="240"/>
      <c r="M635" s="240"/>
      <c r="N635" s="240"/>
      <c r="O635" s="240"/>
      <c r="P635" s="240"/>
      <c r="Q635" s="240"/>
      <c r="R635" s="210"/>
    </row>
    <row r="636" spans="1:18" x14ac:dyDescent="0.35">
      <c r="A636" s="250"/>
      <c r="B636" s="240"/>
      <c r="C636" s="240"/>
      <c r="D636" s="240"/>
      <c r="E636" s="240"/>
      <c r="F636" s="240"/>
      <c r="G636" s="240"/>
      <c r="H636" s="240"/>
      <c r="I636" s="240"/>
      <c r="J636" s="240"/>
      <c r="K636" s="240"/>
      <c r="L636" s="240"/>
      <c r="M636" s="240"/>
      <c r="N636" s="240"/>
      <c r="O636" s="240"/>
      <c r="P636" s="240"/>
      <c r="Q636" s="240"/>
      <c r="R636" s="210"/>
    </row>
    <row r="637" spans="1:18" x14ac:dyDescent="0.35">
      <c r="A637" s="250"/>
      <c r="B637" s="240"/>
      <c r="C637" s="240"/>
      <c r="D637" s="240"/>
      <c r="E637" s="240"/>
      <c r="F637" s="240"/>
      <c r="G637" s="240"/>
      <c r="H637" s="240"/>
      <c r="I637" s="240"/>
      <c r="J637" s="240"/>
      <c r="K637" s="240"/>
      <c r="L637" s="240"/>
      <c r="M637" s="240"/>
      <c r="N637" s="240"/>
      <c r="O637" s="240"/>
      <c r="P637" s="240"/>
      <c r="Q637" s="240"/>
      <c r="R637" s="210"/>
    </row>
    <row r="638" spans="1:18" x14ac:dyDescent="0.35">
      <c r="A638" s="250"/>
      <c r="B638" s="240"/>
      <c r="C638" s="240"/>
      <c r="D638" s="240"/>
      <c r="E638" s="240"/>
      <c r="F638" s="240"/>
      <c r="G638" s="240"/>
      <c r="H638" s="240"/>
      <c r="I638" s="240"/>
      <c r="J638" s="240"/>
      <c r="K638" s="240"/>
      <c r="L638" s="240"/>
      <c r="M638" s="240"/>
      <c r="N638" s="240"/>
      <c r="O638" s="240"/>
      <c r="P638" s="240"/>
      <c r="Q638" s="240"/>
      <c r="R638" s="210"/>
    </row>
    <row r="639" spans="1:18" x14ac:dyDescent="0.35">
      <c r="A639" s="250"/>
      <c r="B639" s="240"/>
      <c r="C639" s="240"/>
      <c r="D639" s="240"/>
      <c r="E639" s="240"/>
      <c r="F639" s="240"/>
      <c r="G639" s="240"/>
      <c r="H639" s="240"/>
      <c r="I639" s="240"/>
      <c r="J639" s="240"/>
      <c r="K639" s="240"/>
      <c r="L639" s="240"/>
      <c r="M639" s="240"/>
      <c r="N639" s="240"/>
      <c r="O639" s="240"/>
      <c r="P639" s="240"/>
      <c r="Q639" s="240"/>
      <c r="R639" s="210"/>
    </row>
    <row r="640" spans="1:18" x14ac:dyDescent="0.35">
      <c r="A640" s="250"/>
      <c r="B640" s="240"/>
      <c r="C640" s="240"/>
      <c r="D640" s="240"/>
      <c r="E640" s="240"/>
      <c r="F640" s="240"/>
      <c r="G640" s="240"/>
      <c r="H640" s="240"/>
      <c r="I640" s="240"/>
      <c r="J640" s="240"/>
      <c r="K640" s="240"/>
      <c r="L640" s="240"/>
      <c r="M640" s="240"/>
      <c r="N640" s="240"/>
      <c r="O640" s="240"/>
      <c r="P640" s="240"/>
      <c r="Q640" s="240"/>
      <c r="R640" s="210"/>
    </row>
    <row r="641" spans="1:18" x14ac:dyDescent="0.35">
      <c r="A641" s="250"/>
      <c r="B641" s="240"/>
      <c r="C641" s="240"/>
      <c r="D641" s="240"/>
      <c r="E641" s="240"/>
      <c r="F641" s="240"/>
      <c r="G641" s="240"/>
      <c r="H641" s="240"/>
      <c r="I641" s="240"/>
      <c r="J641" s="240"/>
      <c r="K641" s="240"/>
      <c r="L641" s="240"/>
      <c r="M641" s="240"/>
      <c r="N641" s="240"/>
      <c r="O641" s="240"/>
      <c r="P641" s="240"/>
      <c r="Q641" s="240"/>
      <c r="R641" s="210"/>
    </row>
    <row r="642" spans="1:18" x14ac:dyDescent="0.35">
      <c r="A642" s="250"/>
      <c r="B642" s="240"/>
      <c r="C642" s="240"/>
      <c r="D642" s="240"/>
      <c r="E642" s="240"/>
      <c r="F642" s="240"/>
      <c r="G642" s="240"/>
      <c r="H642" s="240"/>
      <c r="I642" s="240"/>
      <c r="J642" s="240"/>
      <c r="K642" s="240"/>
      <c r="L642" s="240"/>
      <c r="M642" s="240"/>
      <c r="N642" s="240"/>
      <c r="O642" s="240"/>
      <c r="P642" s="240"/>
      <c r="Q642" s="240"/>
      <c r="R642" s="210"/>
    </row>
    <row r="643" spans="1:18" x14ac:dyDescent="0.35">
      <c r="A643" s="250"/>
      <c r="B643" s="240"/>
      <c r="C643" s="240"/>
      <c r="D643" s="240"/>
      <c r="E643" s="240"/>
      <c r="F643" s="240"/>
      <c r="G643" s="240"/>
      <c r="H643" s="240"/>
      <c r="I643" s="240"/>
      <c r="J643" s="240"/>
      <c r="K643" s="240"/>
      <c r="L643" s="240"/>
      <c r="M643" s="240"/>
      <c r="N643" s="240"/>
      <c r="O643" s="240"/>
      <c r="P643" s="240"/>
      <c r="Q643" s="240"/>
      <c r="R643" s="210"/>
    </row>
    <row r="644" spans="1:18" x14ac:dyDescent="0.35">
      <c r="A644" s="250"/>
      <c r="B644" s="240"/>
      <c r="C644" s="240"/>
      <c r="D644" s="240"/>
      <c r="E644" s="240"/>
      <c r="F644" s="240"/>
      <c r="G644" s="240"/>
      <c r="H644" s="240"/>
      <c r="I644" s="240"/>
      <c r="J644" s="240"/>
      <c r="K644" s="240"/>
      <c r="L644" s="240"/>
      <c r="M644" s="240"/>
      <c r="N644" s="240"/>
      <c r="O644" s="240"/>
      <c r="P644" s="240"/>
      <c r="Q644" s="240"/>
      <c r="R644" s="210"/>
    </row>
    <row r="645" spans="1:18" x14ac:dyDescent="0.35">
      <c r="A645" s="250"/>
      <c r="B645" s="240"/>
      <c r="C645" s="240"/>
      <c r="D645" s="240"/>
      <c r="E645" s="240"/>
      <c r="F645" s="240"/>
      <c r="G645" s="240"/>
      <c r="H645" s="240"/>
      <c r="I645" s="240"/>
      <c r="J645" s="240"/>
      <c r="K645" s="240"/>
      <c r="L645" s="240"/>
      <c r="M645" s="240"/>
      <c r="N645" s="240"/>
      <c r="O645" s="240"/>
      <c r="P645" s="240"/>
      <c r="Q645" s="240"/>
      <c r="R645" s="210"/>
    </row>
    <row r="646" spans="1:18" x14ac:dyDescent="0.35">
      <c r="A646" s="250"/>
      <c r="B646" s="240"/>
      <c r="C646" s="240"/>
      <c r="D646" s="240"/>
      <c r="E646" s="240"/>
      <c r="F646" s="240"/>
      <c r="G646" s="240"/>
      <c r="H646" s="240"/>
      <c r="I646" s="240"/>
      <c r="J646" s="240"/>
      <c r="K646" s="240"/>
      <c r="L646" s="240"/>
      <c r="M646" s="240"/>
      <c r="N646" s="240"/>
      <c r="O646" s="240"/>
      <c r="P646" s="240"/>
      <c r="Q646" s="240"/>
      <c r="R646" s="210"/>
    </row>
    <row r="647" spans="1:18" x14ac:dyDescent="0.35">
      <c r="A647" s="250"/>
      <c r="B647" s="240"/>
      <c r="C647" s="240"/>
      <c r="D647" s="240"/>
      <c r="E647" s="240"/>
      <c r="F647" s="240"/>
      <c r="G647" s="240"/>
      <c r="H647" s="240"/>
      <c r="I647" s="240"/>
      <c r="J647" s="240"/>
      <c r="K647" s="240"/>
      <c r="L647" s="240"/>
      <c r="M647" s="240"/>
      <c r="N647" s="240"/>
      <c r="O647" s="240"/>
      <c r="P647" s="240"/>
      <c r="Q647" s="240"/>
      <c r="R647" s="210"/>
    </row>
    <row r="648" spans="1:18" x14ac:dyDescent="0.35">
      <c r="A648" s="250"/>
      <c r="B648" s="240"/>
      <c r="C648" s="240"/>
      <c r="D648" s="240"/>
      <c r="E648" s="240"/>
      <c r="F648" s="240"/>
      <c r="G648" s="240"/>
      <c r="H648" s="240"/>
      <c r="I648" s="240"/>
      <c r="J648" s="240"/>
      <c r="K648" s="240"/>
      <c r="L648" s="240"/>
      <c r="M648" s="240"/>
      <c r="N648" s="240"/>
      <c r="O648" s="240"/>
      <c r="P648" s="240"/>
      <c r="Q648" s="240"/>
      <c r="R648" s="210"/>
    </row>
    <row r="649" spans="1:18" x14ac:dyDescent="0.35">
      <c r="A649" s="250"/>
      <c r="B649" s="240"/>
      <c r="C649" s="240"/>
      <c r="D649" s="240"/>
      <c r="E649" s="240"/>
      <c r="F649" s="240"/>
      <c r="G649" s="240"/>
      <c r="H649" s="240"/>
      <c r="I649" s="240"/>
      <c r="J649" s="240"/>
      <c r="K649" s="240"/>
      <c r="L649" s="240"/>
      <c r="M649" s="240"/>
      <c r="N649" s="240"/>
      <c r="O649" s="240"/>
      <c r="P649" s="240"/>
      <c r="Q649" s="240"/>
      <c r="R649" s="210"/>
    </row>
    <row r="650" spans="1:18" x14ac:dyDescent="0.35">
      <c r="A650" s="250"/>
      <c r="B650" s="240"/>
      <c r="C650" s="240"/>
      <c r="D650" s="240"/>
      <c r="E650" s="240"/>
      <c r="F650" s="240"/>
      <c r="G650" s="240"/>
      <c r="H650" s="240"/>
      <c r="I650" s="240"/>
      <c r="J650" s="240"/>
      <c r="K650" s="240"/>
      <c r="L650" s="240"/>
      <c r="M650" s="240"/>
      <c r="N650" s="240"/>
      <c r="O650" s="240"/>
      <c r="P650" s="240"/>
      <c r="Q650" s="240"/>
      <c r="R650" s="210"/>
    </row>
    <row r="651" spans="1:18" x14ac:dyDescent="0.35">
      <c r="A651" s="250"/>
      <c r="B651" s="240"/>
      <c r="C651" s="240"/>
      <c r="D651" s="240"/>
      <c r="E651" s="240"/>
      <c r="F651" s="240"/>
      <c r="G651" s="240"/>
      <c r="H651" s="240"/>
      <c r="I651" s="240"/>
      <c r="J651" s="240"/>
      <c r="K651" s="240"/>
      <c r="L651" s="240"/>
      <c r="M651" s="240"/>
      <c r="N651" s="240"/>
      <c r="O651" s="240"/>
      <c r="P651" s="240"/>
      <c r="Q651" s="240"/>
      <c r="R651" s="210"/>
    </row>
    <row r="652" spans="1:18" x14ac:dyDescent="0.35">
      <c r="A652" s="250"/>
      <c r="B652" s="240"/>
      <c r="C652" s="240"/>
      <c r="D652" s="240"/>
      <c r="E652" s="240"/>
      <c r="F652" s="240"/>
      <c r="G652" s="240"/>
      <c r="H652" s="240"/>
      <c r="I652" s="240"/>
      <c r="J652" s="240"/>
      <c r="K652" s="240"/>
      <c r="L652" s="240"/>
      <c r="M652" s="240"/>
      <c r="N652" s="240"/>
      <c r="O652" s="240"/>
      <c r="P652" s="240"/>
      <c r="Q652" s="240"/>
      <c r="R652" s="210"/>
    </row>
    <row r="653" spans="1:18" x14ac:dyDescent="0.35">
      <c r="A653" s="250"/>
      <c r="B653" s="240"/>
      <c r="C653" s="240"/>
      <c r="D653" s="240"/>
      <c r="E653" s="240"/>
      <c r="F653" s="240"/>
      <c r="G653" s="240"/>
      <c r="H653" s="240"/>
      <c r="I653" s="240"/>
      <c r="J653" s="240"/>
      <c r="K653" s="240"/>
      <c r="L653" s="240"/>
      <c r="M653" s="240"/>
      <c r="N653" s="240"/>
      <c r="O653" s="240"/>
      <c r="P653" s="240"/>
      <c r="Q653" s="240"/>
      <c r="R653" s="210"/>
    </row>
    <row r="654" spans="1:18" x14ac:dyDescent="0.35">
      <c r="A654" s="250"/>
      <c r="B654" s="240"/>
      <c r="C654" s="240"/>
      <c r="D654" s="240"/>
      <c r="E654" s="240"/>
      <c r="F654" s="240"/>
      <c r="G654" s="240"/>
      <c r="H654" s="240"/>
      <c r="I654" s="240"/>
      <c r="J654" s="240"/>
      <c r="K654" s="240"/>
      <c r="L654" s="240"/>
      <c r="M654" s="240"/>
      <c r="N654" s="240"/>
      <c r="O654" s="240"/>
      <c r="P654" s="240"/>
      <c r="Q654" s="240"/>
      <c r="R654" s="210"/>
    </row>
    <row r="655" spans="1:18" x14ac:dyDescent="0.35">
      <c r="A655" s="250"/>
      <c r="B655" s="240"/>
      <c r="C655" s="240"/>
      <c r="D655" s="240"/>
      <c r="E655" s="240"/>
      <c r="F655" s="240"/>
      <c r="G655" s="240"/>
      <c r="H655" s="240"/>
      <c r="I655" s="240"/>
      <c r="J655" s="240"/>
      <c r="K655" s="240"/>
      <c r="L655" s="240"/>
      <c r="M655" s="240"/>
      <c r="N655" s="240"/>
      <c r="O655" s="240"/>
      <c r="P655" s="240"/>
      <c r="Q655" s="240"/>
      <c r="R655" s="210"/>
    </row>
    <row r="656" spans="1:18" x14ac:dyDescent="0.35">
      <c r="A656" s="250"/>
      <c r="B656" s="240"/>
      <c r="C656" s="240"/>
      <c r="D656" s="240"/>
      <c r="E656" s="240"/>
      <c r="F656" s="240"/>
      <c r="G656" s="240"/>
      <c r="H656" s="240"/>
      <c r="I656" s="240"/>
      <c r="J656" s="240"/>
      <c r="K656" s="240"/>
      <c r="L656" s="240"/>
      <c r="M656" s="240"/>
      <c r="N656" s="240"/>
      <c r="O656" s="240"/>
      <c r="P656" s="240"/>
      <c r="Q656" s="240"/>
      <c r="R656" s="210"/>
    </row>
    <row r="657" spans="1:18" x14ac:dyDescent="0.35">
      <c r="A657" s="250"/>
      <c r="B657" s="240"/>
      <c r="C657" s="240"/>
      <c r="D657" s="240"/>
      <c r="E657" s="240"/>
      <c r="F657" s="240"/>
      <c r="G657" s="240"/>
      <c r="H657" s="240"/>
      <c r="I657" s="240"/>
      <c r="J657" s="240"/>
      <c r="K657" s="240"/>
      <c r="L657" s="240"/>
      <c r="M657" s="240"/>
      <c r="N657" s="240"/>
      <c r="O657" s="240"/>
      <c r="P657" s="240"/>
      <c r="Q657" s="240"/>
      <c r="R657" s="210"/>
    </row>
    <row r="658" spans="1:18" x14ac:dyDescent="0.35">
      <c r="A658" s="250"/>
      <c r="B658" s="240"/>
      <c r="C658" s="240"/>
      <c r="D658" s="240"/>
      <c r="E658" s="240"/>
      <c r="F658" s="240"/>
      <c r="G658" s="240"/>
      <c r="H658" s="240"/>
      <c r="I658" s="240"/>
      <c r="J658" s="240"/>
      <c r="K658" s="240"/>
      <c r="L658" s="240"/>
      <c r="M658" s="240"/>
      <c r="N658" s="240"/>
      <c r="O658" s="240"/>
      <c r="P658" s="240"/>
      <c r="Q658" s="240"/>
      <c r="R658" s="210"/>
    </row>
    <row r="659" spans="1:18" x14ac:dyDescent="0.35">
      <c r="A659" s="250"/>
      <c r="B659" s="240"/>
      <c r="C659" s="240"/>
      <c r="D659" s="240"/>
      <c r="E659" s="240"/>
      <c r="F659" s="240"/>
      <c r="G659" s="240"/>
      <c r="H659" s="240"/>
      <c r="I659" s="240"/>
      <c r="J659" s="240"/>
      <c r="K659" s="240"/>
      <c r="L659" s="240"/>
      <c r="M659" s="240"/>
      <c r="N659" s="240"/>
      <c r="O659" s="240"/>
      <c r="P659" s="240"/>
      <c r="Q659" s="240"/>
      <c r="R659" s="210"/>
    </row>
    <row r="660" spans="1:18" x14ac:dyDescent="0.35">
      <c r="A660" s="250"/>
      <c r="B660" s="240"/>
      <c r="C660" s="240"/>
      <c r="D660" s="240"/>
      <c r="E660" s="240"/>
      <c r="F660" s="240"/>
      <c r="G660" s="240"/>
      <c r="H660" s="240"/>
      <c r="I660" s="240"/>
      <c r="J660" s="240"/>
      <c r="K660" s="240"/>
      <c r="L660" s="240"/>
      <c r="M660" s="240"/>
      <c r="N660" s="240"/>
      <c r="O660" s="240"/>
      <c r="P660" s="240"/>
      <c r="Q660" s="240"/>
      <c r="R660" s="210"/>
    </row>
    <row r="661" spans="1:18" x14ac:dyDescent="0.35">
      <c r="A661" s="250"/>
      <c r="B661" s="240"/>
      <c r="C661" s="240"/>
      <c r="D661" s="240"/>
      <c r="E661" s="240"/>
      <c r="F661" s="240"/>
      <c r="G661" s="240"/>
      <c r="H661" s="240"/>
      <c r="I661" s="240"/>
      <c r="J661" s="240"/>
      <c r="K661" s="240"/>
      <c r="L661" s="240"/>
      <c r="M661" s="240"/>
      <c r="N661" s="240"/>
      <c r="O661" s="240"/>
      <c r="P661" s="240"/>
      <c r="Q661" s="240"/>
      <c r="R661" s="210"/>
    </row>
    <row r="662" spans="1:18" x14ac:dyDescent="0.35">
      <c r="A662" s="250"/>
      <c r="B662" s="240"/>
      <c r="C662" s="240"/>
      <c r="D662" s="240"/>
      <c r="E662" s="240"/>
      <c r="F662" s="240"/>
      <c r="G662" s="240"/>
      <c r="H662" s="240"/>
      <c r="I662" s="240"/>
      <c r="J662" s="240"/>
      <c r="K662" s="240"/>
      <c r="L662" s="240"/>
      <c r="M662" s="240"/>
      <c r="N662" s="240"/>
      <c r="O662" s="240"/>
      <c r="P662" s="240"/>
      <c r="Q662" s="240"/>
      <c r="R662" s="210"/>
    </row>
    <row r="663" spans="1:18" x14ac:dyDescent="0.35">
      <c r="A663" s="250"/>
      <c r="B663" s="240"/>
      <c r="C663" s="240"/>
      <c r="D663" s="240"/>
      <c r="E663" s="240"/>
      <c r="F663" s="240"/>
      <c r="G663" s="240"/>
      <c r="H663" s="240"/>
      <c r="I663" s="240"/>
      <c r="J663" s="240"/>
      <c r="K663" s="240"/>
      <c r="L663" s="240"/>
      <c r="M663" s="240"/>
      <c r="N663" s="240"/>
      <c r="O663" s="240"/>
      <c r="P663" s="240"/>
      <c r="Q663" s="240"/>
      <c r="R663" s="210"/>
    </row>
    <row r="664" spans="1:18" x14ac:dyDescent="0.35">
      <c r="A664" s="250"/>
      <c r="B664" s="240"/>
      <c r="C664" s="240"/>
      <c r="D664" s="240"/>
      <c r="E664" s="240"/>
      <c r="F664" s="240"/>
      <c r="G664" s="240"/>
      <c r="H664" s="240"/>
      <c r="I664" s="240"/>
      <c r="J664" s="240"/>
      <c r="K664" s="240"/>
      <c r="L664" s="240"/>
      <c r="M664" s="240"/>
      <c r="N664" s="240"/>
      <c r="O664" s="240"/>
      <c r="P664" s="240"/>
      <c r="Q664" s="240"/>
      <c r="R664" s="210"/>
    </row>
    <row r="665" spans="1:18" x14ac:dyDescent="0.35">
      <c r="A665" s="250"/>
      <c r="B665" s="240"/>
      <c r="C665" s="240"/>
      <c r="D665" s="240"/>
      <c r="E665" s="240"/>
      <c r="F665" s="240"/>
      <c r="G665" s="240"/>
      <c r="H665" s="240"/>
      <c r="I665" s="240"/>
      <c r="J665" s="240"/>
      <c r="K665" s="240"/>
      <c r="L665" s="240"/>
      <c r="M665" s="240"/>
      <c r="N665" s="240"/>
      <c r="O665" s="240"/>
      <c r="P665" s="240"/>
      <c r="Q665" s="240"/>
      <c r="R665" s="210"/>
    </row>
    <row r="666" spans="1:18" x14ac:dyDescent="0.35">
      <c r="A666" s="250"/>
      <c r="B666" s="240"/>
      <c r="C666" s="240"/>
      <c r="D666" s="240"/>
      <c r="E666" s="240"/>
      <c r="F666" s="240"/>
      <c r="G666" s="240"/>
      <c r="H666" s="240"/>
      <c r="I666" s="240"/>
      <c r="J666" s="240"/>
      <c r="K666" s="240"/>
      <c r="L666" s="240"/>
      <c r="M666" s="240"/>
      <c r="N666" s="240"/>
      <c r="O666" s="240"/>
      <c r="P666" s="240"/>
      <c r="Q666" s="240"/>
      <c r="R666" s="210"/>
    </row>
    <row r="667" spans="1:18" x14ac:dyDescent="0.35">
      <c r="A667" s="250"/>
      <c r="B667" s="240"/>
      <c r="C667" s="240"/>
      <c r="D667" s="240"/>
      <c r="E667" s="240"/>
      <c r="F667" s="240"/>
      <c r="G667" s="240"/>
      <c r="H667" s="240"/>
      <c r="I667" s="240"/>
      <c r="J667" s="240"/>
      <c r="K667" s="240"/>
      <c r="L667" s="240"/>
      <c r="M667" s="240"/>
      <c r="N667" s="240"/>
      <c r="O667" s="240"/>
      <c r="P667" s="240"/>
      <c r="Q667" s="240"/>
      <c r="R667" s="210"/>
    </row>
    <row r="668" spans="1:18" x14ac:dyDescent="0.35">
      <c r="A668" s="250"/>
      <c r="B668" s="240"/>
      <c r="C668" s="240"/>
      <c r="D668" s="240"/>
      <c r="E668" s="240"/>
      <c r="F668" s="240"/>
      <c r="G668" s="240"/>
      <c r="H668" s="240"/>
      <c r="I668" s="240"/>
      <c r="J668" s="240"/>
      <c r="K668" s="240"/>
      <c r="L668" s="240"/>
      <c r="M668" s="240"/>
      <c r="N668" s="240"/>
      <c r="O668" s="240"/>
      <c r="P668" s="240"/>
      <c r="Q668" s="240"/>
      <c r="R668" s="210"/>
    </row>
    <row r="669" spans="1:18" x14ac:dyDescent="0.35">
      <c r="A669" s="250"/>
      <c r="B669" s="240"/>
      <c r="C669" s="240"/>
      <c r="D669" s="240"/>
      <c r="E669" s="240"/>
      <c r="F669" s="240"/>
      <c r="G669" s="240"/>
      <c r="H669" s="240"/>
      <c r="I669" s="240"/>
      <c r="J669" s="240"/>
      <c r="K669" s="240"/>
      <c r="L669" s="240"/>
      <c r="M669" s="240"/>
      <c r="N669" s="240"/>
      <c r="O669" s="240"/>
      <c r="P669" s="240"/>
      <c r="Q669" s="240"/>
      <c r="R669" s="210"/>
    </row>
    <row r="670" spans="1:18" x14ac:dyDescent="0.35">
      <c r="A670" s="250"/>
      <c r="B670" s="240"/>
      <c r="C670" s="240"/>
      <c r="D670" s="240"/>
      <c r="E670" s="240"/>
      <c r="F670" s="240"/>
      <c r="G670" s="240"/>
      <c r="H670" s="240"/>
      <c r="I670" s="240"/>
      <c r="J670" s="240"/>
      <c r="K670" s="240"/>
      <c r="L670" s="240"/>
      <c r="M670" s="240"/>
      <c r="N670" s="240"/>
      <c r="O670" s="240"/>
      <c r="P670" s="240"/>
      <c r="Q670" s="240"/>
      <c r="R670" s="210"/>
    </row>
    <row r="671" spans="1:18" x14ac:dyDescent="0.35">
      <c r="A671" s="250"/>
      <c r="B671" s="240"/>
      <c r="C671" s="240"/>
      <c r="D671" s="240"/>
      <c r="E671" s="240"/>
      <c r="F671" s="240"/>
      <c r="G671" s="240"/>
      <c r="H671" s="240"/>
      <c r="I671" s="240"/>
      <c r="J671" s="240"/>
      <c r="K671" s="240"/>
      <c r="L671" s="240"/>
      <c r="M671" s="240"/>
      <c r="N671" s="240"/>
      <c r="O671" s="240"/>
      <c r="P671" s="240"/>
      <c r="Q671" s="240"/>
      <c r="R671" s="210"/>
    </row>
    <row r="672" spans="1:18" x14ac:dyDescent="0.35">
      <c r="A672" s="250"/>
      <c r="B672" s="240"/>
      <c r="C672" s="240"/>
      <c r="D672" s="240"/>
      <c r="E672" s="240"/>
      <c r="F672" s="240"/>
      <c r="G672" s="240"/>
      <c r="H672" s="240"/>
      <c r="I672" s="240"/>
      <c r="J672" s="240"/>
      <c r="K672" s="240"/>
      <c r="L672" s="240"/>
      <c r="M672" s="240"/>
      <c r="N672" s="240"/>
      <c r="O672" s="240"/>
      <c r="P672" s="240"/>
      <c r="Q672" s="240"/>
      <c r="R672" s="210"/>
    </row>
    <row r="673" spans="1:18" x14ac:dyDescent="0.35">
      <c r="A673" s="250"/>
      <c r="B673" s="240"/>
      <c r="C673" s="240"/>
      <c r="D673" s="240"/>
      <c r="E673" s="240"/>
      <c r="F673" s="240"/>
      <c r="G673" s="240"/>
      <c r="H673" s="240"/>
      <c r="I673" s="240"/>
      <c r="J673" s="240"/>
      <c r="K673" s="240"/>
      <c r="L673" s="240"/>
      <c r="M673" s="240"/>
      <c r="N673" s="240"/>
      <c r="O673" s="240"/>
      <c r="P673" s="240"/>
      <c r="Q673" s="240"/>
      <c r="R673" s="210"/>
    </row>
    <row r="674" spans="1:18" x14ac:dyDescent="0.35">
      <c r="A674" s="250"/>
      <c r="B674" s="240"/>
      <c r="C674" s="240"/>
      <c r="D674" s="240"/>
      <c r="E674" s="240"/>
      <c r="F674" s="240"/>
      <c r="G674" s="240"/>
      <c r="H674" s="240"/>
      <c r="I674" s="240"/>
      <c r="J674" s="240"/>
      <c r="K674" s="240"/>
      <c r="L674" s="240"/>
      <c r="M674" s="240"/>
      <c r="N674" s="240"/>
      <c r="O674" s="240"/>
      <c r="P674" s="240"/>
      <c r="Q674" s="240"/>
      <c r="R674" s="210"/>
    </row>
    <row r="675" spans="1:18" x14ac:dyDescent="0.35">
      <c r="A675" s="250"/>
      <c r="B675" s="240"/>
      <c r="C675" s="240"/>
      <c r="D675" s="240"/>
      <c r="E675" s="240"/>
      <c r="F675" s="240"/>
      <c r="G675" s="240"/>
      <c r="H675" s="240"/>
      <c r="I675" s="240"/>
      <c r="J675" s="240"/>
      <c r="K675" s="240"/>
      <c r="L675" s="240"/>
      <c r="M675" s="240"/>
      <c r="N675" s="240"/>
      <c r="O675" s="240"/>
      <c r="P675" s="240"/>
      <c r="Q675" s="240"/>
      <c r="R675" s="210"/>
    </row>
    <row r="676" spans="1:18" x14ac:dyDescent="0.35">
      <c r="A676" s="250"/>
      <c r="B676" s="240"/>
      <c r="C676" s="240"/>
      <c r="D676" s="240"/>
      <c r="E676" s="240"/>
      <c r="F676" s="240"/>
      <c r="G676" s="240"/>
      <c r="H676" s="240"/>
      <c r="I676" s="240"/>
      <c r="J676" s="240"/>
      <c r="K676" s="240"/>
      <c r="L676" s="240"/>
      <c r="M676" s="240"/>
      <c r="N676" s="240"/>
      <c r="O676" s="240"/>
      <c r="P676" s="240"/>
      <c r="Q676" s="240"/>
      <c r="R676" s="210"/>
    </row>
    <row r="677" spans="1:18" x14ac:dyDescent="0.35">
      <c r="A677" s="250"/>
      <c r="B677" s="240"/>
      <c r="C677" s="240"/>
      <c r="D677" s="240"/>
      <c r="E677" s="240"/>
      <c r="F677" s="240"/>
      <c r="G677" s="240"/>
      <c r="H677" s="240"/>
      <c r="I677" s="240"/>
      <c r="J677" s="240"/>
      <c r="K677" s="240"/>
      <c r="L677" s="240"/>
      <c r="M677" s="240"/>
      <c r="N677" s="240"/>
      <c r="O677" s="240"/>
      <c r="P677" s="240"/>
      <c r="Q677" s="240"/>
      <c r="R677" s="210"/>
    </row>
    <row r="678" spans="1:18" x14ac:dyDescent="0.35">
      <c r="A678" s="250"/>
      <c r="B678" s="240"/>
      <c r="C678" s="240"/>
      <c r="D678" s="240"/>
      <c r="E678" s="240"/>
      <c r="F678" s="240"/>
      <c r="G678" s="240"/>
      <c r="H678" s="240"/>
      <c r="I678" s="240"/>
      <c r="J678" s="240"/>
      <c r="K678" s="240"/>
      <c r="L678" s="240"/>
      <c r="M678" s="240"/>
      <c r="N678" s="240"/>
      <c r="O678" s="240"/>
      <c r="P678" s="240"/>
      <c r="Q678" s="240"/>
      <c r="R678" s="210"/>
    </row>
    <row r="679" spans="1:18" x14ac:dyDescent="0.35">
      <c r="A679" s="250"/>
      <c r="B679" s="240"/>
      <c r="C679" s="240"/>
      <c r="D679" s="240"/>
      <c r="E679" s="240"/>
      <c r="F679" s="240"/>
      <c r="G679" s="240"/>
      <c r="H679" s="240"/>
      <c r="I679" s="240"/>
      <c r="J679" s="240"/>
      <c r="K679" s="240"/>
      <c r="L679" s="240"/>
      <c r="M679" s="240"/>
      <c r="N679" s="240"/>
      <c r="O679" s="240"/>
      <c r="P679" s="240"/>
      <c r="Q679" s="240"/>
      <c r="R679" s="210"/>
    </row>
    <row r="680" spans="1:18" x14ac:dyDescent="0.35">
      <c r="A680" s="250"/>
      <c r="B680" s="240"/>
      <c r="C680" s="240"/>
      <c r="D680" s="240"/>
      <c r="E680" s="240"/>
      <c r="F680" s="240"/>
      <c r="G680" s="240"/>
      <c r="H680" s="240"/>
      <c r="I680" s="240"/>
      <c r="J680" s="240"/>
      <c r="K680" s="240"/>
      <c r="L680" s="240"/>
      <c r="M680" s="240"/>
      <c r="N680" s="240"/>
      <c r="O680" s="240"/>
      <c r="P680" s="240"/>
      <c r="Q680" s="240"/>
      <c r="R680" s="210"/>
    </row>
    <row r="681" spans="1:18" x14ac:dyDescent="0.35">
      <c r="A681" s="250"/>
      <c r="B681" s="240"/>
      <c r="C681" s="240"/>
      <c r="D681" s="240"/>
      <c r="E681" s="240"/>
      <c r="F681" s="240"/>
      <c r="G681" s="240"/>
      <c r="H681" s="240"/>
      <c r="I681" s="240"/>
      <c r="J681" s="240"/>
      <c r="K681" s="240"/>
      <c r="L681" s="240"/>
      <c r="M681" s="240"/>
      <c r="N681" s="240"/>
      <c r="O681" s="240"/>
      <c r="P681" s="240"/>
      <c r="Q681" s="240"/>
      <c r="R681" s="210"/>
    </row>
    <row r="682" spans="1:18" x14ac:dyDescent="0.35">
      <c r="A682" s="250"/>
      <c r="B682" s="240"/>
      <c r="C682" s="240"/>
      <c r="D682" s="240"/>
      <c r="E682" s="240"/>
      <c r="F682" s="240"/>
      <c r="G682" s="240"/>
      <c r="H682" s="240"/>
      <c r="I682" s="240"/>
      <c r="J682" s="240"/>
      <c r="K682" s="240"/>
      <c r="L682" s="240"/>
      <c r="M682" s="240"/>
      <c r="N682" s="240"/>
      <c r="O682" s="240"/>
      <c r="P682" s="240"/>
      <c r="Q682" s="240"/>
      <c r="R682" s="210"/>
    </row>
    <row r="683" spans="1:18" x14ac:dyDescent="0.35">
      <c r="A683" s="250"/>
      <c r="B683" s="240"/>
      <c r="C683" s="240"/>
      <c r="D683" s="240"/>
      <c r="E683" s="240"/>
      <c r="F683" s="240"/>
      <c r="G683" s="240"/>
      <c r="H683" s="240"/>
      <c r="I683" s="240"/>
      <c r="J683" s="240"/>
      <c r="K683" s="240"/>
      <c r="L683" s="240"/>
      <c r="M683" s="240"/>
      <c r="N683" s="240"/>
      <c r="O683" s="240"/>
      <c r="P683" s="240"/>
      <c r="Q683" s="240"/>
      <c r="R683" s="210"/>
    </row>
    <row r="684" spans="1:18" x14ac:dyDescent="0.35">
      <c r="A684" s="250"/>
      <c r="B684" s="240"/>
      <c r="C684" s="240"/>
      <c r="D684" s="240"/>
      <c r="E684" s="240"/>
      <c r="F684" s="240"/>
      <c r="G684" s="240"/>
      <c r="H684" s="240"/>
      <c r="I684" s="240"/>
      <c r="J684" s="240"/>
      <c r="K684" s="240"/>
      <c r="L684" s="240"/>
      <c r="M684" s="240"/>
      <c r="N684" s="240"/>
      <c r="O684" s="240"/>
      <c r="P684" s="240"/>
      <c r="Q684" s="240"/>
      <c r="R684" s="210"/>
    </row>
    <row r="685" spans="1:18" x14ac:dyDescent="0.35">
      <c r="A685" s="250"/>
      <c r="B685" s="240"/>
      <c r="C685" s="240"/>
      <c r="D685" s="240"/>
      <c r="E685" s="240"/>
      <c r="F685" s="240"/>
      <c r="G685" s="240"/>
      <c r="H685" s="240"/>
      <c r="I685" s="240"/>
      <c r="J685" s="240"/>
      <c r="K685" s="240"/>
      <c r="L685" s="240"/>
      <c r="M685" s="240"/>
      <c r="N685" s="240"/>
      <c r="O685" s="240"/>
      <c r="P685" s="240"/>
      <c r="Q685" s="240"/>
      <c r="R685" s="210"/>
    </row>
    <row r="686" spans="1:18" x14ac:dyDescent="0.35">
      <c r="A686" s="250"/>
      <c r="B686" s="240"/>
      <c r="C686" s="240"/>
      <c r="D686" s="240"/>
      <c r="E686" s="240"/>
      <c r="F686" s="240"/>
      <c r="G686" s="240"/>
      <c r="H686" s="240"/>
      <c r="I686" s="240"/>
      <c r="J686" s="240"/>
      <c r="K686" s="240"/>
      <c r="L686" s="240"/>
      <c r="M686" s="240"/>
      <c r="N686" s="240"/>
      <c r="O686" s="240"/>
      <c r="P686" s="240"/>
      <c r="Q686" s="240"/>
      <c r="R686" s="210"/>
    </row>
    <row r="687" spans="1:18" x14ac:dyDescent="0.35">
      <c r="A687" s="250"/>
      <c r="B687" s="240"/>
      <c r="C687" s="240"/>
      <c r="D687" s="240"/>
      <c r="E687" s="240"/>
      <c r="F687" s="240"/>
      <c r="G687" s="240"/>
      <c r="H687" s="240"/>
      <c r="I687" s="240"/>
      <c r="J687" s="240"/>
      <c r="K687" s="240"/>
      <c r="L687" s="240"/>
      <c r="M687" s="240"/>
      <c r="N687" s="240"/>
      <c r="O687" s="240"/>
      <c r="P687" s="240"/>
      <c r="Q687" s="240"/>
      <c r="R687" s="210"/>
    </row>
    <row r="688" spans="1:18" x14ac:dyDescent="0.35">
      <c r="A688" s="250"/>
      <c r="B688" s="240"/>
      <c r="C688" s="240"/>
      <c r="D688" s="240"/>
      <c r="E688" s="240"/>
      <c r="F688" s="240"/>
      <c r="G688" s="240"/>
      <c r="H688" s="240"/>
      <c r="I688" s="240"/>
      <c r="J688" s="240"/>
      <c r="K688" s="240"/>
      <c r="L688" s="240"/>
      <c r="M688" s="240"/>
      <c r="N688" s="240"/>
      <c r="O688" s="240"/>
      <c r="P688" s="240"/>
      <c r="Q688" s="240"/>
      <c r="R688" s="210"/>
    </row>
    <row r="689" spans="1:18" x14ac:dyDescent="0.35">
      <c r="A689" s="250"/>
      <c r="B689" s="240"/>
      <c r="C689" s="240"/>
      <c r="D689" s="240"/>
      <c r="E689" s="240"/>
      <c r="F689" s="240"/>
      <c r="G689" s="240"/>
      <c r="H689" s="240"/>
      <c r="I689" s="240"/>
      <c r="J689" s="240"/>
      <c r="K689" s="240"/>
      <c r="L689" s="240"/>
      <c r="M689" s="240"/>
      <c r="N689" s="240"/>
      <c r="O689" s="240"/>
      <c r="P689" s="240"/>
      <c r="Q689" s="240"/>
      <c r="R689" s="210"/>
    </row>
    <row r="690" spans="1:18" x14ac:dyDescent="0.35">
      <c r="A690" s="250"/>
      <c r="B690" s="240"/>
      <c r="C690" s="240"/>
      <c r="D690" s="240"/>
      <c r="E690" s="240"/>
      <c r="F690" s="240"/>
      <c r="G690" s="240"/>
      <c r="H690" s="240"/>
      <c r="I690" s="240"/>
      <c r="J690" s="240"/>
      <c r="K690" s="240"/>
      <c r="L690" s="240"/>
      <c r="M690" s="240"/>
      <c r="N690" s="240"/>
      <c r="O690" s="240"/>
      <c r="P690" s="240"/>
      <c r="Q690" s="240"/>
      <c r="R690" s="210"/>
    </row>
    <row r="691" spans="1:18" x14ac:dyDescent="0.35">
      <c r="A691" s="250"/>
      <c r="B691" s="240"/>
      <c r="C691" s="240"/>
      <c r="D691" s="240"/>
      <c r="E691" s="240"/>
      <c r="F691" s="240"/>
      <c r="G691" s="240"/>
      <c r="H691" s="240"/>
      <c r="I691" s="240"/>
      <c r="J691" s="240"/>
      <c r="K691" s="240"/>
      <c r="L691" s="240"/>
      <c r="M691" s="240"/>
      <c r="N691" s="240"/>
      <c r="O691" s="240"/>
      <c r="P691" s="240"/>
      <c r="Q691" s="240"/>
      <c r="R691" s="210"/>
    </row>
    <row r="692" spans="1:18" x14ac:dyDescent="0.35">
      <c r="A692" s="250"/>
      <c r="B692" s="240"/>
      <c r="C692" s="240"/>
      <c r="D692" s="240"/>
      <c r="E692" s="240"/>
      <c r="F692" s="240"/>
      <c r="G692" s="240"/>
      <c r="H692" s="240"/>
      <c r="I692" s="240"/>
      <c r="J692" s="240"/>
      <c r="K692" s="240"/>
      <c r="L692" s="240"/>
      <c r="M692" s="240"/>
      <c r="N692" s="240"/>
      <c r="O692" s="240"/>
      <c r="P692" s="240"/>
      <c r="Q692" s="240"/>
      <c r="R692" s="210"/>
    </row>
    <row r="693" spans="1:18" x14ac:dyDescent="0.35">
      <c r="A693" s="250"/>
      <c r="B693" s="240"/>
      <c r="C693" s="240"/>
      <c r="D693" s="240"/>
      <c r="E693" s="240"/>
      <c r="F693" s="240"/>
      <c r="G693" s="240"/>
      <c r="H693" s="240"/>
      <c r="I693" s="240"/>
      <c r="J693" s="240"/>
      <c r="K693" s="240"/>
      <c r="L693" s="240"/>
      <c r="M693" s="240"/>
      <c r="N693" s="240"/>
      <c r="O693" s="240"/>
      <c r="P693" s="240"/>
      <c r="Q693" s="240"/>
      <c r="R693" s="210"/>
    </row>
    <row r="694" spans="1:18" x14ac:dyDescent="0.35">
      <c r="A694" s="250"/>
      <c r="B694" s="240"/>
      <c r="C694" s="240"/>
      <c r="D694" s="240"/>
      <c r="E694" s="240"/>
      <c r="F694" s="240"/>
      <c r="G694" s="240"/>
      <c r="H694" s="240"/>
      <c r="I694" s="240"/>
      <c r="J694" s="240"/>
      <c r="K694" s="240"/>
      <c r="L694" s="240"/>
      <c r="M694" s="240"/>
      <c r="N694" s="240"/>
      <c r="O694" s="240"/>
      <c r="P694" s="240"/>
      <c r="Q694" s="240"/>
      <c r="R694" s="210"/>
    </row>
    <row r="695" spans="1:18" x14ac:dyDescent="0.35">
      <c r="A695" s="250"/>
      <c r="B695" s="240"/>
      <c r="C695" s="240"/>
      <c r="D695" s="240"/>
      <c r="E695" s="240"/>
      <c r="F695" s="240"/>
      <c r="G695" s="240"/>
      <c r="H695" s="240"/>
      <c r="I695" s="240"/>
      <c r="J695" s="240"/>
      <c r="K695" s="240"/>
      <c r="L695" s="240"/>
      <c r="M695" s="240"/>
      <c r="N695" s="240"/>
      <c r="O695" s="240"/>
      <c r="P695" s="240"/>
      <c r="Q695" s="240"/>
      <c r="R695" s="210"/>
    </row>
    <row r="696" spans="1:18" x14ac:dyDescent="0.35">
      <c r="A696" s="250"/>
      <c r="B696" s="240"/>
      <c r="C696" s="240"/>
      <c r="D696" s="240"/>
      <c r="E696" s="240"/>
      <c r="F696" s="240"/>
      <c r="G696" s="240"/>
      <c r="H696" s="240"/>
      <c r="I696" s="240"/>
      <c r="J696" s="240"/>
      <c r="K696" s="240"/>
      <c r="L696" s="240"/>
      <c r="M696" s="240"/>
      <c r="N696" s="240"/>
      <c r="O696" s="240"/>
      <c r="P696" s="240"/>
      <c r="Q696" s="240"/>
      <c r="R696" s="210"/>
    </row>
    <row r="697" spans="1:18" x14ac:dyDescent="0.35">
      <c r="A697" s="250"/>
      <c r="B697" s="240"/>
      <c r="C697" s="240"/>
      <c r="D697" s="240"/>
      <c r="E697" s="240"/>
      <c r="F697" s="240"/>
      <c r="G697" s="240"/>
      <c r="H697" s="240"/>
      <c r="I697" s="240"/>
      <c r="J697" s="240"/>
      <c r="K697" s="240"/>
      <c r="L697" s="240"/>
      <c r="M697" s="240"/>
      <c r="N697" s="240"/>
      <c r="O697" s="240"/>
      <c r="P697" s="240"/>
      <c r="Q697" s="240"/>
      <c r="R697" s="210"/>
    </row>
    <row r="698" spans="1:18" x14ac:dyDescent="0.35">
      <c r="A698" s="250"/>
      <c r="B698" s="240"/>
      <c r="C698" s="240"/>
      <c r="D698" s="240"/>
      <c r="E698" s="240"/>
      <c r="F698" s="240"/>
      <c r="G698" s="240"/>
      <c r="H698" s="240"/>
      <c r="I698" s="240"/>
      <c r="J698" s="240"/>
      <c r="K698" s="240"/>
      <c r="L698" s="240"/>
      <c r="M698" s="240"/>
      <c r="N698" s="240"/>
      <c r="O698" s="240"/>
      <c r="P698" s="240"/>
      <c r="Q698" s="240"/>
      <c r="R698" s="210"/>
    </row>
    <row r="699" spans="1:18" x14ac:dyDescent="0.35">
      <c r="A699" s="250"/>
      <c r="B699" s="240"/>
      <c r="C699" s="240"/>
      <c r="D699" s="240"/>
      <c r="E699" s="240"/>
      <c r="F699" s="240"/>
      <c r="G699" s="240"/>
      <c r="H699" s="240"/>
      <c r="I699" s="240"/>
      <c r="J699" s="240"/>
      <c r="K699" s="240"/>
      <c r="L699" s="240"/>
      <c r="M699" s="240"/>
      <c r="N699" s="240"/>
      <c r="O699" s="240"/>
      <c r="P699" s="240"/>
      <c r="Q699" s="240"/>
      <c r="R699" s="210"/>
    </row>
    <row r="700" spans="1:18" x14ac:dyDescent="0.35">
      <c r="A700" s="250"/>
      <c r="B700" s="240"/>
      <c r="C700" s="240"/>
      <c r="D700" s="240"/>
      <c r="E700" s="240"/>
      <c r="F700" s="240"/>
      <c r="G700" s="240"/>
      <c r="H700" s="240"/>
      <c r="I700" s="240"/>
      <c r="J700" s="240"/>
      <c r="K700" s="240"/>
      <c r="L700" s="240"/>
      <c r="M700" s="240"/>
      <c r="N700" s="240"/>
      <c r="O700" s="240"/>
      <c r="P700" s="240"/>
      <c r="Q700" s="240"/>
      <c r="R700" s="210"/>
    </row>
    <row r="701" spans="1:18" x14ac:dyDescent="0.35">
      <c r="A701" s="250"/>
      <c r="B701" s="240"/>
      <c r="C701" s="240"/>
      <c r="D701" s="240"/>
      <c r="E701" s="240"/>
      <c r="F701" s="240"/>
      <c r="G701" s="240"/>
      <c r="H701" s="240"/>
      <c r="I701" s="240"/>
      <c r="J701" s="240"/>
      <c r="K701" s="240"/>
      <c r="L701" s="240"/>
      <c r="M701" s="240"/>
      <c r="N701" s="240"/>
      <c r="O701" s="240"/>
      <c r="P701" s="240"/>
      <c r="Q701" s="240"/>
      <c r="R701" s="210"/>
    </row>
    <row r="702" spans="1:18" x14ac:dyDescent="0.35">
      <c r="A702" s="250"/>
      <c r="B702" s="240"/>
      <c r="C702" s="240"/>
      <c r="D702" s="240"/>
      <c r="E702" s="240"/>
      <c r="F702" s="240"/>
      <c r="G702" s="240"/>
      <c r="H702" s="240"/>
      <c r="I702" s="240"/>
      <c r="J702" s="240"/>
      <c r="K702" s="240"/>
      <c r="L702" s="240"/>
      <c r="M702" s="240"/>
      <c r="N702" s="240"/>
      <c r="O702" s="240"/>
      <c r="P702" s="240"/>
      <c r="Q702" s="240"/>
      <c r="R702" s="210"/>
    </row>
    <row r="703" spans="1:18" x14ac:dyDescent="0.35">
      <c r="A703" s="250"/>
      <c r="B703" s="240"/>
      <c r="C703" s="240"/>
      <c r="D703" s="240"/>
      <c r="E703" s="240"/>
      <c r="F703" s="240"/>
      <c r="G703" s="240"/>
      <c r="H703" s="240"/>
      <c r="I703" s="240"/>
      <c r="J703" s="240"/>
      <c r="K703" s="240"/>
      <c r="L703" s="240"/>
      <c r="M703" s="240"/>
      <c r="N703" s="240"/>
      <c r="O703" s="240"/>
      <c r="P703" s="240"/>
      <c r="Q703" s="240"/>
      <c r="R703" s="210"/>
    </row>
    <row r="704" spans="1:18" x14ac:dyDescent="0.35">
      <c r="A704" s="250"/>
      <c r="B704" s="240"/>
      <c r="C704" s="240"/>
      <c r="D704" s="240"/>
      <c r="E704" s="240"/>
      <c r="F704" s="240"/>
      <c r="G704" s="240"/>
      <c r="H704" s="240"/>
      <c r="I704" s="240"/>
      <c r="J704" s="240"/>
      <c r="K704" s="240"/>
      <c r="L704" s="240"/>
      <c r="M704" s="240"/>
      <c r="N704" s="240"/>
      <c r="O704" s="240"/>
      <c r="P704" s="240"/>
      <c r="Q704" s="240"/>
      <c r="R704" s="210"/>
    </row>
    <row r="705" spans="1:18" x14ac:dyDescent="0.35">
      <c r="A705" s="250"/>
      <c r="B705" s="240"/>
      <c r="C705" s="240"/>
      <c r="D705" s="240"/>
      <c r="E705" s="240"/>
      <c r="F705" s="240"/>
      <c r="G705" s="240"/>
      <c r="H705" s="240"/>
      <c r="I705" s="240"/>
      <c r="J705" s="240"/>
      <c r="K705" s="240"/>
      <c r="L705" s="240"/>
      <c r="M705" s="240"/>
      <c r="N705" s="240"/>
      <c r="O705" s="240"/>
      <c r="P705" s="240"/>
      <c r="Q705" s="240"/>
      <c r="R705" s="210"/>
    </row>
    <row r="706" spans="1:18" x14ac:dyDescent="0.35">
      <c r="A706" s="250"/>
      <c r="B706" s="240"/>
      <c r="C706" s="240"/>
      <c r="D706" s="240"/>
      <c r="E706" s="240"/>
      <c r="F706" s="240"/>
      <c r="G706" s="240"/>
      <c r="H706" s="240"/>
      <c r="I706" s="240"/>
      <c r="J706" s="240"/>
      <c r="K706" s="240"/>
      <c r="L706" s="240"/>
      <c r="M706" s="240"/>
      <c r="N706" s="240"/>
      <c r="O706" s="240"/>
      <c r="P706" s="240"/>
      <c r="Q706" s="240"/>
      <c r="R706" s="210"/>
    </row>
    <row r="707" spans="1:18" x14ac:dyDescent="0.35">
      <c r="A707" s="250"/>
      <c r="B707" s="240"/>
      <c r="C707" s="240"/>
      <c r="D707" s="240"/>
      <c r="E707" s="240"/>
      <c r="F707" s="240"/>
      <c r="G707" s="240"/>
      <c r="H707" s="240"/>
      <c r="I707" s="240"/>
      <c r="J707" s="240"/>
      <c r="K707" s="240"/>
      <c r="L707" s="240"/>
      <c r="M707" s="240"/>
      <c r="N707" s="240"/>
      <c r="O707" s="240"/>
      <c r="P707" s="240"/>
      <c r="Q707" s="240"/>
      <c r="R707" s="210"/>
    </row>
    <row r="708" spans="1:18" x14ac:dyDescent="0.35">
      <c r="A708" s="250"/>
      <c r="B708" s="240"/>
      <c r="C708" s="240"/>
      <c r="D708" s="240"/>
      <c r="E708" s="240"/>
      <c r="F708" s="240"/>
      <c r="G708" s="240"/>
      <c r="H708" s="240"/>
      <c r="I708" s="240"/>
      <c r="J708" s="240"/>
      <c r="K708" s="240"/>
      <c r="L708" s="240"/>
      <c r="M708" s="240"/>
      <c r="N708" s="240"/>
      <c r="O708" s="240"/>
      <c r="P708" s="240"/>
      <c r="Q708" s="240"/>
      <c r="R708" s="210"/>
    </row>
    <row r="709" spans="1:18" x14ac:dyDescent="0.35">
      <c r="A709" s="250"/>
      <c r="B709" s="240"/>
      <c r="C709" s="240"/>
      <c r="D709" s="240"/>
      <c r="E709" s="240"/>
      <c r="F709" s="240"/>
      <c r="G709" s="240"/>
      <c r="H709" s="240"/>
      <c r="I709" s="240"/>
      <c r="J709" s="240"/>
      <c r="K709" s="240"/>
      <c r="L709" s="240"/>
      <c r="M709" s="240"/>
      <c r="N709" s="240"/>
      <c r="O709" s="240"/>
      <c r="P709" s="240"/>
      <c r="Q709" s="240"/>
      <c r="R709" s="210"/>
    </row>
    <row r="710" spans="1:18" x14ac:dyDescent="0.35">
      <c r="A710" s="250"/>
      <c r="B710" s="240"/>
      <c r="C710" s="240"/>
      <c r="D710" s="240"/>
      <c r="E710" s="240"/>
      <c r="F710" s="240"/>
      <c r="G710" s="240"/>
      <c r="H710" s="240"/>
      <c r="I710" s="240"/>
      <c r="J710" s="240"/>
      <c r="K710" s="240"/>
      <c r="L710" s="240"/>
      <c r="M710" s="240"/>
      <c r="N710" s="240"/>
      <c r="O710" s="240"/>
      <c r="P710" s="240"/>
      <c r="Q710" s="240"/>
      <c r="R710" s="210"/>
    </row>
    <row r="711" spans="1:18" x14ac:dyDescent="0.35">
      <c r="A711" s="250"/>
      <c r="B711" s="240"/>
      <c r="C711" s="240"/>
      <c r="D711" s="240"/>
      <c r="E711" s="240"/>
      <c r="F711" s="240"/>
      <c r="G711" s="240"/>
      <c r="H711" s="240"/>
      <c r="I711" s="240"/>
      <c r="J711" s="240"/>
      <c r="K711" s="240"/>
      <c r="L711" s="240"/>
      <c r="M711" s="240"/>
      <c r="N711" s="240"/>
      <c r="O711" s="240"/>
      <c r="P711" s="240"/>
      <c r="Q711" s="240"/>
      <c r="R711" s="210"/>
    </row>
    <row r="712" spans="1:18" x14ac:dyDescent="0.35">
      <c r="A712" s="250"/>
      <c r="B712" s="240"/>
      <c r="C712" s="240"/>
      <c r="D712" s="240"/>
      <c r="E712" s="240"/>
      <c r="F712" s="240"/>
      <c r="G712" s="240"/>
      <c r="H712" s="240"/>
      <c r="I712" s="240"/>
      <c r="J712" s="240"/>
      <c r="K712" s="240"/>
      <c r="L712" s="240"/>
      <c r="M712" s="240"/>
      <c r="N712" s="240"/>
      <c r="O712" s="240"/>
      <c r="P712" s="240"/>
      <c r="Q712" s="240"/>
      <c r="R712" s="210"/>
    </row>
    <row r="713" spans="1:18" x14ac:dyDescent="0.35">
      <c r="A713" s="250"/>
      <c r="B713" s="240"/>
      <c r="C713" s="240"/>
      <c r="D713" s="240"/>
      <c r="E713" s="240"/>
      <c r="F713" s="240"/>
      <c r="G713" s="240"/>
      <c r="H713" s="240"/>
      <c r="I713" s="240"/>
      <c r="J713" s="240"/>
      <c r="K713" s="240"/>
      <c r="L713" s="240"/>
      <c r="M713" s="240"/>
      <c r="N713" s="240"/>
      <c r="O713" s="240"/>
      <c r="P713" s="240"/>
      <c r="Q713" s="240"/>
      <c r="R713" s="210"/>
    </row>
    <row r="714" spans="1:18" x14ac:dyDescent="0.35">
      <c r="A714" s="250"/>
      <c r="B714" s="240"/>
      <c r="C714" s="240"/>
      <c r="D714" s="240"/>
      <c r="E714" s="240"/>
      <c r="F714" s="240"/>
      <c r="G714" s="240"/>
      <c r="H714" s="240"/>
      <c r="I714" s="240"/>
      <c r="J714" s="240"/>
      <c r="K714" s="240"/>
      <c r="L714" s="240"/>
      <c r="M714" s="240"/>
      <c r="N714" s="240"/>
      <c r="O714" s="240"/>
      <c r="P714" s="240"/>
      <c r="Q714" s="240"/>
      <c r="R714" s="210"/>
    </row>
    <row r="715" spans="1:18" x14ac:dyDescent="0.35">
      <c r="A715" s="250"/>
      <c r="B715" s="240"/>
      <c r="C715" s="240"/>
      <c r="D715" s="240"/>
      <c r="E715" s="240"/>
      <c r="F715" s="240"/>
      <c r="G715" s="240"/>
      <c r="H715" s="240"/>
      <c r="I715" s="240"/>
      <c r="J715" s="240"/>
      <c r="K715" s="240"/>
      <c r="L715" s="240"/>
      <c r="M715" s="240"/>
      <c r="N715" s="240"/>
      <c r="O715" s="240"/>
      <c r="P715" s="240"/>
      <c r="Q715" s="240"/>
      <c r="R715" s="210"/>
    </row>
    <row r="716" spans="1:18" x14ac:dyDescent="0.35">
      <c r="A716" s="250"/>
      <c r="B716" s="240"/>
      <c r="C716" s="240"/>
      <c r="D716" s="240"/>
      <c r="E716" s="240"/>
      <c r="F716" s="240"/>
      <c r="G716" s="240"/>
      <c r="H716" s="240"/>
      <c r="I716" s="240"/>
      <c r="J716" s="240"/>
      <c r="K716" s="240"/>
      <c r="L716" s="240"/>
      <c r="M716" s="240"/>
      <c r="N716" s="240"/>
      <c r="O716" s="240"/>
      <c r="P716" s="240"/>
      <c r="Q716" s="240"/>
      <c r="R716" s="210"/>
    </row>
    <row r="717" spans="1:18" x14ac:dyDescent="0.35">
      <c r="A717" s="250"/>
      <c r="B717" s="240"/>
      <c r="C717" s="240"/>
      <c r="D717" s="240"/>
      <c r="E717" s="240"/>
      <c r="F717" s="240"/>
      <c r="G717" s="240"/>
      <c r="H717" s="240"/>
      <c r="I717" s="240"/>
      <c r="J717" s="240"/>
      <c r="K717" s="240"/>
      <c r="L717" s="240"/>
      <c r="M717" s="240"/>
      <c r="N717" s="240"/>
      <c r="O717" s="240"/>
      <c r="P717" s="240"/>
      <c r="Q717" s="240"/>
      <c r="R717" s="210"/>
    </row>
    <row r="718" spans="1:18" x14ac:dyDescent="0.35">
      <c r="A718" s="250"/>
      <c r="B718" s="240"/>
      <c r="C718" s="240"/>
      <c r="D718" s="240"/>
      <c r="E718" s="240"/>
      <c r="F718" s="240"/>
      <c r="G718" s="240"/>
      <c r="H718" s="240"/>
      <c r="I718" s="240"/>
      <c r="J718" s="240"/>
      <c r="K718" s="240"/>
      <c r="L718" s="240"/>
      <c r="M718" s="240"/>
      <c r="N718" s="240"/>
      <c r="O718" s="240"/>
      <c r="P718" s="240"/>
      <c r="Q718" s="240"/>
      <c r="R718" s="210"/>
    </row>
    <row r="719" spans="1:18" x14ac:dyDescent="0.35">
      <c r="A719" s="250"/>
      <c r="B719" s="240"/>
      <c r="C719" s="240"/>
      <c r="D719" s="240"/>
      <c r="E719" s="240"/>
      <c r="F719" s="240"/>
      <c r="G719" s="240"/>
      <c r="H719" s="240"/>
      <c r="I719" s="240"/>
      <c r="J719" s="240"/>
      <c r="K719" s="240"/>
      <c r="L719" s="240"/>
      <c r="M719" s="240"/>
      <c r="N719" s="240"/>
      <c r="O719" s="240"/>
      <c r="P719" s="240"/>
      <c r="Q719" s="240"/>
      <c r="R719" s="210"/>
    </row>
    <row r="720" spans="1:18" x14ac:dyDescent="0.35">
      <c r="A720" s="250"/>
      <c r="B720" s="240"/>
      <c r="C720" s="240"/>
      <c r="D720" s="240"/>
      <c r="E720" s="240"/>
      <c r="F720" s="240"/>
      <c r="G720" s="240"/>
      <c r="H720" s="240"/>
      <c r="I720" s="240"/>
      <c r="J720" s="240"/>
      <c r="K720" s="240"/>
      <c r="L720" s="240"/>
      <c r="M720" s="240"/>
      <c r="N720" s="240"/>
      <c r="O720" s="240"/>
      <c r="P720" s="240"/>
      <c r="Q720" s="240"/>
      <c r="R720" s="210"/>
    </row>
    <row r="721" spans="1:18" x14ac:dyDescent="0.35">
      <c r="A721" s="250"/>
      <c r="B721" s="240"/>
      <c r="C721" s="240"/>
      <c r="D721" s="240"/>
      <c r="E721" s="240"/>
      <c r="F721" s="240"/>
      <c r="G721" s="240"/>
      <c r="H721" s="240"/>
      <c r="I721" s="240"/>
      <c r="J721" s="240"/>
      <c r="K721" s="240"/>
      <c r="L721" s="240"/>
      <c r="M721" s="240"/>
      <c r="N721" s="240"/>
      <c r="O721" s="240"/>
      <c r="P721" s="240"/>
      <c r="Q721" s="240"/>
      <c r="R721" s="210"/>
    </row>
    <row r="722" spans="1:18" x14ac:dyDescent="0.35">
      <c r="A722" s="250"/>
      <c r="B722" s="240"/>
      <c r="C722" s="240"/>
      <c r="D722" s="240"/>
      <c r="E722" s="240"/>
      <c r="F722" s="240"/>
      <c r="G722" s="240"/>
      <c r="H722" s="240"/>
      <c r="I722" s="240"/>
      <c r="J722" s="240"/>
      <c r="K722" s="240"/>
      <c r="L722" s="240"/>
      <c r="M722" s="240"/>
      <c r="N722" s="240"/>
      <c r="O722" s="240"/>
      <c r="P722" s="240"/>
      <c r="Q722" s="240"/>
      <c r="R722" s="210"/>
    </row>
    <row r="723" spans="1:18" x14ac:dyDescent="0.35">
      <c r="A723" s="250"/>
      <c r="B723" s="240"/>
      <c r="C723" s="240"/>
      <c r="D723" s="240"/>
      <c r="E723" s="240"/>
      <c r="F723" s="240"/>
      <c r="G723" s="240"/>
      <c r="H723" s="240"/>
      <c r="I723" s="240"/>
      <c r="J723" s="240"/>
      <c r="K723" s="240"/>
      <c r="L723" s="240"/>
      <c r="M723" s="240"/>
      <c r="N723" s="240"/>
      <c r="O723" s="240"/>
      <c r="P723" s="240"/>
      <c r="Q723" s="240"/>
      <c r="R723" s="210"/>
    </row>
    <row r="724" spans="1:18" x14ac:dyDescent="0.35">
      <c r="A724" s="250"/>
      <c r="B724" s="240"/>
      <c r="C724" s="240"/>
      <c r="D724" s="240"/>
      <c r="E724" s="240"/>
      <c r="F724" s="240"/>
      <c r="G724" s="240"/>
      <c r="H724" s="240"/>
      <c r="I724" s="240"/>
      <c r="J724" s="240"/>
      <c r="K724" s="240"/>
      <c r="L724" s="240"/>
      <c r="M724" s="240"/>
      <c r="N724" s="240"/>
      <c r="O724" s="240"/>
      <c r="P724" s="240"/>
      <c r="Q724" s="240"/>
      <c r="R724" s="210"/>
    </row>
    <row r="725" spans="1:18" x14ac:dyDescent="0.35">
      <c r="A725" s="250"/>
      <c r="B725" s="240"/>
      <c r="C725" s="240"/>
      <c r="D725" s="240"/>
      <c r="E725" s="240"/>
      <c r="F725" s="240"/>
      <c r="G725" s="240"/>
      <c r="H725" s="240"/>
      <c r="I725" s="240"/>
      <c r="J725" s="240"/>
      <c r="K725" s="240"/>
      <c r="L725" s="240"/>
      <c r="M725" s="240"/>
      <c r="N725" s="240"/>
      <c r="O725" s="240"/>
      <c r="P725" s="240"/>
      <c r="Q725" s="240"/>
      <c r="R725" s="210"/>
    </row>
    <row r="726" spans="1:18" x14ac:dyDescent="0.35">
      <c r="A726" s="250"/>
      <c r="B726" s="240"/>
      <c r="C726" s="240"/>
      <c r="D726" s="240"/>
      <c r="E726" s="240"/>
      <c r="F726" s="240"/>
      <c r="G726" s="240"/>
      <c r="H726" s="240"/>
      <c r="I726" s="240"/>
      <c r="J726" s="240"/>
      <c r="K726" s="240"/>
      <c r="L726" s="240"/>
      <c r="M726" s="240"/>
      <c r="N726" s="240"/>
      <c r="O726" s="240"/>
      <c r="P726" s="240"/>
      <c r="Q726" s="240"/>
      <c r="R726" s="210"/>
    </row>
    <row r="727" spans="1:18" x14ac:dyDescent="0.35">
      <c r="A727" s="250"/>
      <c r="B727" s="240"/>
      <c r="C727" s="240"/>
      <c r="D727" s="240"/>
      <c r="E727" s="240"/>
      <c r="F727" s="240"/>
      <c r="G727" s="240"/>
      <c r="H727" s="240"/>
      <c r="I727" s="240"/>
      <c r="J727" s="240"/>
      <c r="K727" s="240"/>
      <c r="L727" s="240"/>
      <c r="M727" s="240"/>
      <c r="N727" s="240"/>
      <c r="O727" s="240"/>
      <c r="P727" s="240"/>
      <c r="Q727" s="240"/>
      <c r="R727" s="210"/>
    </row>
    <row r="728" spans="1:18" x14ac:dyDescent="0.35">
      <c r="A728" s="250"/>
      <c r="B728" s="240"/>
      <c r="C728" s="240"/>
      <c r="D728" s="240"/>
      <c r="E728" s="240"/>
      <c r="F728" s="240"/>
      <c r="G728" s="240"/>
      <c r="H728" s="240"/>
      <c r="I728" s="240"/>
      <c r="J728" s="240"/>
      <c r="K728" s="240"/>
      <c r="L728" s="240"/>
      <c r="M728" s="240"/>
      <c r="N728" s="240"/>
      <c r="O728" s="240"/>
      <c r="P728" s="240"/>
      <c r="Q728" s="240"/>
      <c r="R728" s="210"/>
    </row>
    <row r="729" spans="1:18" x14ac:dyDescent="0.35">
      <c r="A729" s="250"/>
      <c r="B729" s="240"/>
      <c r="C729" s="240"/>
      <c r="D729" s="240"/>
      <c r="E729" s="240"/>
      <c r="F729" s="240"/>
      <c r="G729" s="240"/>
      <c r="H729" s="240"/>
      <c r="I729" s="240"/>
      <c r="J729" s="240"/>
      <c r="K729" s="240"/>
      <c r="L729" s="240"/>
      <c r="M729" s="240"/>
      <c r="N729" s="240"/>
      <c r="O729" s="240"/>
      <c r="P729" s="240"/>
      <c r="Q729" s="240"/>
      <c r="R729" s="210"/>
    </row>
    <row r="730" spans="1:18" x14ac:dyDescent="0.35">
      <c r="A730" s="250"/>
      <c r="B730" s="240"/>
      <c r="C730" s="240"/>
      <c r="D730" s="240"/>
      <c r="E730" s="240"/>
      <c r="F730" s="240"/>
      <c r="G730" s="240"/>
      <c r="H730" s="240"/>
      <c r="I730" s="240"/>
      <c r="J730" s="240"/>
      <c r="K730" s="240"/>
      <c r="L730" s="240"/>
      <c r="M730" s="240"/>
      <c r="N730" s="240"/>
      <c r="O730" s="240"/>
      <c r="P730" s="240"/>
      <c r="Q730" s="240"/>
      <c r="R730" s="210"/>
    </row>
    <row r="731" spans="1:18" x14ac:dyDescent="0.35">
      <c r="A731" s="250"/>
      <c r="B731" s="240"/>
      <c r="C731" s="240"/>
      <c r="D731" s="240"/>
      <c r="E731" s="240"/>
      <c r="F731" s="240"/>
      <c r="G731" s="240"/>
      <c r="H731" s="240"/>
      <c r="I731" s="240"/>
      <c r="J731" s="240"/>
      <c r="K731" s="240"/>
      <c r="L731" s="240"/>
      <c r="M731" s="240"/>
      <c r="N731" s="240"/>
      <c r="O731" s="240"/>
      <c r="P731" s="240"/>
      <c r="Q731" s="240"/>
      <c r="R731" s="210"/>
    </row>
    <row r="732" spans="1:18" x14ac:dyDescent="0.35">
      <c r="A732" s="250"/>
      <c r="B732" s="240"/>
      <c r="C732" s="240"/>
      <c r="D732" s="240"/>
      <c r="E732" s="240"/>
      <c r="F732" s="240"/>
      <c r="G732" s="240"/>
      <c r="H732" s="240"/>
      <c r="I732" s="240"/>
      <c r="J732" s="240"/>
      <c r="K732" s="240"/>
      <c r="L732" s="240"/>
      <c r="M732" s="240"/>
      <c r="N732" s="240"/>
      <c r="O732" s="240"/>
      <c r="P732" s="240"/>
      <c r="Q732" s="240"/>
      <c r="R732" s="210"/>
    </row>
    <row r="733" spans="1:18" x14ac:dyDescent="0.35">
      <c r="A733" s="250"/>
      <c r="B733" s="240"/>
      <c r="C733" s="240"/>
      <c r="D733" s="240"/>
      <c r="E733" s="240"/>
      <c r="F733" s="240"/>
      <c r="G733" s="240"/>
      <c r="H733" s="240"/>
      <c r="I733" s="240"/>
      <c r="J733" s="240"/>
      <c r="K733" s="240"/>
      <c r="L733" s="240"/>
      <c r="M733" s="240"/>
      <c r="N733" s="240"/>
      <c r="O733" s="240"/>
      <c r="P733" s="240"/>
      <c r="Q733" s="240"/>
      <c r="R733" s="210"/>
    </row>
    <row r="734" spans="1:18" x14ac:dyDescent="0.35">
      <c r="A734" s="250"/>
      <c r="B734" s="240"/>
      <c r="C734" s="240"/>
      <c r="D734" s="240"/>
      <c r="E734" s="240"/>
      <c r="F734" s="240"/>
      <c r="G734" s="240"/>
      <c r="H734" s="240"/>
      <c r="I734" s="240"/>
      <c r="J734" s="240"/>
      <c r="K734" s="240"/>
      <c r="L734" s="240"/>
      <c r="M734" s="240"/>
      <c r="N734" s="240"/>
      <c r="O734" s="240"/>
      <c r="P734" s="240"/>
      <c r="Q734" s="240"/>
      <c r="R734" s="210"/>
    </row>
    <row r="735" spans="1:18" x14ac:dyDescent="0.35">
      <c r="A735" s="250"/>
      <c r="B735" s="240"/>
      <c r="C735" s="240"/>
      <c r="D735" s="240"/>
      <c r="E735" s="240"/>
      <c r="F735" s="240"/>
      <c r="G735" s="240"/>
      <c r="H735" s="240"/>
      <c r="I735" s="240"/>
      <c r="J735" s="240"/>
      <c r="K735" s="240"/>
      <c r="L735" s="240"/>
      <c r="M735" s="240"/>
      <c r="N735" s="240"/>
      <c r="O735" s="240"/>
      <c r="P735" s="240"/>
      <c r="Q735" s="240"/>
      <c r="R735" s="210"/>
    </row>
    <row r="736" spans="1:18" x14ac:dyDescent="0.35">
      <c r="A736" s="250"/>
      <c r="B736" s="240"/>
      <c r="C736" s="240"/>
      <c r="D736" s="240"/>
      <c r="E736" s="240"/>
      <c r="F736" s="240"/>
      <c r="G736" s="240"/>
      <c r="H736" s="240"/>
      <c r="I736" s="240"/>
      <c r="J736" s="240"/>
      <c r="K736" s="240"/>
      <c r="L736" s="240"/>
      <c r="M736" s="240"/>
      <c r="N736" s="240"/>
      <c r="O736" s="240"/>
      <c r="P736" s="240"/>
      <c r="Q736" s="240"/>
      <c r="R736" s="210"/>
    </row>
    <row r="737" spans="1:18" x14ac:dyDescent="0.35">
      <c r="A737" s="250"/>
      <c r="B737" s="240"/>
      <c r="C737" s="240"/>
      <c r="D737" s="240"/>
      <c r="E737" s="240"/>
      <c r="F737" s="240"/>
      <c r="G737" s="240"/>
      <c r="H737" s="240"/>
      <c r="I737" s="240"/>
      <c r="J737" s="240"/>
      <c r="K737" s="240"/>
      <c r="L737" s="240"/>
      <c r="M737" s="240"/>
      <c r="N737" s="240"/>
      <c r="O737" s="240"/>
      <c r="P737" s="240"/>
      <c r="Q737" s="240"/>
      <c r="R737" s="210"/>
    </row>
    <row r="738" spans="1:18" x14ac:dyDescent="0.35">
      <c r="A738" s="250"/>
      <c r="B738" s="240"/>
      <c r="C738" s="240"/>
      <c r="D738" s="240"/>
      <c r="E738" s="240"/>
      <c r="F738" s="240"/>
      <c r="G738" s="240"/>
      <c r="H738" s="240"/>
      <c r="I738" s="240"/>
      <c r="J738" s="240"/>
      <c r="K738" s="240"/>
      <c r="L738" s="240"/>
      <c r="M738" s="240"/>
      <c r="N738" s="240"/>
      <c r="O738" s="240"/>
      <c r="P738" s="240"/>
      <c r="Q738" s="240"/>
      <c r="R738" s="210"/>
    </row>
    <row r="739" spans="1:18" x14ac:dyDescent="0.35">
      <c r="A739" s="250"/>
      <c r="B739" s="240"/>
      <c r="C739" s="240"/>
      <c r="D739" s="240"/>
      <c r="E739" s="240"/>
      <c r="F739" s="240"/>
      <c r="G739" s="240"/>
      <c r="H739" s="240"/>
      <c r="I739" s="240"/>
      <c r="J739" s="240"/>
      <c r="K739" s="240"/>
      <c r="L739" s="240"/>
      <c r="M739" s="240"/>
      <c r="N739" s="240"/>
      <c r="O739" s="240"/>
      <c r="P739" s="240"/>
      <c r="Q739" s="240"/>
      <c r="R739" s="210"/>
    </row>
    <row r="740" spans="1:18" x14ac:dyDescent="0.35">
      <c r="A740" s="250"/>
      <c r="B740" s="240"/>
      <c r="C740" s="240"/>
      <c r="D740" s="240"/>
      <c r="E740" s="240"/>
      <c r="F740" s="240"/>
      <c r="G740" s="240"/>
      <c r="H740" s="240"/>
      <c r="I740" s="240"/>
      <c r="J740" s="240"/>
      <c r="K740" s="240"/>
      <c r="L740" s="240"/>
      <c r="M740" s="240"/>
      <c r="N740" s="240"/>
      <c r="O740" s="240"/>
      <c r="P740" s="240"/>
      <c r="Q740" s="240"/>
      <c r="R740" s="210"/>
    </row>
    <row r="741" spans="1:18" x14ac:dyDescent="0.35">
      <c r="A741" s="250"/>
      <c r="B741" s="240"/>
      <c r="C741" s="240"/>
      <c r="D741" s="240"/>
      <c r="E741" s="240"/>
      <c r="F741" s="240"/>
      <c r="G741" s="240"/>
      <c r="H741" s="240"/>
      <c r="I741" s="240"/>
      <c r="J741" s="240"/>
      <c r="K741" s="240"/>
      <c r="L741" s="240"/>
      <c r="M741" s="240"/>
      <c r="N741" s="240"/>
      <c r="O741" s="240"/>
      <c r="P741" s="240"/>
      <c r="Q741" s="240"/>
      <c r="R741" s="210"/>
    </row>
    <row r="742" spans="1:18" x14ac:dyDescent="0.35">
      <c r="A742" s="250"/>
      <c r="B742" s="240"/>
      <c r="C742" s="240"/>
      <c r="D742" s="240"/>
      <c r="E742" s="240"/>
      <c r="F742" s="240"/>
      <c r="G742" s="240"/>
      <c r="H742" s="240"/>
      <c r="I742" s="240"/>
      <c r="J742" s="240"/>
      <c r="K742" s="240"/>
      <c r="L742" s="240"/>
      <c r="M742" s="240"/>
      <c r="N742" s="240"/>
      <c r="O742" s="240"/>
      <c r="P742" s="240"/>
      <c r="Q742" s="240"/>
      <c r="R742" s="210"/>
    </row>
    <row r="743" spans="1:18" x14ac:dyDescent="0.35">
      <c r="A743" s="250"/>
      <c r="B743" s="240"/>
      <c r="C743" s="240"/>
      <c r="D743" s="240"/>
      <c r="E743" s="240"/>
      <c r="F743" s="240"/>
      <c r="G743" s="240"/>
      <c r="H743" s="240"/>
      <c r="I743" s="240"/>
      <c r="J743" s="240"/>
      <c r="K743" s="240"/>
      <c r="L743" s="240"/>
      <c r="M743" s="240"/>
      <c r="N743" s="240"/>
      <c r="O743" s="240"/>
      <c r="P743" s="240"/>
      <c r="Q743" s="240"/>
      <c r="R743" s="210"/>
    </row>
    <row r="744" spans="1:18" x14ac:dyDescent="0.35">
      <c r="A744" s="250"/>
      <c r="B744" s="240"/>
      <c r="C744" s="240"/>
      <c r="D744" s="240"/>
      <c r="E744" s="240"/>
      <c r="F744" s="240"/>
      <c r="G744" s="240"/>
      <c r="H744" s="240"/>
      <c r="I744" s="240"/>
      <c r="J744" s="240"/>
      <c r="K744" s="240"/>
      <c r="L744" s="240"/>
      <c r="M744" s="240"/>
      <c r="N744" s="240"/>
      <c r="O744" s="240"/>
      <c r="P744" s="240"/>
      <c r="Q744" s="240"/>
      <c r="R744" s="210"/>
    </row>
    <row r="745" spans="1:18" x14ac:dyDescent="0.35">
      <c r="A745" s="250"/>
      <c r="B745" s="240"/>
      <c r="C745" s="240"/>
      <c r="D745" s="240"/>
      <c r="E745" s="240"/>
      <c r="F745" s="240"/>
      <c r="G745" s="240"/>
      <c r="H745" s="240"/>
      <c r="I745" s="240"/>
      <c r="J745" s="240"/>
      <c r="K745" s="240"/>
      <c r="L745" s="240"/>
      <c r="M745" s="240"/>
      <c r="N745" s="240"/>
      <c r="O745" s="240"/>
      <c r="P745" s="240"/>
      <c r="Q745" s="240"/>
      <c r="R745" s="210"/>
    </row>
    <row r="746" spans="1:18" x14ac:dyDescent="0.35">
      <c r="A746" s="250"/>
      <c r="B746" s="240"/>
      <c r="C746" s="240"/>
      <c r="D746" s="240"/>
      <c r="E746" s="240"/>
      <c r="F746" s="240"/>
      <c r="G746" s="240"/>
      <c r="H746" s="240"/>
      <c r="I746" s="240"/>
      <c r="J746" s="240"/>
      <c r="K746" s="240"/>
      <c r="L746" s="240"/>
      <c r="M746" s="240"/>
      <c r="N746" s="240"/>
      <c r="O746" s="240"/>
      <c r="P746" s="240"/>
      <c r="Q746" s="240"/>
      <c r="R746" s="210"/>
    </row>
    <row r="747" spans="1:18" x14ac:dyDescent="0.35">
      <c r="A747" s="250"/>
      <c r="B747" s="240"/>
      <c r="C747" s="240"/>
      <c r="D747" s="240"/>
      <c r="E747" s="240"/>
      <c r="F747" s="240"/>
      <c r="G747" s="240"/>
      <c r="H747" s="240"/>
      <c r="I747" s="240"/>
      <c r="J747" s="240"/>
      <c r="K747" s="240"/>
      <c r="L747" s="240"/>
      <c r="M747" s="240"/>
      <c r="N747" s="240"/>
      <c r="O747" s="240"/>
      <c r="P747" s="240"/>
      <c r="Q747" s="240"/>
      <c r="R747" s="210"/>
    </row>
    <row r="748" spans="1:18" x14ac:dyDescent="0.35">
      <c r="A748" s="250"/>
      <c r="B748" s="240"/>
      <c r="C748" s="240"/>
      <c r="D748" s="240"/>
      <c r="E748" s="240"/>
      <c r="F748" s="240"/>
      <c r="G748" s="240"/>
      <c r="H748" s="240"/>
      <c r="I748" s="240"/>
      <c r="J748" s="240"/>
      <c r="K748" s="240"/>
      <c r="L748" s="240"/>
      <c r="M748" s="240"/>
      <c r="N748" s="240"/>
      <c r="O748" s="240"/>
      <c r="P748" s="240"/>
      <c r="Q748" s="240"/>
      <c r="R748" s="210"/>
    </row>
    <row r="749" spans="1:18" x14ac:dyDescent="0.35">
      <c r="A749" s="250"/>
      <c r="B749" s="240"/>
      <c r="C749" s="240"/>
      <c r="D749" s="240"/>
      <c r="E749" s="240"/>
      <c r="F749" s="240"/>
      <c r="G749" s="240"/>
      <c r="H749" s="240"/>
      <c r="I749" s="240"/>
      <c r="J749" s="240"/>
      <c r="K749" s="240"/>
      <c r="L749" s="240"/>
      <c r="M749" s="240"/>
      <c r="N749" s="240"/>
      <c r="O749" s="240"/>
      <c r="P749" s="240"/>
      <c r="Q749" s="240"/>
      <c r="R749" s="210"/>
    </row>
    <row r="750" spans="1:18" x14ac:dyDescent="0.35">
      <c r="A750" s="250"/>
      <c r="B750" s="240"/>
      <c r="C750" s="240"/>
      <c r="D750" s="240"/>
      <c r="E750" s="240"/>
      <c r="F750" s="240"/>
      <c r="G750" s="240"/>
      <c r="H750" s="240"/>
      <c r="I750" s="240"/>
      <c r="J750" s="240"/>
      <c r="K750" s="240"/>
      <c r="L750" s="240"/>
      <c r="M750" s="240"/>
      <c r="N750" s="240"/>
      <c r="O750" s="240"/>
      <c r="P750" s="240"/>
      <c r="Q750" s="240"/>
      <c r="R750" s="210"/>
    </row>
    <row r="751" spans="1:18" x14ac:dyDescent="0.35">
      <c r="A751" s="250"/>
      <c r="B751" s="240"/>
      <c r="C751" s="240"/>
      <c r="D751" s="240"/>
      <c r="E751" s="240"/>
      <c r="F751" s="240"/>
      <c r="G751" s="240"/>
      <c r="H751" s="240"/>
      <c r="I751" s="240"/>
      <c r="J751" s="240"/>
      <c r="K751" s="240"/>
      <c r="L751" s="240"/>
      <c r="M751" s="240"/>
      <c r="N751" s="240"/>
      <c r="O751" s="240"/>
      <c r="P751" s="240"/>
      <c r="Q751" s="240"/>
      <c r="R751" s="210"/>
    </row>
    <row r="752" spans="1:18" x14ac:dyDescent="0.35">
      <c r="A752" s="250"/>
      <c r="B752" s="240"/>
      <c r="C752" s="240"/>
      <c r="D752" s="240"/>
      <c r="E752" s="240"/>
      <c r="F752" s="240"/>
      <c r="G752" s="240"/>
      <c r="H752" s="240"/>
      <c r="I752" s="240"/>
      <c r="J752" s="240"/>
      <c r="K752" s="240"/>
      <c r="L752" s="240"/>
      <c r="M752" s="240"/>
      <c r="N752" s="240"/>
      <c r="O752" s="240"/>
      <c r="P752" s="240"/>
      <c r="Q752" s="240"/>
      <c r="R752" s="210"/>
    </row>
    <row r="753" spans="1:18" x14ac:dyDescent="0.35">
      <c r="A753" s="250"/>
      <c r="B753" s="240"/>
      <c r="C753" s="240"/>
      <c r="D753" s="240"/>
      <c r="E753" s="240"/>
      <c r="F753" s="240"/>
      <c r="G753" s="240"/>
      <c r="H753" s="240"/>
      <c r="I753" s="240"/>
      <c r="J753" s="240"/>
      <c r="K753" s="240"/>
      <c r="L753" s="240"/>
      <c r="M753" s="240"/>
      <c r="N753" s="240"/>
      <c r="O753" s="240"/>
      <c r="P753" s="240"/>
      <c r="Q753" s="240"/>
      <c r="R753" s="210"/>
    </row>
    <row r="754" spans="1:18" x14ac:dyDescent="0.35">
      <c r="A754" s="250"/>
      <c r="B754" s="240"/>
      <c r="C754" s="240"/>
      <c r="D754" s="240"/>
      <c r="E754" s="240"/>
      <c r="F754" s="240"/>
      <c r="G754" s="240"/>
      <c r="H754" s="240"/>
      <c r="I754" s="240"/>
      <c r="J754" s="240"/>
      <c r="K754" s="240"/>
      <c r="L754" s="240"/>
      <c r="M754" s="240"/>
      <c r="N754" s="240"/>
      <c r="O754" s="240"/>
      <c r="P754" s="240"/>
      <c r="Q754" s="240"/>
      <c r="R754" s="210"/>
    </row>
    <row r="755" spans="1:18" x14ac:dyDescent="0.35">
      <c r="A755" s="250"/>
      <c r="B755" s="240"/>
      <c r="C755" s="240"/>
      <c r="D755" s="240"/>
      <c r="E755" s="240"/>
      <c r="F755" s="240"/>
      <c r="G755" s="240"/>
      <c r="H755" s="240"/>
      <c r="I755" s="240"/>
      <c r="J755" s="240"/>
      <c r="K755" s="240"/>
      <c r="L755" s="240"/>
      <c r="M755" s="240"/>
      <c r="N755" s="240"/>
      <c r="O755" s="240"/>
      <c r="P755" s="240"/>
      <c r="Q755" s="240"/>
      <c r="R755" s="210"/>
    </row>
    <row r="756" spans="1:18" x14ac:dyDescent="0.35">
      <c r="A756" s="250"/>
      <c r="B756" s="240"/>
      <c r="C756" s="240"/>
      <c r="D756" s="240"/>
      <c r="E756" s="240"/>
      <c r="F756" s="240"/>
      <c r="G756" s="240"/>
      <c r="H756" s="240"/>
      <c r="I756" s="240"/>
      <c r="J756" s="240"/>
      <c r="K756" s="240"/>
      <c r="L756" s="240"/>
      <c r="M756" s="240"/>
      <c r="N756" s="240"/>
      <c r="O756" s="240"/>
      <c r="P756" s="240"/>
      <c r="Q756" s="240"/>
      <c r="R756" s="210"/>
    </row>
    <row r="757" spans="1:18" x14ac:dyDescent="0.35">
      <c r="A757" s="250"/>
      <c r="B757" s="240"/>
      <c r="C757" s="240"/>
      <c r="D757" s="240"/>
      <c r="E757" s="240"/>
      <c r="F757" s="240"/>
      <c r="G757" s="240"/>
      <c r="H757" s="240"/>
      <c r="I757" s="240"/>
      <c r="J757" s="240"/>
      <c r="K757" s="240"/>
      <c r="L757" s="240"/>
      <c r="M757" s="240"/>
      <c r="N757" s="240"/>
      <c r="O757" s="240"/>
      <c r="P757" s="240"/>
      <c r="Q757" s="240"/>
      <c r="R757" s="210"/>
    </row>
    <row r="758" spans="1:18" x14ac:dyDescent="0.35">
      <c r="A758" s="250"/>
      <c r="B758" s="240"/>
      <c r="C758" s="240"/>
      <c r="D758" s="240"/>
      <c r="E758" s="240"/>
      <c r="F758" s="240"/>
      <c r="G758" s="240"/>
      <c r="H758" s="240"/>
      <c r="I758" s="240"/>
      <c r="J758" s="240"/>
      <c r="K758" s="240"/>
      <c r="L758" s="240"/>
      <c r="M758" s="240"/>
      <c r="N758" s="240"/>
      <c r="O758" s="240"/>
      <c r="P758" s="240"/>
      <c r="Q758" s="240"/>
      <c r="R758" s="210"/>
    </row>
    <row r="759" spans="1:18" x14ac:dyDescent="0.35">
      <c r="A759" s="250"/>
      <c r="B759" s="240"/>
      <c r="C759" s="240"/>
      <c r="D759" s="240"/>
      <c r="E759" s="240"/>
      <c r="F759" s="240"/>
      <c r="G759" s="240"/>
      <c r="H759" s="240"/>
      <c r="I759" s="240"/>
      <c r="J759" s="240"/>
      <c r="K759" s="240"/>
      <c r="L759" s="240"/>
      <c r="M759" s="240"/>
      <c r="N759" s="240"/>
      <c r="O759" s="240"/>
      <c r="P759" s="240"/>
      <c r="Q759" s="240"/>
      <c r="R759" s="210"/>
    </row>
    <row r="760" spans="1:18" x14ac:dyDescent="0.35">
      <c r="A760" s="250"/>
      <c r="B760" s="240"/>
      <c r="C760" s="240"/>
      <c r="D760" s="240"/>
      <c r="E760" s="240"/>
      <c r="F760" s="240"/>
      <c r="G760" s="240"/>
      <c r="H760" s="240"/>
      <c r="I760" s="240"/>
      <c r="J760" s="240"/>
      <c r="K760" s="240"/>
      <c r="L760" s="240"/>
      <c r="M760" s="240"/>
      <c r="N760" s="240"/>
      <c r="O760" s="240"/>
      <c r="P760" s="240"/>
      <c r="Q760" s="240"/>
      <c r="R760" s="210"/>
    </row>
    <row r="761" spans="1:18" x14ac:dyDescent="0.35">
      <c r="A761" s="250"/>
      <c r="B761" s="240"/>
      <c r="C761" s="240"/>
      <c r="D761" s="240"/>
      <c r="E761" s="240"/>
      <c r="F761" s="240"/>
      <c r="G761" s="240"/>
      <c r="H761" s="240"/>
      <c r="I761" s="240"/>
      <c r="J761" s="240"/>
      <c r="K761" s="240"/>
      <c r="L761" s="240"/>
      <c r="M761" s="240"/>
      <c r="N761" s="240"/>
      <c r="O761" s="240"/>
      <c r="P761" s="240"/>
      <c r="Q761" s="240"/>
      <c r="R761" s="210"/>
    </row>
    <row r="762" spans="1:18" x14ac:dyDescent="0.35">
      <c r="A762" s="250"/>
      <c r="B762" s="240"/>
      <c r="C762" s="240"/>
      <c r="D762" s="240"/>
      <c r="E762" s="240"/>
      <c r="F762" s="240"/>
      <c r="G762" s="240"/>
      <c r="H762" s="240"/>
      <c r="I762" s="240"/>
      <c r="J762" s="240"/>
      <c r="K762" s="240"/>
      <c r="L762" s="240"/>
      <c r="M762" s="240"/>
      <c r="N762" s="240"/>
      <c r="O762" s="240"/>
      <c r="P762" s="240"/>
      <c r="Q762" s="240"/>
      <c r="R762" s="210"/>
    </row>
    <row r="763" spans="1:18" x14ac:dyDescent="0.35">
      <c r="A763" s="250"/>
      <c r="B763" s="240"/>
      <c r="C763" s="240"/>
      <c r="D763" s="240"/>
      <c r="E763" s="240"/>
      <c r="F763" s="240"/>
      <c r="G763" s="240"/>
      <c r="H763" s="240"/>
      <c r="I763" s="240"/>
      <c r="J763" s="240"/>
      <c r="K763" s="240"/>
      <c r="L763" s="240"/>
      <c r="M763" s="240"/>
      <c r="N763" s="240"/>
      <c r="O763" s="240"/>
      <c r="P763" s="240"/>
      <c r="Q763" s="240"/>
      <c r="R763" s="210"/>
    </row>
    <row r="764" spans="1:18" x14ac:dyDescent="0.35">
      <c r="A764" s="250"/>
      <c r="B764" s="240"/>
      <c r="C764" s="240"/>
      <c r="D764" s="240"/>
      <c r="E764" s="240"/>
      <c r="F764" s="240"/>
      <c r="G764" s="240"/>
      <c r="H764" s="240"/>
      <c r="I764" s="240"/>
      <c r="J764" s="240"/>
      <c r="K764" s="240"/>
      <c r="L764" s="240"/>
      <c r="M764" s="240"/>
      <c r="N764" s="240"/>
      <c r="O764" s="240"/>
      <c r="P764" s="240"/>
      <c r="Q764" s="240"/>
      <c r="R764" s="210"/>
    </row>
    <row r="765" spans="1:18" x14ac:dyDescent="0.35">
      <c r="A765" s="250"/>
      <c r="B765" s="240"/>
      <c r="C765" s="240"/>
      <c r="D765" s="240"/>
      <c r="E765" s="240"/>
      <c r="F765" s="240"/>
      <c r="G765" s="240"/>
      <c r="H765" s="240"/>
      <c r="I765" s="240"/>
      <c r="J765" s="240"/>
      <c r="K765" s="240"/>
      <c r="L765" s="240"/>
      <c r="M765" s="240"/>
      <c r="N765" s="240"/>
      <c r="O765" s="240"/>
      <c r="P765" s="240"/>
      <c r="Q765" s="240"/>
      <c r="R765" s="210"/>
    </row>
    <row r="766" spans="1:18" x14ac:dyDescent="0.35">
      <c r="A766" s="250"/>
      <c r="B766" s="240"/>
      <c r="C766" s="240"/>
      <c r="D766" s="240"/>
      <c r="E766" s="240"/>
      <c r="F766" s="240"/>
      <c r="G766" s="240"/>
      <c r="H766" s="240"/>
      <c r="I766" s="240"/>
      <c r="J766" s="240"/>
      <c r="K766" s="240"/>
      <c r="L766" s="240"/>
      <c r="M766" s="240"/>
      <c r="N766" s="240"/>
      <c r="O766" s="240"/>
      <c r="P766" s="240"/>
      <c r="Q766" s="240"/>
      <c r="R766" s="210"/>
    </row>
    <row r="767" spans="1:18" x14ac:dyDescent="0.35">
      <c r="A767" s="250"/>
      <c r="B767" s="240"/>
      <c r="C767" s="240"/>
      <c r="D767" s="240"/>
      <c r="E767" s="240"/>
      <c r="F767" s="240"/>
      <c r="G767" s="240"/>
      <c r="H767" s="240"/>
      <c r="I767" s="240"/>
      <c r="J767" s="240"/>
      <c r="K767" s="240"/>
      <c r="L767" s="240"/>
      <c r="M767" s="240"/>
      <c r="N767" s="240"/>
      <c r="O767" s="240"/>
      <c r="P767" s="240"/>
      <c r="Q767" s="240"/>
      <c r="R767" s="210"/>
    </row>
    <row r="768" spans="1:18" x14ac:dyDescent="0.35">
      <c r="A768" s="250"/>
      <c r="B768" s="240"/>
      <c r="C768" s="240"/>
      <c r="D768" s="240"/>
      <c r="E768" s="240"/>
      <c r="F768" s="240"/>
      <c r="G768" s="240"/>
      <c r="H768" s="240"/>
      <c r="I768" s="240"/>
      <c r="J768" s="240"/>
      <c r="K768" s="240"/>
      <c r="L768" s="240"/>
      <c r="M768" s="240"/>
      <c r="N768" s="240"/>
      <c r="O768" s="240"/>
      <c r="P768" s="240"/>
      <c r="Q768" s="240"/>
      <c r="R768" s="210"/>
    </row>
    <row r="769" spans="1:18" x14ac:dyDescent="0.35">
      <c r="A769" s="250"/>
      <c r="B769" s="240"/>
      <c r="C769" s="240"/>
      <c r="D769" s="240"/>
      <c r="E769" s="240"/>
      <c r="F769" s="240"/>
      <c r="G769" s="240"/>
      <c r="H769" s="240"/>
      <c r="I769" s="240"/>
      <c r="J769" s="240"/>
      <c r="K769" s="240"/>
      <c r="L769" s="240"/>
      <c r="M769" s="240"/>
      <c r="N769" s="240"/>
      <c r="O769" s="240"/>
      <c r="P769" s="240"/>
      <c r="Q769" s="240"/>
      <c r="R769" s="210"/>
    </row>
    <row r="770" spans="1:18" x14ac:dyDescent="0.35">
      <c r="A770" s="250"/>
      <c r="B770" s="240"/>
      <c r="C770" s="240"/>
      <c r="D770" s="240"/>
      <c r="E770" s="240"/>
      <c r="F770" s="240"/>
      <c r="G770" s="240"/>
      <c r="H770" s="240"/>
      <c r="I770" s="240"/>
      <c r="J770" s="240"/>
      <c r="K770" s="240"/>
      <c r="L770" s="240"/>
      <c r="M770" s="240"/>
      <c r="N770" s="240"/>
      <c r="O770" s="240"/>
      <c r="P770" s="240"/>
      <c r="Q770" s="240"/>
      <c r="R770" s="210"/>
    </row>
    <row r="771" spans="1:18" x14ac:dyDescent="0.35">
      <c r="A771" s="250"/>
      <c r="B771" s="240"/>
      <c r="C771" s="240"/>
      <c r="D771" s="240"/>
      <c r="E771" s="240"/>
      <c r="F771" s="240"/>
      <c r="G771" s="240"/>
      <c r="H771" s="240"/>
      <c r="I771" s="240"/>
      <c r="J771" s="240"/>
      <c r="K771" s="240"/>
      <c r="L771" s="240"/>
      <c r="M771" s="240"/>
      <c r="N771" s="240"/>
      <c r="O771" s="240"/>
      <c r="P771" s="240"/>
      <c r="Q771" s="240"/>
      <c r="R771" s="210"/>
    </row>
    <row r="772" spans="1:18" x14ac:dyDescent="0.35">
      <c r="A772" s="250"/>
      <c r="B772" s="240"/>
      <c r="C772" s="240"/>
      <c r="D772" s="240"/>
      <c r="E772" s="240"/>
      <c r="F772" s="240"/>
      <c r="G772" s="240"/>
      <c r="H772" s="240"/>
      <c r="I772" s="240"/>
      <c r="J772" s="240"/>
      <c r="K772" s="240"/>
      <c r="L772" s="240"/>
      <c r="M772" s="240"/>
      <c r="N772" s="240"/>
      <c r="O772" s="240"/>
      <c r="P772" s="240"/>
      <c r="Q772" s="240"/>
      <c r="R772" s="210"/>
    </row>
    <row r="773" spans="1:18" x14ac:dyDescent="0.35">
      <c r="A773" s="250"/>
      <c r="B773" s="240"/>
      <c r="C773" s="240"/>
      <c r="D773" s="240"/>
      <c r="E773" s="240"/>
      <c r="F773" s="240"/>
      <c r="G773" s="240"/>
      <c r="H773" s="240"/>
      <c r="I773" s="240"/>
      <c r="J773" s="240"/>
      <c r="K773" s="240"/>
      <c r="L773" s="240"/>
      <c r="M773" s="240"/>
      <c r="N773" s="240"/>
      <c r="O773" s="240"/>
      <c r="P773" s="240"/>
      <c r="Q773" s="240"/>
      <c r="R773" s="210"/>
    </row>
    <row r="774" spans="1:18" x14ac:dyDescent="0.35">
      <c r="A774" s="250"/>
      <c r="B774" s="240"/>
      <c r="C774" s="240"/>
      <c r="D774" s="240"/>
      <c r="E774" s="240"/>
      <c r="F774" s="240"/>
      <c r="G774" s="240"/>
      <c r="H774" s="240"/>
      <c r="I774" s="240"/>
      <c r="J774" s="240"/>
      <c r="K774" s="240"/>
      <c r="L774" s="240"/>
      <c r="M774" s="240"/>
      <c r="N774" s="240"/>
      <c r="O774" s="240"/>
      <c r="P774" s="240"/>
      <c r="Q774" s="240"/>
      <c r="R774" s="210"/>
    </row>
    <row r="775" spans="1:18" x14ac:dyDescent="0.35">
      <c r="A775" s="250"/>
      <c r="B775" s="240"/>
      <c r="C775" s="240"/>
      <c r="D775" s="240"/>
      <c r="E775" s="240"/>
      <c r="F775" s="240"/>
      <c r="G775" s="240"/>
      <c r="H775" s="240"/>
      <c r="I775" s="240"/>
      <c r="J775" s="240"/>
      <c r="K775" s="240"/>
      <c r="L775" s="240"/>
      <c r="M775" s="240"/>
      <c r="N775" s="240"/>
      <c r="O775" s="240"/>
      <c r="P775" s="240"/>
      <c r="Q775" s="240"/>
      <c r="R775" s="210"/>
    </row>
    <row r="776" spans="1:18" x14ac:dyDescent="0.35">
      <c r="A776" s="250"/>
      <c r="B776" s="240"/>
      <c r="C776" s="240"/>
      <c r="D776" s="240"/>
      <c r="E776" s="240"/>
      <c r="F776" s="240"/>
      <c r="G776" s="240"/>
      <c r="H776" s="240"/>
      <c r="I776" s="240"/>
      <c r="J776" s="240"/>
      <c r="K776" s="240"/>
      <c r="L776" s="240"/>
      <c r="M776" s="240"/>
      <c r="N776" s="240"/>
      <c r="O776" s="240"/>
      <c r="P776" s="240"/>
      <c r="Q776" s="240"/>
      <c r="R776" s="210"/>
    </row>
    <row r="777" spans="1:18" x14ac:dyDescent="0.35">
      <c r="A777" s="250"/>
      <c r="B777" s="240"/>
      <c r="C777" s="240"/>
      <c r="D777" s="240"/>
      <c r="E777" s="240"/>
      <c r="F777" s="240"/>
      <c r="G777" s="240"/>
      <c r="H777" s="240"/>
      <c r="I777" s="240"/>
      <c r="J777" s="240"/>
      <c r="K777" s="240"/>
      <c r="L777" s="240"/>
      <c r="M777" s="240"/>
      <c r="N777" s="240"/>
      <c r="O777" s="240"/>
      <c r="P777" s="240"/>
      <c r="Q777" s="240"/>
      <c r="R777" s="210"/>
    </row>
    <row r="778" spans="1:18" x14ac:dyDescent="0.35">
      <c r="A778" s="250"/>
      <c r="B778" s="240"/>
      <c r="C778" s="240"/>
      <c r="D778" s="240"/>
      <c r="E778" s="240"/>
      <c r="F778" s="240"/>
      <c r="G778" s="240"/>
      <c r="H778" s="240"/>
      <c r="I778" s="240"/>
      <c r="J778" s="240"/>
      <c r="K778" s="240"/>
      <c r="L778" s="240"/>
      <c r="M778" s="240"/>
      <c r="N778" s="240"/>
      <c r="O778" s="240"/>
      <c r="P778" s="240"/>
      <c r="Q778" s="240"/>
      <c r="R778" s="210"/>
    </row>
    <row r="779" spans="1:18" x14ac:dyDescent="0.35">
      <c r="A779" s="250"/>
      <c r="B779" s="240"/>
      <c r="C779" s="240"/>
      <c r="D779" s="240"/>
      <c r="E779" s="240"/>
      <c r="F779" s="240"/>
      <c r="G779" s="240"/>
      <c r="H779" s="240"/>
      <c r="I779" s="240"/>
      <c r="J779" s="240"/>
      <c r="K779" s="240"/>
      <c r="L779" s="240"/>
      <c r="M779" s="240"/>
      <c r="N779" s="240"/>
      <c r="O779" s="240"/>
      <c r="P779" s="240"/>
      <c r="Q779" s="240"/>
      <c r="R779" s="210"/>
    </row>
    <row r="780" spans="1:18" x14ac:dyDescent="0.35">
      <c r="A780" s="250"/>
      <c r="B780" s="240"/>
      <c r="C780" s="240"/>
      <c r="D780" s="240"/>
      <c r="E780" s="240"/>
      <c r="F780" s="240"/>
      <c r="G780" s="240"/>
      <c r="H780" s="240"/>
      <c r="I780" s="240"/>
      <c r="J780" s="240"/>
      <c r="K780" s="240"/>
      <c r="L780" s="240"/>
      <c r="M780" s="240"/>
      <c r="N780" s="240"/>
      <c r="O780" s="240"/>
      <c r="P780" s="240"/>
      <c r="Q780" s="240"/>
      <c r="R780" s="210"/>
    </row>
    <row r="781" spans="1:18" x14ac:dyDescent="0.35">
      <c r="A781" s="250"/>
      <c r="B781" s="240"/>
      <c r="C781" s="240"/>
      <c r="D781" s="240"/>
      <c r="E781" s="240"/>
      <c r="F781" s="240"/>
      <c r="G781" s="240"/>
      <c r="H781" s="240"/>
      <c r="I781" s="240"/>
      <c r="J781" s="240"/>
      <c r="K781" s="240"/>
      <c r="L781" s="240"/>
      <c r="M781" s="240"/>
      <c r="N781" s="240"/>
      <c r="O781" s="240"/>
      <c r="P781" s="240"/>
      <c r="Q781" s="240"/>
      <c r="R781" s="210"/>
    </row>
    <row r="782" spans="1:18" x14ac:dyDescent="0.35">
      <c r="A782" s="250"/>
      <c r="B782" s="240"/>
      <c r="C782" s="240"/>
      <c r="D782" s="240"/>
      <c r="E782" s="240"/>
      <c r="F782" s="240"/>
      <c r="G782" s="240"/>
      <c r="H782" s="240"/>
      <c r="I782" s="240"/>
      <c r="J782" s="240"/>
      <c r="K782" s="240"/>
      <c r="L782" s="240"/>
      <c r="M782" s="240"/>
      <c r="N782" s="240"/>
      <c r="O782" s="240"/>
      <c r="P782" s="240"/>
      <c r="Q782" s="240"/>
      <c r="R782" s="210"/>
    </row>
    <row r="783" spans="1:18" x14ac:dyDescent="0.35">
      <c r="A783" s="250"/>
      <c r="B783" s="240"/>
      <c r="C783" s="240"/>
      <c r="D783" s="240"/>
      <c r="E783" s="240"/>
      <c r="F783" s="240"/>
      <c r="G783" s="240"/>
      <c r="H783" s="240"/>
      <c r="I783" s="240"/>
      <c r="J783" s="240"/>
      <c r="K783" s="240"/>
      <c r="L783" s="240"/>
      <c r="M783" s="240"/>
      <c r="N783" s="240"/>
      <c r="O783" s="240"/>
      <c r="P783" s="240"/>
      <c r="Q783" s="240"/>
      <c r="R783" s="210"/>
    </row>
    <row r="784" spans="1:18" x14ac:dyDescent="0.35">
      <c r="A784" s="250"/>
      <c r="B784" s="240"/>
      <c r="C784" s="240"/>
      <c r="D784" s="240"/>
      <c r="E784" s="240"/>
      <c r="F784" s="240"/>
      <c r="G784" s="240"/>
      <c r="H784" s="240"/>
      <c r="I784" s="240"/>
      <c r="J784" s="240"/>
      <c r="K784" s="240"/>
      <c r="L784" s="240"/>
      <c r="M784" s="240"/>
      <c r="N784" s="240"/>
      <c r="O784" s="240"/>
      <c r="P784" s="240"/>
      <c r="Q784" s="240"/>
      <c r="R784" s="210"/>
    </row>
    <row r="785" spans="1:18" x14ac:dyDescent="0.35">
      <c r="A785" s="250"/>
      <c r="B785" s="240"/>
      <c r="C785" s="240"/>
      <c r="D785" s="240"/>
      <c r="E785" s="240"/>
      <c r="F785" s="240"/>
      <c r="G785" s="240"/>
      <c r="H785" s="240"/>
      <c r="I785" s="240"/>
      <c r="J785" s="240"/>
      <c r="K785" s="240"/>
      <c r="L785" s="240"/>
      <c r="M785" s="240"/>
      <c r="N785" s="240"/>
      <c r="O785" s="240"/>
      <c r="P785" s="240"/>
      <c r="Q785" s="240"/>
      <c r="R785" s="210"/>
    </row>
    <row r="786" spans="1:18" x14ac:dyDescent="0.35">
      <c r="A786" s="250"/>
      <c r="B786" s="240"/>
      <c r="C786" s="240"/>
      <c r="D786" s="240"/>
      <c r="E786" s="240"/>
      <c r="F786" s="240"/>
      <c r="G786" s="240"/>
      <c r="H786" s="240"/>
      <c r="I786" s="240"/>
      <c r="J786" s="240"/>
      <c r="K786" s="240"/>
      <c r="L786" s="240"/>
      <c r="M786" s="240"/>
      <c r="N786" s="240"/>
      <c r="O786" s="240"/>
      <c r="P786" s="240"/>
      <c r="Q786" s="240"/>
      <c r="R786" s="210"/>
    </row>
    <row r="787" spans="1:18" x14ac:dyDescent="0.35">
      <c r="A787" s="250"/>
      <c r="B787" s="240"/>
      <c r="C787" s="240"/>
      <c r="D787" s="240"/>
      <c r="E787" s="240"/>
      <c r="F787" s="240"/>
      <c r="G787" s="240"/>
      <c r="H787" s="240"/>
      <c r="I787" s="240"/>
      <c r="J787" s="240"/>
      <c r="K787" s="240"/>
      <c r="L787" s="240"/>
      <c r="M787" s="240"/>
      <c r="N787" s="240"/>
      <c r="O787" s="240"/>
      <c r="P787" s="240"/>
      <c r="Q787" s="240"/>
      <c r="R787" s="210"/>
    </row>
    <row r="788" spans="1:18" x14ac:dyDescent="0.35">
      <c r="A788" s="250"/>
      <c r="B788" s="240"/>
      <c r="C788" s="240"/>
      <c r="D788" s="240"/>
      <c r="E788" s="240"/>
      <c r="F788" s="240"/>
      <c r="G788" s="240"/>
      <c r="H788" s="240"/>
      <c r="I788" s="240"/>
      <c r="J788" s="240"/>
      <c r="K788" s="240"/>
      <c r="L788" s="240"/>
      <c r="M788" s="240"/>
      <c r="N788" s="240"/>
      <c r="O788" s="240"/>
      <c r="P788" s="240"/>
      <c r="Q788" s="240"/>
      <c r="R788" s="210"/>
    </row>
    <row r="789" spans="1:18" x14ac:dyDescent="0.35">
      <c r="A789" s="250"/>
      <c r="B789" s="240"/>
      <c r="C789" s="240"/>
      <c r="D789" s="240"/>
      <c r="E789" s="240"/>
      <c r="F789" s="240"/>
      <c r="G789" s="240"/>
      <c r="H789" s="240"/>
      <c r="I789" s="240"/>
      <c r="J789" s="240"/>
      <c r="K789" s="240"/>
      <c r="L789" s="240"/>
      <c r="M789" s="240"/>
      <c r="N789" s="240"/>
      <c r="O789" s="240"/>
      <c r="P789" s="240"/>
      <c r="Q789" s="240"/>
      <c r="R789" s="210"/>
    </row>
    <row r="790" spans="1:18" x14ac:dyDescent="0.35">
      <c r="A790" s="250"/>
      <c r="B790" s="240"/>
      <c r="C790" s="240"/>
      <c r="D790" s="240"/>
      <c r="E790" s="240"/>
      <c r="F790" s="240"/>
      <c r="G790" s="240"/>
      <c r="H790" s="240"/>
      <c r="I790" s="240"/>
      <c r="J790" s="240"/>
      <c r="K790" s="240"/>
      <c r="L790" s="240"/>
      <c r="M790" s="240"/>
      <c r="N790" s="240"/>
      <c r="O790" s="240"/>
      <c r="P790" s="240"/>
      <c r="Q790" s="240"/>
      <c r="R790" s="210"/>
    </row>
    <row r="791" spans="1:18" x14ac:dyDescent="0.35">
      <c r="A791" s="250"/>
      <c r="B791" s="240"/>
      <c r="C791" s="240"/>
      <c r="D791" s="240"/>
      <c r="E791" s="240"/>
      <c r="F791" s="240"/>
      <c r="G791" s="240"/>
      <c r="H791" s="240"/>
      <c r="I791" s="240"/>
      <c r="J791" s="240"/>
      <c r="K791" s="240"/>
      <c r="L791" s="240"/>
      <c r="M791" s="240"/>
      <c r="N791" s="240"/>
      <c r="O791" s="240"/>
      <c r="P791" s="240"/>
      <c r="Q791" s="240"/>
      <c r="R791" s="210"/>
    </row>
    <row r="792" spans="1:18" x14ac:dyDescent="0.35">
      <c r="A792" s="250"/>
      <c r="B792" s="240"/>
      <c r="C792" s="240"/>
      <c r="D792" s="240"/>
      <c r="E792" s="240"/>
      <c r="F792" s="240"/>
      <c r="G792" s="240"/>
      <c r="H792" s="240"/>
      <c r="I792" s="240"/>
      <c r="J792" s="240"/>
      <c r="K792" s="240"/>
      <c r="L792" s="240"/>
      <c r="M792" s="240"/>
      <c r="N792" s="240"/>
      <c r="O792" s="240"/>
      <c r="P792" s="240"/>
      <c r="Q792" s="240"/>
      <c r="R792" s="210"/>
    </row>
    <row r="793" spans="1:18" x14ac:dyDescent="0.35">
      <c r="A793" s="250"/>
      <c r="B793" s="240"/>
      <c r="C793" s="240"/>
      <c r="D793" s="240"/>
      <c r="E793" s="240"/>
      <c r="F793" s="240"/>
      <c r="G793" s="240"/>
      <c r="H793" s="240"/>
      <c r="I793" s="240"/>
      <c r="J793" s="240"/>
      <c r="K793" s="240"/>
      <c r="L793" s="240"/>
      <c r="M793" s="240"/>
      <c r="N793" s="240"/>
      <c r="O793" s="240"/>
      <c r="P793" s="240"/>
      <c r="Q793" s="240"/>
      <c r="R793" s="210"/>
    </row>
    <row r="794" spans="1:18" x14ac:dyDescent="0.35">
      <c r="A794" s="250"/>
      <c r="B794" s="240"/>
      <c r="C794" s="240"/>
      <c r="D794" s="240"/>
      <c r="E794" s="240"/>
      <c r="F794" s="240"/>
      <c r="G794" s="240"/>
      <c r="H794" s="240"/>
      <c r="I794" s="240"/>
      <c r="J794" s="240"/>
      <c r="K794" s="240"/>
      <c r="L794" s="240"/>
      <c r="M794" s="240"/>
      <c r="N794" s="240"/>
      <c r="O794" s="240"/>
      <c r="P794" s="240"/>
      <c r="Q794" s="240"/>
      <c r="R794" s="210"/>
    </row>
    <row r="795" spans="1:18" x14ac:dyDescent="0.35">
      <c r="A795" s="250"/>
      <c r="B795" s="240"/>
      <c r="C795" s="240"/>
      <c r="D795" s="240"/>
      <c r="E795" s="240"/>
      <c r="F795" s="240"/>
      <c r="G795" s="240"/>
      <c r="H795" s="240"/>
      <c r="I795" s="240"/>
      <c r="J795" s="240"/>
      <c r="K795" s="240"/>
      <c r="L795" s="240"/>
      <c r="M795" s="240"/>
      <c r="N795" s="240"/>
      <c r="O795" s="240"/>
      <c r="P795" s="240"/>
      <c r="Q795" s="240"/>
      <c r="R795" s="210"/>
    </row>
    <row r="796" spans="1:18" x14ac:dyDescent="0.35">
      <c r="A796" s="250"/>
      <c r="B796" s="240"/>
      <c r="C796" s="240"/>
      <c r="D796" s="240"/>
      <c r="E796" s="240"/>
      <c r="F796" s="240"/>
      <c r="G796" s="240"/>
      <c r="H796" s="240"/>
      <c r="I796" s="240"/>
      <c r="J796" s="240"/>
      <c r="K796" s="240"/>
      <c r="L796" s="240"/>
      <c r="M796" s="240"/>
      <c r="N796" s="240"/>
      <c r="O796" s="240"/>
      <c r="P796" s="240"/>
      <c r="Q796" s="240"/>
      <c r="R796" s="210"/>
    </row>
    <row r="797" spans="1:18" x14ac:dyDescent="0.35">
      <c r="A797" s="250"/>
      <c r="B797" s="240"/>
      <c r="C797" s="240"/>
      <c r="D797" s="240"/>
      <c r="E797" s="240"/>
      <c r="F797" s="240"/>
      <c r="G797" s="240"/>
      <c r="H797" s="240"/>
      <c r="I797" s="240"/>
      <c r="J797" s="240"/>
      <c r="K797" s="240"/>
      <c r="L797" s="240"/>
      <c r="M797" s="240"/>
      <c r="N797" s="240"/>
      <c r="O797" s="240"/>
      <c r="P797" s="240"/>
      <c r="Q797" s="240"/>
      <c r="R797" s="210"/>
    </row>
    <row r="798" spans="1:18" x14ac:dyDescent="0.35">
      <c r="A798" s="250"/>
      <c r="B798" s="240"/>
      <c r="C798" s="240"/>
      <c r="D798" s="240"/>
      <c r="E798" s="240"/>
      <c r="F798" s="240"/>
      <c r="G798" s="240"/>
      <c r="H798" s="240"/>
      <c r="I798" s="240"/>
      <c r="J798" s="240"/>
      <c r="K798" s="240"/>
      <c r="L798" s="240"/>
      <c r="M798" s="240"/>
      <c r="N798" s="240"/>
      <c r="O798" s="240"/>
      <c r="P798" s="240"/>
      <c r="Q798" s="240"/>
      <c r="R798" s="210"/>
    </row>
    <row r="799" spans="1:18" x14ac:dyDescent="0.35">
      <c r="A799" s="250"/>
      <c r="B799" s="240"/>
      <c r="C799" s="240"/>
      <c r="D799" s="240"/>
      <c r="E799" s="240"/>
      <c r="F799" s="240"/>
      <c r="G799" s="240"/>
      <c r="H799" s="240"/>
      <c r="I799" s="240"/>
      <c r="J799" s="240"/>
      <c r="K799" s="240"/>
      <c r="L799" s="240"/>
      <c r="M799" s="240"/>
      <c r="N799" s="240"/>
      <c r="O799" s="240"/>
      <c r="P799" s="240"/>
      <c r="Q799" s="240"/>
      <c r="R799" s="210"/>
    </row>
    <row r="800" spans="1:18" x14ac:dyDescent="0.35">
      <c r="A800" s="250"/>
      <c r="B800" s="240"/>
      <c r="C800" s="240"/>
      <c r="D800" s="240"/>
      <c r="E800" s="240"/>
      <c r="F800" s="240"/>
      <c r="G800" s="240"/>
      <c r="H800" s="240"/>
      <c r="I800" s="240"/>
      <c r="J800" s="240"/>
      <c r="K800" s="240"/>
      <c r="L800" s="240"/>
      <c r="M800" s="240"/>
      <c r="N800" s="240"/>
      <c r="O800" s="240"/>
      <c r="P800" s="240"/>
      <c r="Q800" s="240"/>
      <c r="R800" s="210"/>
    </row>
    <row r="801" spans="1:18" x14ac:dyDescent="0.35">
      <c r="A801" s="250"/>
      <c r="B801" s="240"/>
      <c r="C801" s="240"/>
      <c r="D801" s="240"/>
      <c r="E801" s="240"/>
      <c r="F801" s="240"/>
      <c r="G801" s="240"/>
      <c r="H801" s="240"/>
      <c r="I801" s="240"/>
      <c r="J801" s="240"/>
      <c r="K801" s="240"/>
      <c r="L801" s="240"/>
      <c r="M801" s="240"/>
      <c r="N801" s="240"/>
      <c r="O801" s="240"/>
      <c r="P801" s="240"/>
      <c r="Q801" s="240"/>
      <c r="R801" s="210"/>
    </row>
    <row r="802" spans="1:18" x14ac:dyDescent="0.35">
      <c r="A802" s="250"/>
      <c r="B802" s="240"/>
      <c r="C802" s="240"/>
      <c r="D802" s="240"/>
      <c r="E802" s="240"/>
      <c r="F802" s="240"/>
      <c r="G802" s="240"/>
      <c r="H802" s="240"/>
      <c r="I802" s="240"/>
      <c r="J802" s="240"/>
      <c r="K802" s="240"/>
      <c r="L802" s="240"/>
      <c r="M802" s="240"/>
      <c r="N802" s="240"/>
      <c r="O802" s="240"/>
      <c r="P802" s="240"/>
      <c r="Q802" s="240"/>
      <c r="R802" s="210"/>
    </row>
    <row r="803" spans="1:18" x14ac:dyDescent="0.35">
      <c r="A803" s="250"/>
      <c r="B803" s="240"/>
      <c r="C803" s="240"/>
      <c r="D803" s="240"/>
      <c r="E803" s="240"/>
      <c r="F803" s="240"/>
      <c r="G803" s="240"/>
      <c r="H803" s="240"/>
      <c r="I803" s="240"/>
      <c r="J803" s="240"/>
      <c r="K803" s="240"/>
      <c r="L803" s="240"/>
      <c r="M803" s="240"/>
      <c r="N803" s="240"/>
      <c r="O803" s="240"/>
      <c r="P803" s="240"/>
      <c r="Q803" s="240"/>
      <c r="R803" s="210"/>
    </row>
    <row r="804" spans="1:18" x14ac:dyDescent="0.35">
      <c r="A804" s="250"/>
      <c r="B804" s="240"/>
      <c r="C804" s="240"/>
      <c r="D804" s="240"/>
      <c r="E804" s="240"/>
      <c r="F804" s="240"/>
      <c r="G804" s="240"/>
      <c r="H804" s="240"/>
      <c r="I804" s="240"/>
      <c r="J804" s="240"/>
      <c r="K804" s="240"/>
      <c r="L804" s="240"/>
      <c r="M804" s="240"/>
      <c r="N804" s="240"/>
      <c r="O804" s="240"/>
      <c r="P804" s="240"/>
      <c r="Q804" s="240"/>
      <c r="R804" s="210"/>
    </row>
    <row r="805" spans="1:18" x14ac:dyDescent="0.35">
      <c r="A805" s="250"/>
      <c r="B805" s="240"/>
      <c r="C805" s="240"/>
      <c r="D805" s="240"/>
      <c r="E805" s="240"/>
      <c r="F805" s="240"/>
      <c r="G805" s="240"/>
      <c r="H805" s="240"/>
      <c r="I805" s="240"/>
      <c r="J805" s="240"/>
      <c r="K805" s="240"/>
      <c r="L805" s="240"/>
      <c r="M805" s="240"/>
      <c r="N805" s="240"/>
      <c r="O805" s="240"/>
      <c r="P805" s="240"/>
      <c r="Q805" s="240"/>
      <c r="R805" s="210"/>
    </row>
    <row r="806" spans="1:18" x14ac:dyDescent="0.35">
      <c r="A806" s="250"/>
      <c r="B806" s="240"/>
      <c r="C806" s="240"/>
      <c r="D806" s="240"/>
      <c r="E806" s="240"/>
      <c r="F806" s="240"/>
      <c r="G806" s="240"/>
      <c r="H806" s="240"/>
      <c r="I806" s="240"/>
      <c r="J806" s="240"/>
      <c r="K806" s="240"/>
      <c r="L806" s="240"/>
      <c r="M806" s="240"/>
      <c r="N806" s="240"/>
      <c r="O806" s="240"/>
      <c r="P806" s="240"/>
      <c r="Q806" s="240"/>
      <c r="R806" s="210"/>
    </row>
    <row r="807" spans="1:18" x14ac:dyDescent="0.35">
      <c r="A807" s="250"/>
      <c r="B807" s="240"/>
      <c r="C807" s="240"/>
      <c r="D807" s="240"/>
      <c r="E807" s="240"/>
      <c r="F807" s="240"/>
      <c r="G807" s="240"/>
      <c r="H807" s="240"/>
      <c r="I807" s="240"/>
      <c r="J807" s="240"/>
      <c r="K807" s="240"/>
      <c r="L807" s="240"/>
      <c r="M807" s="240"/>
      <c r="N807" s="240"/>
      <c r="O807" s="240"/>
      <c r="P807" s="240"/>
      <c r="Q807" s="240"/>
      <c r="R807" s="210"/>
    </row>
    <row r="808" spans="1:18" x14ac:dyDescent="0.35">
      <c r="A808" s="250"/>
      <c r="B808" s="240"/>
      <c r="C808" s="240"/>
      <c r="D808" s="240"/>
      <c r="E808" s="240"/>
      <c r="F808" s="240"/>
      <c r="G808" s="240"/>
      <c r="H808" s="240"/>
      <c r="I808" s="240"/>
      <c r="J808" s="240"/>
      <c r="K808" s="240"/>
      <c r="L808" s="240"/>
      <c r="M808" s="240"/>
      <c r="N808" s="240"/>
      <c r="O808" s="240"/>
      <c r="P808" s="240"/>
      <c r="Q808" s="240"/>
      <c r="R808" s="210"/>
    </row>
    <row r="809" spans="1:18" x14ac:dyDescent="0.35">
      <c r="A809" s="250"/>
      <c r="B809" s="240"/>
      <c r="C809" s="240"/>
      <c r="D809" s="240"/>
      <c r="E809" s="240"/>
      <c r="F809" s="240"/>
      <c r="G809" s="240"/>
      <c r="H809" s="240"/>
      <c r="I809" s="240"/>
      <c r="J809" s="240"/>
      <c r="K809" s="240"/>
      <c r="L809" s="240"/>
      <c r="M809" s="240"/>
      <c r="N809" s="240"/>
      <c r="O809" s="240"/>
      <c r="P809" s="240"/>
      <c r="Q809" s="240"/>
      <c r="R809" s="210"/>
    </row>
    <row r="810" spans="1:18" x14ac:dyDescent="0.35">
      <c r="A810" s="250"/>
      <c r="B810" s="240"/>
      <c r="C810" s="240"/>
      <c r="D810" s="240"/>
      <c r="E810" s="240"/>
      <c r="F810" s="240"/>
      <c r="G810" s="240"/>
      <c r="H810" s="240"/>
      <c r="I810" s="240"/>
      <c r="J810" s="240"/>
      <c r="K810" s="240"/>
      <c r="L810" s="240"/>
      <c r="M810" s="240"/>
      <c r="N810" s="240"/>
      <c r="O810" s="240"/>
      <c r="P810" s="240"/>
      <c r="Q810" s="240"/>
      <c r="R810" s="210"/>
    </row>
    <row r="811" spans="1:18" x14ac:dyDescent="0.35">
      <c r="A811" s="250"/>
      <c r="B811" s="240"/>
      <c r="C811" s="240"/>
      <c r="D811" s="240"/>
      <c r="E811" s="240"/>
      <c r="F811" s="240"/>
      <c r="G811" s="240"/>
      <c r="H811" s="240"/>
      <c r="I811" s="240"/>
      <c r="J811" s="240"/>
      <c r="K811" s="240"/>
      <c r="L811" s="240"/>
      <c r="M811" s="240"/>
      <c r="N811" s="240"/>
      <c r="O811" s="240"/>
      <c r="P811" s="240"/>
      <c r="Q811" s="240"/>
      <c r="R811" s="210"/>
    </row>
    <row r="812" spans="1:18" x14ac:dyDescent="0.35">
      <c r="A812" s="250"/>
      <c r="B812" s="240"/>
      <c r="C812" s="240"/>
      <c r="D812" s="240"/>
      <c r="E812" s="240"/>
      <c r="F812" s="240"/>
      <c r="G812" s="240"/>
      <c r="H812" s="240"/>
      <c r="I812" s="240"/>
      <c r="J812" s="240"/>
      <c r="K812" s="240"/>
      <c r="L812" s="240"/>
      <c r="M812" s="240"/>
      <c r="N812" s="240"/>
      <c r="O812" s="240"/>
      <c r="P812" s="240"/>
      <c r="Q812" s="240"/>
      <c r="R812" s="210"/>
    </row>
    <row r="813" spans="1:18" x14ac:dyDescent="0.35">
      <c r="A813" s="250"/>
      <c r="B813" s="240"/>
      <c r="C813" s="240"/>
      <c r="D813" s="240"/>
      <c r="E813" s="240"/>
      <c r="F813" s="240"/>
      <c r="G813" s="240"/>
      <c r="H813" s="240"/>
      <c r="I813" s="240"/>
      <c r="J813" s="240"/>
      <c r="K813" s="240"/>
      <c r="L813" s="240"/>
      <c r="M813" s="240"/>
      <c r="N813" s="240"/>
      <c r="O813" s="240"/>
      <c r="P813" s="240"/>
      <c r="Q813" s="240"/>
      <c r="R813" s="210"/>
    </row>
    <row r="814" spans="1:18" x14ac:dyDescent="0.35">
      <c r="A814" s="250"/>
      <c r="B814" s="240"/>
      <c r="C814" s="240"/>
      <c r="D814" s="240"/>
      <c r="E814" s="240"/>
      <c r="F814" s="240"/>
      <c r="G814" s="240"/>
      <c r="H814" s="240"/>
      <c r="I814" s="240"/>
      <c r="J814" s="240"/>
      <c r="K814" s="240"/>
      <c r="L814" s="240"/>
      <c r="M814" s="240"/>
      <c r="N814" s="240"/>
      <c r="O814" s="240"/>
      <c r="P814" s="240"/>
      <c r="Q814" s="240"/>
      <c r="R814" s="210"/>
    </row>
    <row r="815" spans="1:18" x14ac:dyDescent="0.35">
      <c r="A815" s="250"/>
      <c r="B815" s="240"/>
      <c r="C815" s="240"/>
      <c r="D815" s="240"/>
      <c r="E815" s="240"/>
      <c r="F815" s="240"/>
      <c r="G815" s="240"/>
      <c r="H815" s="240"/>
      <c r="I815" s="240"/>
      <c r="J815" s="240"/>
      <c r="K815" s="240"/>
      <c r="L815" s="240"/>
      <c r="M815" s="240"/>
      <c r="N815" s="240"/>
      <c r="O815" s="240"/>
      <c r="P815" s="240"/>
      <c r="Q815" s="240"/>
      <c r="R815" s="210"/>
    </row>
    <row r="816" spans="1:18" x14ac:dyDescent="0.35">
      <c r="A816" s="250"/>
      <c r="B816" s="240"/>
      <c r="C816" s="240"/>
      <c r="D816" s="240"/>
      <c r="E816" s="240"/>
      <c r="F816" s="240"/>
      <c r="G816" s="240"/>
      <c r="H816" s="240"/>
      <c r="I816" s="240"/>
      <c r="J816" s="240"/>
      <c r="K816" s="240"/>
      <c r="L816" s="240"/>
      <c r="M816" s="240"/>
      <c r="N816" s="240"/>
      <c r="O816" s="240"/>
      <c r="P816" s="240"/>
      <c r="Q816" s="240"/>
      <c r="R816" s="210"/>
    </row>
    <row r="817" spans="1:18" x14ac:dyDescent="0.35">
      <c r="A817" s="250"/>
      <c r="B817" s="240"/>
      <c r="C817" s="240"/>
      <c r="D817" s="240"/>
      <c r="E817" s="240"/>
      <c r="F817" s="240"/>
      <c r="G817" s="240"/>
      <c r="H817" s="240"/>
      <c r="I817" s="240"/>
      <c r="J817" s="240"/>
      <c r="K817" s="240"/>
      <c r="L817" s="240"/>
      <c r="M817" s="240"/>
      <c r="N817" s="240"/>
      <c r="O817" s="240"/>
      <c r="P817" s="240"/>
      <c r="Q817" s="240"/>
      <c r="R817" s="210"/>
    </row>
    <row r="818" spans="1:18" x14ac:dyDescent="0.35">
      <c r="A818" s="250"/>
      <c r="B818" s="240"/>
      <c r="C818" s="240"/>
      <c r="D818" s="240"/>
      <c r="E818" s="240"/>
      <c r="F818" s="240"/>
      <c r="G818" s="240"/>
      <c r="H818" s="240"/>
      <c r="I818" s="240"/>
      <c r="J818" s="240"/>
      <c r="K818" s="240"/>
      <c r="L818" s="240"/>
      <c r="M818" s="240"/>
      <c r="N818" s="240"/>
      <c r="O818" s="240"/>
      <c r="P818" s="240"/>
      <c r="Q818" s="240"/>
      <c r="R818" s="210"/>
    </row>
    <row r="819" spans="1:18" x14ac:dyDescent="0.35">
      <c r="A819" s="250"/>
      <c r="B819" s="240"/>
      <c r="C819" s="240"/>
      <c r="D819" s="240"/>
      <c r="E819" s="240"/>
      <c r="F819" s="240"/>
      <c r="G819" s="240"/>
      <c r="H819" s="240"/>
      <c r="I819" s="240"/>
      <c r="J819" s="240"/>
      <c r="K819" s="240"/>
      <c r="L819" s="240"/>
      <c r="M819" s="240"/>
      <c r="N819" s="240"/>
      <c r="O819" s="240"/>
      <c r="P819" s="240"/>
      <c r="Q819" s="240"/>
      <c r="R819" s="210"/>
    </row>
    <row r="820" spans="1:18" x14ac:dyDescent="0.35">
      <c r="A820" s="250"/>
      <c r="B820" s="240"/>
      <c r="C820" s="240"/>
      <c r="D820" s="240"/>
      <c r="E820" s="240"/>
      <c r="F820" s="240"/>
      <c r="G820" s="240"/>
      <c r="H820" s="240"/>
      <c r="I820" s="240"/>
      <c r="J820" s="240"/>
      <c r="K820" s="240"/>
      <c r="L820" s="240"/>
      <c r="M820" s="240"/>
      <c r="N820" s="240"/>
      <c r="O820" s="240"/>
      <c r="P820" s="240"/>
      <c r="Q820" s="240"/>
      <c r="R820" s="210"/>
    </row>
    <row r="821" spans="1:18" x14ac:dyDescent="0.35">
      <c r="A821" s="250"/>
      <c r="B821" s="240"/>
      <c r="C821" s="240"/>
      <c r="D821" s="240"/>
      <c r="E821" s="240"/>
      <c r="F821" s="240"/>
      <c r="G821" s="240"/>
      <c r="H821" s="240"/>
      <c r="I821" s="240"/>
      <c r="J821" s="240"/>
      <c r="K821" s="240"/>
      <c r="L821" s="240"/>
      <c r="M821" s="240"/>
      <c r="N821" s="240"/>
      <c r="O821" s="240"/>
      <c r="P821" s="240"/>
      <c r="Q821" s="240"/>
      <c r="R821" s="210"/>
    </row>
    <row r="822" spans="1:18" x14ac:dyDescent="0.35">
      <c r="A822" s="250"/>
      <c r="B822" s="240"/>
      <c r="C822" s="240"/>
      <c r="D822" s="240"/>
      <c r="E822" s="240"/>
      <c r="F822" s="240"/>
      <c r="G822" s="240"/>
      <c r="H822" s="240"/>
      <c r="I822" s="240"/>
      <c r="J822" s="240"/>
      <c r="K822" s="240"/>
      <c r="L822" s="240"/>
      <c r="M822" s="240"/>
      <c r="N822" s="240"/>
      <c r="O822" s="240"/>
      <c r="P822" s="240"/>
      <c r="Q822" s="240"/>
      <c r="R822" s="210"/>
    </row>
    <row r="823" spans="1:18" x14ac:dyDescent="0.35">
      <c r="A823" s="250"/>
      <c r="B823" s="240"/>
      <c r="C823" s="240"/>
      <c r="D823" s="240"/>
      <c r="E823" s="240"/>
      <c r="F823" s="240"/>
      <c r="G823" s="240"/>
      <c r="H823" s="240"/>
      <c r="I823" s="240"/>
      <c r="J823" s="240"/>
      <c r="K823" s="240"/>
      <c r="L823" s="240"/>
      <c r="M823" s="240"/>
      <c r="N823" s="240"/>
      <c r="O823" s="240"/>
      <c r="P823" s="240"/>
      <c r="Q823" s="240"/>
      <c r="R823" s="210"/>
    </row>
    <row r="824" spans="1:18" x14ac:dyDescent="0.35">
      <c r="A824" s="250"/>
      <c r="B824" s="240"/>
      <c r="C824" s="240"/>
      <c r="D824" s="240"/>
      <c r="E824" s="240"/>
      <c r="F824" s="240"/>
      <c r="G824" s="240"/>
      <c r="H824" s="240"/>
      <c r="I824" s="240"/>
      <c r="J824" s="240"/>
      <c r="K824" s="240"/>
      <c r="L824" s="240"/>
      <c r="M824" s="240"/>
      <c r="N824" s="240"/>
      <c r="O824" s="240"/>
      <c r="P824" s="240"/>
      <c r="Q824" s="240"/>
      <c r="R824" s="210"/>
    </row>
    <row r="825" spans="1:18" x14ac:dyDescent="0.35">
      <c r="A825" s="250"/>
      <c r="B825" s="240"/>
      <c r="C825" s="240"/>
      <c r="D825" s="240"/>
      <c r="E825" s="240"/>
      <c r="F825" s="240"/>
      <c r="G825" s="240"/>
      <c r="H825" s="240"/>
      <c r="I825" s="240"/>
      <c r="J825" s="240"/>
      <c r="K825" s="240"/>
      <c r="L825" s="240"/>
      <c r="M825" s="240"/>
      <c r="N825" s="240"/>
      <c r="O825" s="240"/>
      <c r="P825" s="240"/>
      <c r="Q825" s="240"/>
      <c r="R825" s="210"/>
    </row>
    <row r="826" spans="1:18" x14ac:dyDescent="0.35">
      <c r="A826" s="250"/>
      <c r="B826" s="240"/>
      <c r="C826" s="240"/>
      <c r="D826" s="240"/>
      <c r="E826" s="240"/>
      <c r="F826" s="240"/>
      <c r="G826" s="240"/>
      <c r="H826" s="240"/>
      <c r="I826" s="240"/>
      <c r="J826" s="240"/>
      <c r="K826" s="240"/>
      <c r="L826" s="240"/>
      <c r="M826" s="240"/>
      <c r="N826" s="240"/>
      <c r="O826" s="240"/>
      <c r="P826" s="240"/>
      <c r="Q826" s="240"/>
      <c r="R826" s="210"/>
    </row>
    <row r="827" spans="1:18" x14ac:dyDescent="0.35">
      <c r="A827" s="250"/>
      <c r="B827" s="240"/>
      <c r="C827" s="240"/>
      <c r="D827" s="240"/>
      <c r="E827" s="240"/>
      <c r="F827" s="240"/>
      <c r="G827" s="240"/>
      <c r="H827" s="240"/>
      <c r="I827" s="240"/>
      <c r="J827" s="240"/>
      <c r="K827" s="240"/>
      <c r="L827" s="240"/>
      <c r="M827" s="240"/>
      <c r="N827" s="240"/>
      <c r="O827" s="240"/>
      <c r="P827" s="240"/>
      <c r="Q827" s="240"/>
      <c r="R827" s="210"/>
    </row>
    <row r="828" spans="1:18" x14ac:dyDescent="0.35">
      <c r="A828" s="250"/>
      <c r="B828" s="240"/>
      <c r="C828" s="240"/>
      <c r="D828" s="240"/>
      <c r="E828" s="240"/>
      <c r="F828" s="240"/>
      <c r="G828" s="240"/>
      <c r="H828" s="240"/>
      <c r="I828" s="240"/>
      <c r="J828" s="240"/>
      <c r="K828" s="240"/>
      <c r="L828" s="240"/>
      <c r="M828" s="240"/>
      <c r="N828" s="240"/>
      <c r="O828" s="240"/>
      <c r="P828" s="240"/>
      <c r="Q828" s="240"/>
      <c r="R828" s="210"/>
    </row>
    <row r="829" spans="1:18" x14ac:dyDescent="0.35">
      <c r="A829" s="250"/>
      <c r="B829" s="240"/>
      <c r="C829" s="240"/>
      <c r="D829" s="240"/>
      <c r="E829" s="240"/>
      <c r="F829" s="240"/>
      <c r="G829" s="240"/>
      <c r="H829" s="240"/>
      <c r="I829" s="240"/>
      <c r="J829" s="240"/>
      <c r="K829" s="240"/>
      <c r="L829" s="240"/>
      <c r="M829" s="240"/>
      <c r="N829" s="240"/>
      <c r="O829" s="240"/>
      <c r="P829" s="240"/>
      <c r="Q829" s="240"/>
      <c r="R829" s="210"/>
    </row>
    <row r="830" spans="1:18" x14ac:dyDescent="0.35">
      <c r="A830" s="250"/>
      <c r="B830" s="240"/>
      <c r="C830" s="240"/>
      <c r="D830" s="240"/>
      <c r="E830" s="240"/>
      <c r="F830" s="240"/>
      <c r="G830" s="240"/>
      <c r="H830" s="240"/>
      <c r="I830" s="240"/>
      <c r="J830" s="240"/>
      <c r="K830" s="240"/>
      <c r="L830" s="240"/>
      <c r="M830" s="240"/>
      <c r="N830" s="240"/>
      <c r="O830" s="240"/>
      <c r="P830" s="240"/>
      <c r="Q830" s="240"/>
      <c r="R830" s="210"/>
    </row>
    <row r="831" spans="1:18" x14ac:dyDescent="0.35">
      <c r="A831" s="250"/>
      <c r="B831" s="240"/>
      <c r="C831" s="240"/>
      <c r="D831" s="240"/>
      <c r="E831" s="240"/>
      <c r="F831" s="240"/>
      <c r="G831" s="240"/>
      <c r="H831" s="240"/>
      <c r="I831" s="240"/>
      <c r="J831" s="240"/>
      <c r="K831" s="240"/>
      <c r="L831" s="240"/>
      <c r="M831" s="240"/>
      <c r="N831" s="240"/>
      <c r="O831" s="240"/>
      <c r="P831" s="240"/>
      <c r="Q831" s="240"/>
      <c r="R831" s="210"/>
    </row>
    <row r="832" spans="1:18" x14ac:dyDescent="0.35">
      <c r="A832" s="250"/>
      <c r="B832" s="240"/>
      <c r="C832" s="240"/>
      <c r="D832" s="240"/>
      <c r="E832" s="240"/>
      <c r="F832" s="240"/>
      <c r="G832" s="240"/>
      <c r="H832" s="240"/>
      <c r="I832" s="240"/>
      <c r="J832" s="240"/>
      <c r="K832" s="240"/>
      <c r="L832" s="240"/>
      <c r="M832" s="240"/>
      <c r="N832" s="240"/>
      <c r="O832" s="240"/>
      <c r="P832" s="240"/>
      <c r="Q832" s="240"/>
      <c r="R832" s="210"/>
    </row>
    <row r="833" spans="1:18" x14ac:dyDescent="0.35">
      <c r="A833" s="250"/>
      <c r="B833" s="240"/>
      <c r="C833" s="240"/>
      <c r="D833" s="240"/>
      <c r="E833" s="240"/>
      <c r="F833" s="240"/>
      <c r="G833" s="240"/>
      <c r="H833" s="240"/>
      <c r="I833" s="240"/>
      <c r="J833" s="240"/>
      <c r="K833" s="240"/>
      <c r="L833" s="240"/>
      <c r="M833" s="240"/>
      <c r="N833" s="240"/>
      <c r="O833" s="240"/>
      <c r="P833" s="240"/>
      <c r="Q833" s="240"/>
      <c r="R833" s="210"/>
    </row>
    <row r="834" spans="1:18" x14ac:dyDescent="0.35">
      <c r="A834" s="250"/>
      <c r="B834" s="240"/>
      <c r="C834" s="240"/>
      <c r="D834" s="240"/>
      <c r="E834" s="240"/>
      <c r="F834" s="240"/>
      <c r="G834" s="240"/>
      <c r="H834" s="240"/>
      <c r="I834" s="240"/>
      <c r="J834" s="240"/>
      <c r="K834" s="240"/>
      <c r="L834" s="240"/>
      <c r="M834" s="240"/>
      <c r="N834" s="240"/>
      <c r="O834" s="240"/>
      <c r="P834" s="240"/>
      <c r="Q834" s="240"/>
      <c r="R834" s="210"/>
    </row>
    <row r="835" spans="1:18" x14ac:dyDescent="0.35">
      <c r="A835" s="250"/>
      <c r="B835" s="240"/>
      <c r="C835" s="240"/>
      <c r="D835" s="240"/>
      <c r="E835" s="240"/>
      <c r="F835" s="240"/>
      <c r="G835" s="240"/>
      <c r="H835" s="240"/>
      <c r="I835" s="240"/>
      <c r="J835" s="240"/>
      <c r="K835" s="240"/>
      <c r="L835" s="240"/>
      <c r="M835" s="240"/>
      <c r="N835" s="240"/>
      <c r="O835" s="240"/>
      <c r="P835" s="240"/>
      <c r="Q835" s="240"/>
      <c r="R835" s="210"/>
    </row>
    <row r="836" spans="1:18" x14ac:dyDescent="0.35">
      <c r="A836" s="250"/>
      <c r="B836" s="240"/>
      <c r="C836" s="240"/>
      <c r="D836" s="240"/>
      <c r="E836" s="240"/>
      <c r="F836" s="240"/>
      <c r="G836" s="240"/>
      <c r="H836" s="240"/>
      <c r="I836" s="240"/>
      <c r="J836" s="240"/>
      <c r="K836" s="240"/>
      <c r="L836" s="240"/>
      <c r="M836" s="240"/>
      <c r="N836" s="240"/>
      <c r="O836" s="240"/>
      <c r="P836" s="240"/>
      <c r="Q836" s="240"/>
      <c r="R836" s="210"/>
    </row>
    <row r="837" spans="1:18" x14ac:dyDescent="0.35">
      <c r="A837" s="250"/>
      <c r="B837" s="240"/>
      <c r="C837" s="240"/>
      <c r="D837" s="240"/>
      <c r="E837" s="240"/>
      <c r="F837" s="240"/>
      <c r="G837" s="240"/>
      <c r="H837" s="240"/>
      <c r="I837" s="240"/>
      <c r="J837" s="240"/>
      <c r="K837" s="240"/>
      <c r="L837" s="240"/>
      <c r="M837" s="240"/>
      <c r="N837" s="240"/>
      <c r="O837" s="240"/>
      <c r="P837" s="240"/>
      <c r="Q837" s="240"/>
      <c r="R837" s="210"/>
    </row>
    <row r="838" spans="1:18" x14ac:dyDescent="0.35">
      <c r="A838" s="250"/>
      <c r="B838" s="240"/>
      <c r="C838" s="240"/>
      <c r="D838" s="240"/>
      <c r="E838" s="240"/>
      <c r="F838" s="240"/>
      <c r="G838" s="240"/>
      <c r="H838" s="240"/>
      <c r="I838" s="240"/>
      <c r="J838" s="240"/>
      <c r="K838" s="240"/>
      <c r="L838" s="240"/>
      <c r="M838" s="240"/>
      <c r="N838" s="240"/>
      <c r="O838" s="240"/>
      <c r="P838" s="240"/>
      <c r="Q838" s="240"/>
      <c r="R838" s="210"/>
    </row>
    <row r="839" spans="1:18" x14ac:dyDescent="0.35">
      <c r="A839" s="250"/>
      <c r="B839" s="240"/>
      <c r="C839" s="240"/>
      <c r="D839" s="240"/>
      <c r="E839" s="240"/>
      <c r="F839" s="240"/>
      <c r="G839" s="240"/>
      <c r="H839" s="240"/>
      <c r="I839" s="240"/>
      <c r="J839" s="240"/>
      <c r="K839" s="240"/>
      <c r="L839" s="240"/>
      <c r="M839" s="240"/>
      <c r="N839" s="240"/>
      <c r="O839" s="240"/>
      <c r="P839" s="240"/>
      <c r="Q839" s="240"/>
      <c r="R839" s="210"/>
    </row>
    <row r="840" spans="1:18" x14ac:dyDescent="0.35">
      <c r="A840" s="250"/>
      <c r="B840" s="240"/>
      <c r="C840" s="240"/>
      <c r="D840" s="240"/>
      <c r="E840" s="240"/>
      <c r="F840" s="240"/>
      <c r="G840" s="240"/>
      <c r="H840" s="240"/>
      <c r="I840" s="240"/>
      <c r="J840" s="240"/>
      <c r="K840" s="240"/>
      <c r="L840" s="240"/>
      <c r="M840" s="240"/>
      <c r="N840" s="240"/>
      <c r="O840" s="240"/>
      <c r="P840" s="240"/>
      <c r="Q840" s="240"/>
      <c r="R840" s="210"/>
    </row>
    <row r="841" spans="1:18" x14ac:dyDescent="0.35">
      <c r="A841" s="250"/>
      <c r="B841" s="240"/>
      <c r="C841" s="240"/>
      <c r="D841" s="240"/>
      <c r="E841" s="240"/>
      <c r="F841" s="240"/>
      <c r="G841" s="240"/>
      <c r="H841" s="240"/>
      <c r="I841" s="240"/>
      <c r="J841" s="240"/>
      <c r="K841" s="240"/>
      <c r="L841" s="240"/>
      <c r="M841" s="240"/>
      <c r="N841" s="240"/>
      <c r="O841" s="240"/>
      <c r="P841" s="240"/>
      <c r="Q841" s="240"/>
      <c r="R841" s="210"/>
    </row>
    <row r="842" spans="1:18" x14ac:dyDescent="0.35">
      <c r="A842" s="250"/>
      <c r="B842" s="240"/>
      <c r="C842" s="240"/>
      <c r="D842" s="240"/>
      <c r="E842" s="240"/>
      <c r="F842" s="240"/>
      <c r="G842" s="240"/>
      <c r="H842" s="240"/>
      <c r="I842" s="240"/>
      <c r="J842" s="240"/>
      <c r="K842" s="240"/>
      <c r="L842" s="240"/>
      <c r="M842" s="240"/>
      <c r="N842" s="240"/>
      <c r="O842" s="240"/>
      <c r="P842" s="240"/>
      <c r="Q842" s="240"/>
      <c r="R842" s="210"/>
    </row>
    <row r="843" spans="1:18" x14ac:dyDescent="0.35">
      <c r="A843" s="250"/>
      <c r="B843" s="240"/>
      <c r="C843" s="240"/>
      <c r="D843" s="240"/>
      <c r="E843" s="240"/>
      <c r="F843" s="240"/>
      <c r="G843" s="240"/>
      <c r="H843" s="240"/>
      <c r="I843" s="240"/>
      <c r="J843" s="240"/>
      <c r="K843" s="240"/>
      <c r="L843" s="240"/>
      <c r="M843" s="240"/>
      <c r="N843" s="240"/>
      <c r="O843" s="240"/>
      <c r="P843" s="240"/>
      <c r="Q843" s="240"/>
      <c r="R843" s="210"/>
    </row>
    <row r="844" spans="1:18" x14ac:dyDescent="0.35">
      <c r="A844" s="250"/>
      <c r="B844" s="240"/>
      <c r="C844" s="240"/>
      <c r="D844" s="240"/>
      <c r="E844" s="240"/>
      <c r="F844" s="240"/>
      <c r="G844" s="240"/>
      <c r="H844" s="240"/>
      <c r="I844" s="240"/>
      <c r="J844" s="240"/>
      <c r="K844" s="240"/>
      <c r="L844" s="240"/>
      <c r="M844" s="240"/>
      <c r="N844" s="240"/>
      <c r="O844" s="240"/>
      <c r="P844" s="240"/>
      <c r="Q844" s="240"/>
      <c r="R844" s="210"/>
    </row>
    <row r="845" spans="1:18" x14ac:dyDescent="0.35">
      <c r="A845" s="250"/>
      <c r="B845" s="240"/>
      <c r="C845" s="240"/>
      <c r="D845" s="240"/>
      <c r="E845" s="240"/>
      <c r="F845" s="240"/>
      <c r="G845" s="240"/>
      <c r="H845" s="240"/>
      <c r="I845" s="240"/>
      <c r="J845" s="240"/>
      <c r="K845" s="240"/>
      <c r="L845" s="240"/>
      <c r="M845" s="240"/>
      <c r="N845" s="240"/>
      <c r="O845" s="240"/>
      <c r="P845" s="240"/>
      <c r="Q845" s="240"/>
      <c r="R845" s="210"/>
    </row>
    <row r="846" spans="1:18" x14ac:dyDescent="0.35">
      <c r="A846" s="250"/>
      <c r="B846" s="240"/>
      <c r="C846" s="240"/>
      <c r="D846" s="240"/>
      <c r="E846" s="240"/>
      <c r="F846" s="240"/>
      <c r="G846" s="240"/>
      <c r="H846" s="240"/>
      <c r="I846" s="240"/>
      <c r="J846" s="240"/>
      <c r="K846" s="240"/>
      <c r="L846" s="240"/>
      <c r="M846" s="240"/>
      <c r="N846" s="240"/>
      <c r="O846" s="240"/>
      <c r="P846" s="240"/>
      <c r="Q846" s="240"/>
      <c r="R846" s="210"/>
    </row>
    <row r="847" spans="1:18" x14ac:dyDescent="0.35">
      <c r="A847" s="250"/>
      <c r="B847" s="240"/>
      <c r="C847" s="240"/>
      <c r="D847" s="240"/>
      <c r="E847" s="240"/>
      <c r="F847" s="240"/>
      <c r="G847" s="240"/>
      <c r="H847" s="240"/>
      <c r="I847" s="240"/>
      <c r="J847" s="240"/>
      <c r="K847" s="240"/>
      <c r="L847" s="240"/>
      <c r="M847" s="240"/>
      <c r="N847" s="240"/>
      <c r="O847" s="240"/>
      <c r="P847" s="240"/>
      <c r="Q847" s="240"/>
      <c r="R847" s="210"/>
    </row>
    <row r="848" spans="1:18" x14ac:dyDescent="0.35">
      <c r="A848" s="250"/>
      <c r="B848" s="240"/>
      <c r="C848" s="240"/>
      <c r="D848" s="240"/>
      <c r="E848" s="240"/>
      <c r="F848" s="240"/>
      <c r="G848" s="240"/>
      <c r="H848" s="240"/>
      <c r="I848" s="240"/>
      <c r="J848" s="240"/>
      <c r="K848" s="240"/>
      <c r="L848" s="240"/>
      <c r="M848" s="240"/>
      <c r="N848" s="240"/>
      <c r="O848" s="240"/>
      <c r="P848" s="240"/>
      <c r="Q848" s="240"/>
      <c r="R848" s="210"/>
    </row>
    <row r="849" spans="1:18" x14ac:dyDescent="0.35">
      <c r="A849" s="250"/>
      <c r="B849" s="240"/>
      <c r="C849" s="240"/>
      <c r="D849" s="240"/>
      <c r="E849" s="240"/>
      <c r="F849" s="240"/>
      <c r="G849" s="240"/>
      <c r="H849" s="240"/>
      <c r="I849" s="240"/>
      <c r="J849" s="240"/>
      <c r="K849" s="240"/>
      <c r="L849" s="240"/>
      <c r="M849" s="240"/>
      <c r="N849" s="240"/>
      <c r="O849" s="240"/>
      <c r="P849" s="240"/>
      <c r="Q849" s="240"/>
      <c r="R849" s="210"/>
    </row>
    <row r="850" spans="1:18" x14ac:dyDescent="0.35">
      <c r="A850" s="250"/>
      <c r="B850" s="240"/>
      <c r="C850" s="240"/>
      <c r="D850" s="240"/>
      <c r="E850" s="240"/>
      <c r="F850" s="240"/>
      <c r="G850" s="240"/>
      <c r="H850" s="240"/>
      <c r="I850" s="240"/>
      <c r="J850" s="240"/>
      <c r="K850" s="240"/>
      <c r="L850" s="240"/>
      <c r="M850" s="240"/>
      <c r="N850" s="240"/>
      <c r="O850" s="240"/>
      <c r="P850" s="240"/>
      <c r="Q850" s="240"/>
      <c r="R850" s="210"/>
    </row>
    <row r="851" spans="1:18" x14ac:dyDescent="0.35">
      <c r="A851" s="250"/>
      <c r="B851" s="240"/>
      <c r="C851" s="240"/>
      <c r="D851" s="240"/>
      <c r="E851" s="240"/>
      <c r="F851" s="240"/>
      <c r="G851" s="240"/>
      <c r="H851" s="240"/>
      <c r="I851" s="240"/>
      <c r="J851" s="240"/>
      <c r="K851" s="240"/>
      <c r="L851" s="240"/>
      <c r="M851" s="240"/>
      <c r="N851" s="240"/>
      <c r="O851" s="240"/>
      <c r="P851" s="240"/>
      <c r="Q851" s="240"/>
      <c r="R851" s="210"/>
    </row>
    <row r="852" spans="1:18" x14ac:dyDescent="0.35">
      <c r="A852" s="250"/>
      <c r="B852" s="240"/>
      <c r="C852" s="240"/>
      <c r="D852" s="240"/>
      <c r="E852" s="240"/>
      <c r="F852" s="240"/>
      <c r="G852" s="240"/>
      <c r="H852" s="240"/>
      <c r="I852" s="240"/>
      <c r="J852" s="240"/>
      <c r="K852" s="240"/>
      <c r="L852" s="240"/>
      <c r="M852" s="240"/>
      <c r="N852" s="240"/>
      <c r="O852" s="240"/>
      <c r="P852" s="240"/>
      <c r="Q852" s="240"/>
      <c r="R852" s="210"/>
    </row>
    <row r="853" spans="1:18" x14ac:dyDescent="0.35">
      <c r="A853" s="250"/>
      <c r="B853" s="240"/>
      <c r="C853" s="240"/>
      <c r="D853" s="240"/>
      <c r="E853" s="240"/>
      <c r="F853" s="240"/>
      <c r="G853" s="240"/>
      <c r="H853" s="240"/>
      <c r="I853" s="240"/>
      <c r="J853" s="240"/>
      <c r="K853" s="240"/>
      <c r="L853" s="240"/>
      <c r="M853" s="240"/>
      <c r="N853" s="240"/>
      <c r="O853" s="240"/>
      <c r="P853" s="240"/>
      <c r="Q853" s="240"/>
      <c r="R853" s="210"/>
    </row>
    <row r="854" spans="1:18" x14ac:dyDescent="0.35">
      <c r="A854" s="250"/>
      <c r="B854" s="240"/>
      <c r="C854" s="240"/>
      <c r="D854" s="240"/>
      <c r="E854" s="240"/>
      <c r="F854" s="240"/>
      <c r="G854" s="240"/>
      <c r="H854" s="240"/>
      <c r="I854" s="240"/>
      <c r="J854" s="240"/>
      <c r="K854" s="240"/>
      <c r="L854" s="240"/>
      <c r="M854" s="240"/>
      <c r="N854" s="240"/>
      <c r="O854" s="240"/>
      <c r="P854" s="240"/>
      <c r="Q854" s="240"/>
      <c r="R854" s="210"/>
    </row>
    <row r="855" spans="1:18" x14ac:dyDescent="0.35">
      <c r="A855" s="250"/>
      <c r="B855" s="240"/>
      <c r="C855" s="240"/>
      <c r="D855" s="240"/>
      <c r="E855" s="240"/>
      <c r="F855" s="240"/>
      <c r="G855" s="240"/>
      <c r="H855" s="240"/>
      <c r="I855" s="240"/>
      <c r="J855" s="240"/>
      <c r="K855" s="240"/>
      <c r="L855" s="240"/>
      <c r="M855" s="240"/>
      <c r="N855" s="240"/>
      <c r="O855" s="240"/>
      <c r="P855" s="240"/>
      <c r="Q855" s="240"/>
      <c r="R855" s="210"/>
    </row>
    <row r="856" spans="1:18" x14ac:dyDescent="0.35">
      <c r="A856" s="250"/>
      <c r="B856" s="240"/>
      <c r="C856" s="240"/>
      <c r="D856" s="240"/>
      <c r="E856" s="240"/>
      <c r="F856" s="240"/>
      <c r="G856" s="240"/>
      <c r="H856" s="240"/>
      <c r="I856" s="240"/>
      <c r="J856" s="240"/>
      <c r="K856" s="240"/>
      <c r="L856" s="240"/>
      <c r="M856" s="240"/>
      <c r="N856" s="240"/>
      <c r="O856" s="240"/>
      <c r="P856" s="240"/>
      <c r="Q856" s="240"/>
      <c r="R856" s="210"/>
    </row>
    <row r="857" spans="1:18" x14ac:dyDescent="0.35">
      <c r="A857" s="250"/>
      <c r="B857" s="240"/>
      <c r="C857" s="240"/>
      <c r="D857" s="240"/>
      <c r="E857" s="240"/>
      <c r="F857" s="240"/>
      <c r="G857" s="240"/>
      <c r="H857" s="240"/>
      <c r="I857" s="240"/>
      <c r="J857" s="240"/>
      <c r="K857" s="240"/>
      <c r="L857" s="240"/>
      <c r="M857" s="240"/>
      <c r="N857" s="240"/>
      <c r="O857" s="240"/>
      <c r="P857" s="240"/>
      <c r="Q857" s="240"/>
      <c r="R857" s="210"/>
    </row>
    <row r="858" spans="1:18" x14ac:dyDescent="0.35">
      <c r="A858" s="250"/>
      <c r="B858" s="240"/>
      <c r="C858" s="240"/>
      <c r="D858" s="240"/>
      <c r="E858" s="240"/>
      <c r="F858" s="240"/>
      <c r="G858" s="240"/>
      <c r="H858" s="240"/>
      <c r="I858" s="240"/>
      <c r="J858" s="240"/>
      <c r="K858" s="240"/>
      <c r="L858" s="240"/>
      <c r="M858" s="240"/>
      <c r="N858" s="240"/>
      <c r="O858" s="240"/>
      <c r="P858" s="240"/>
      <c r="Q858" s="240"/>
      <c r="R858" s="210"/>
    </row>
    <row r="859" spans="1:18" x14ac:dyDescent="0.35">
      <c r="A859" s="250"/>
      <c r="B859" s="240"/>
      <c r="C859" s="240"/>
      <c r="D859" s="240"/>
      <c r="E859" s="240"/>
      <c r="F859" s="240"/>
      <c r="G859" s="240"/>
      <c r="H859" s="240"/>
      <c r="I859" s="240"/>
      <c r="J859" s="240"/>
      <c r="K859" s="240"/>
      <c r="L859" s="240"/>
      <c r="M859" s="240"/>
      <c r="N859" s="240"/>
      <c r="O859" s="240"/>
      <c r="P859" s="240"/>
      <c r="Q859" s="240"/>
      <c r="R859" s="210"/>
    </row>
    <row r="860" spans="1:18" x14ac:dyDescent="0.35">
      <c r="A860" s="250"/>
      <c r="B860" s="240"/>
      <c r="C860" s="240"/>
      <c r="D860" s="240"/>
      <c r="E860" s="240"/>
      <c r="F860" s="240"/>
      <c r="G860" s="240"/>
      <c r="H860" s="240"/>
      <c r="I860" s="240"/>
      <c r="J860" s="240"/>
      <c r="K860" s="240"/>
      <c r="L860" s="240"/>
      <c r="M860" s="240"/>
      <c r="N860" s="240"/>
      <c r="O860" s="240"/>
      <c r="P860" s="240"/>
      <c r="Q860" s="240"/>
      <c r="R860" s="210"/>
    </row>
    <row r="861" spans="1:18" x14ac:dyDescent="0.35">
      <c r="A861" s="250"/>
      <c r="B861" s="240"/>
      <c r="C861" s="240"/>
      <c r="D861" s="240"/>
      <c r="E861" s="240"/>
      <c r="F861" s="240"/>
      <c r="G861" s="240"/>
      <c r="H861" s="240"/>
      <c r="I861" s="240"/>
      <c r="J861" s="240"/>
      <c r="K861" s="240"/>
      <c r="L861" s="240"/>
      <c r="M861" s="240"/>
      <c r="N861" s="240"/>
      <c r="O861" s="240"/>
      <c r="P861" s="240"/>
      <c r="Q861" s="240"/>
      <c r="R861" s="210"/>
    </row>
    <row r="862" spans="1:18" x14ac:dyDescent="0.35">
      <c r="A862" s="250"/>
      <c r="B862" s="240"/>
      <c r="C862" s="240"/>
      <c r="D862" s="240"/>
      <c r="E862" s="240"/>
      <c r="F862" s="240"/>
      <c r="G862" s="240"/>
      <c r="H862" s="240"/>
      <c r="I862" s="240"/>
      <c r="J862" s="240"/>
      <c r="K862" s="240"/>
      <c r="L862" s="240"/>
      <c r="M862" s="240"/>
      <c r="N862" s="240"/>
      <c r="O862" s="240"/>
      <c r="P862" s="240"/>
      <c r="Q862" s="240"/>
      <c r="R862" s="210"/>
    </row>
    <row r="863" spans="1:18" x14ac:dyDescent="0.35">
      <c r="A863" s="250"/>
      <c r="B863" s="240"/>
      <c r="C863" s="240"/>
      <c r="D863" s="240"/>
      <c r="E863" s="240"/>
      <c r="F863" s="240"/>
      <c r="G863" s="240"/>
      <c r="H863" s="240"/>
      <c r="I863" s="240"/>
      <c r="J863" s="240"/>
      <c r="K863" s="240"/>
      <c r="L863" s="240"/>
      <c r="M863" s="240"/>
      <c r="N863" s="240"/>
      <c r="O863" s="240"/>
      <c r="P863" s="240"/>
      <c r="Q863" s="240"/>
      <c r="R863" s="210"/>
    </row>
    <row r="864" spans="1:18" x14ac:dyDescent="0.35">
      <c r="A864" s="250"/>
      <c r="B864" s="240"/>
      <c r="C864" s="240"/>
      <c r="D864" s="240"/>
      <c r="E864" s="240"/>
      <c r="F864" s="240"/>
      <c r="G864" s="240"/>
      <c r="H864" s="240"/>
      <c r="I864" s="240"/>
      <c r="J864" s="240"/>
      <c r="K864" s="240"/>
      <c r="L864" s="240"/>
      <c r="M864" s="240"/>
      <c r="N864" s="240"/>
      <c r="O864" s="240"/>
      <c r="P864" s="240"/>
      <c r="Q864" s="240"/>
      <c r="R864" s="210"/>
    </row>
    <row r="865" spans="1:18" x14ac:dyDescent="0.35">
      <c r="A865" s="250"/>
      <c r="B865" s="240"/>
      <c r="C865" s="240"/>
      <c r="D865" s="240"/>
      <c r="E865" s="240"/>
      <c r="F865" s="240"/>
      <c r="G865" s="240"/>
      <c r="H865" s="240"/>
      <c r="I865" s="240"/>
      <c r="J865" s="240"/>
      <c r="K865" s="240"/>
      <c r="L865" s="240"/>
      <c r="M865" s="240"/>
      <c r="N865" s="240"/>
      <c r="O865" s="240"/>
      <c r="P865" s="240"/>
      <c r="Q865" s="240"/>
      <c r="R865" s="210"/>
    </row>
    <row r="866" spans="1:18" x14ac:dyDescent="0.35">
      <c r="A866" s="250"/>
      <c r="B866" s="240"/>
      <c r="C866" s="240"/>
      <c r="D866" s="240"/>
      <c r="E866" s="240"/>
      <c r="F866" s="240"/>
      <c r="G866" s="240"/>
      <c r="H866" s="240"/>
      <c r="I866" s="240"/>
      <c r="J866" s="240"/>
      <c r="K866" s="240"/>
      <c r="L866" s="240"/>
      <c r="M866" s="240"/>
      <c r="N866" s="240"/>
      <c r="O866" s="240"/>
      <c r="P866" s="240"/>
      <c r="Q866" s="240"/>
      <c r="R866" s="210"/>
    </row>
    <row r="867" spans="1:18" x14ac:dyDescent="0.35">
      <c r="A867" s="250"/>
      <c r="B867" s="240"/>
      <c r="C867" s="240"/>
      <c r="D867" s="240"/>
      <c r="E867" s="240"/>
      <c r="F867" s="240"/>
      <c r="G867" s="240"/>
      <c r="H867" s="240"/>
      <c r="I867" s="240"/>
      <c r="J867" s="240"/>
      <c r="K867" s="240"/>
      <c r="L867" s="240"/>
      <c r="M867" s="240"/>
      <c r="N867" s="240"/>
      <c r="O867" s="240"/>
      <c r="P867" s="240"/>
      <c r="Q867" s="240"/>
      <c r="R867" s="210"/>
    </row>
    <row r="868" spans="1:18" x14ac:dyDescent="0.35">
      <c r="A868" s="250"/>
      <c r="B868" s="240"/>
      <c r="C868" s="240"/>
      <c r="D868" s="240"/>
      <c r="E868" s="240"/>
      <c r="F868" s="240"/>
      <c r="G868" s="240"/>
      <c r="H868" s="240"/>
      <c r="I868" s="240"/>
      <c r="J868" s="240"/>
      <c r="K868" s="240"/>
      <c r="L868" s="240"/>
      <c r="M868" s="240"/>
      <c r="N868" s="240"/>
      <c r="O868" s="240"/>
      <c r="P868" s="240"/>
      <c r="Q868" s="240"/>
      <c r="R868" s="210"/>
    </row>
    <row r="869" spans="1:18" x14ac:dyDescent="0.35">
      <c r="A869" s="250"/>
      <c r="B869" s="240"/>
      <c r="C869" s="240"/>
      <c r="D869" s="240"/>
      <c r="E869" s="240"/>
      <c r="F869" s="240"/>
      <c r="G869" s="240"/>
      <c r="H869" s="240"/>
      <c r="I869" s="240"/>
      <c r="J869" s="240"/>
      <c r="K869" s="240"/>
      <c r="L869" s="240"/>
      <c r="M869" s="240"/>
      <c r="N869" s="240"/>
      <c r="O869" s="240"/>
      <c r="P869" s="240"/>
      <c r="Q869" s="240"/>
      <c r="R869" s="210"/>
    </row>
    <row r="870" spans="1:18" x14ac:dyDescent="0.35">
      <c r="A870" s="250"/>
      <c r="B870" s="240"/>
      <c r="C870" s="240"/>
      <c r="D870" s="240"/>
      <c r="E870" s="240"/>
      <c r="F870" s="240"/>
      <c r="G870" s="240"/>
      <c r="H870" s="240"/>
      <c r="I870" s="240"/>
      <c r="J870" s="240"/>
      <c r="K870" s="240"/>
      <c r="L870" s="240"/>
      <c r="M870" s="240"/>
      <c r="N870" s="240"/>
      <c r="O870" s="240"/>
      <c r="P870" s="240"/>
      <c r="Q870" s="240"/>
      <c r="R870" s="210"/>
    </row>
    <row r="871" spans="1:18" x14ac:dyDescent="0.35">
      <c r="A871" s="250"/>
      <c r="B871" s="240"/>
      <c r="C871" s="240"/>
      <c r="D871" s="240"/>
      <c r="E871" s="240"/>
      <c r="F871" s="240"/>
      <c r="G871" s="240"/>
      <c r="H871" s="240"/>
      <c r="I871" s="240"/>
      <c r="J871" s="240"/>
      <c r="K871" s="240"/>
      <c r="L871" s="240"/>
      <c r="M871" s="240"/>
      <c r="N871" s="240"/>
      <c r="O871" s="240"/>
      <c r="P871" s="240"/>
      <c r="Q871" s="240"/>
      <c r="R871" s="210"/>
    </row>
    <row r="872" spans="1:18" x14ac:dyDescent="0.35">
      <c r="A872" s="250"/>
      <c r="B872" s="240"/>
      <c r="C872" s="240"/>
      <c r="D872" s="240"/>
      <c r="E872" s="240"/>
      <c r="F872" s="240"/>
      <c r="G872" s="240"/>
      <c r="H872" s="240"/>
      <c r="I872" s="240"/>
      <c r="J872" s="240"/>
      <c r="K872" s="240"/>
      <c r="L872" s="240"/>
      <c r="M872" s="240"/>
      <c r="N872" s="240"/>
      <c r="O872" s="240"/>
      <c r="P872" s="240"/>
      <c r="Q872" s="240"/>
      <c r="R872" s="210"/>
    </row>
    <row r="873" spans="1:18" x14ac:dyDescent="0.35">
      <c r="A873" s="250"/>
      <c r="B873" s="240"/>
      <c r="C873" s="240"/>
      <c r="D873" s="240"/>
      <c r="E873" s="240"/>
      <c r="F873" s="240"/>
      <c r="G873" s="240"/>
      <c r="H873" s="240"/>
      <c r="I873" s="240"/>
      <c r="J873" s="240"/>
      <c r="K873" s="240"/>
      <c r="L873" s="240"/>
      <c r="M873" s="240"/>
      <c r="N873" s="240"/>
      <c r="O873" s="240"/>
      <c r="P873" s="240"/>
      <c r="Q873" s="240"/>
      <c r="R873" s="210"/>
    </row>
    <row r="874" spans="1:18" x14ac:dyDescent="0.35">
      <c r="A874" s="250"/>
      <c r="B874" s="240"/>
      <c r="C874" s="240"/>
      <c r="D874" s="240"/>
      <c r="E874" s="240"/>
      <c r="F874" s="240"/>
      <c r="G874" s="240"/>
      <c r="H874" s="240"/>
      <c r="I874" s="240"/>
      <c r="J874" s="240"/>
      <c r="K874" s="240"/>
      <c r="L874" s="240"/>
      <c r="M874" s="240"/>
      <c r="N874" s="240"/>
      <c r="O874" s="240"/>
      <c r="P874" s="240"/>
      <c r="Q874" s="240"/>
      <c r="R874" s="210"/>
    </row>
    <row r="875" spans="1:18" x14ac:dyDescent="0.35">
      <c r="A875" s="250"/>
      <c r="B875" s="240"/>
      <c r="C875" s="240"/>
      <c r="D875" s="240"/>
      <c r="E875" s="240"/>
      <c r="F875" s="240"/>
      <c r="G875" s="240"/>
      <c r="H875" s="240"/>
      <c r="I875" s="240"/>
      <c r="J875" s="240"/>
      <c r="K875" s="240"/>
      <c r="L875" s="240"/>
      <c r="M875" s="240"/>
      <c r="N875" s="240"/>
      <c r="O875" s="240"/>
      <c r="P875" s="240"/>
      <c r="Q875" s="240"/>
      <c r="R875" s="210"/>
    </row>
    <row r="876" spans="1:18" x14ac:dyDescent="0.35">
      <c r="A876" s="250"/>
      <c r="B876" s="240"/>
      <c r="C876" s="240"/>
      <c r="D876" s="240"/>
      <c r="E876" s="240"/>
      <c r="F876" s="240"/>
      <c r="G876" s="240"/>
      <c r="H876" s="240"/>
      <c r="I876" s="240"/>
      <c r="J876" s="240"/>
      <c r="K876" s="240"/>
      <c r="L876" s="240"/>
      <c r="M876" s="240"/>
      <c r="N876" s="240"/>
      <c r="O876" s="240"/>
      <c r="P876" s="240"/>
      <c r="Q876" s="240"/>
      <c r="R876" s="210"/>
    </row>
    <row r="877" spans="1:18" x14ac:dyDescent="0.35">
      <c r="A877" s="250"/>
      <c r="B877" s="240"/>
      <c r="C877" s="240"/>
      <c r="D877" s="240"/>
      <c r="E877" s="240"/>
      <c r="F877" s="240"/>
      <c r="G877" s="240"/>
      <c r="H877" s="240"/>
      <c r="I877" s="240"/>
      <c r="J877" s="240"/>
      <c r="K877" s="240"/>
      <c r="L877" s="240"/>
      <c r="M877" s="240"/>
      <c r="N877" s="240"/>
      <c r="O877" s="240"/>
      <c r="P877" s="240"/>
      <c r="Q877" s="240"/>
      <c r="R877" s="210"/>
    </row>
    <row r="878" spans="1:18" x14ac:dyDescent="0.35">
      <c r="A878" s="250"/>
      <c r="B878" s="240"/>
      <c r="C878" s="240"/>
      <c r="D878" s="240"/>
      <c r="E878" s="240"/>
      <c r="F878" s="240"/>
      <c r="G878" s="240"/>
      <c r="H878" s="240"/>
      <c r="I878" s="240"/>
      <c r="J878" s="240"/>
      <c r="K878" s="240"/>
      <c r="L878" s="240"/>
      <c r="M878" s="240"/>
      <c r="N878" s="240"/>
      <c r="O878" s="240"/>
      <c r="P878" s="240"/>
      <c r="Q878" s="240"/>
      <c r="R878" s="210"/>
    </row>
    <row r="879" spans="1:18" x14ac:dyDescent="0.35">
      <c r="A879" s="250"/>
      <c r="B879" s="240"/>
      <c r="C879" s="240"/>
      <c r="D879" s="240"/>
      <c r="E879" s="240"/>
      <c r="F879" s="240"/>
      <c r="G879" s="240"/>
      <c r="H879" s="240"/>
      <c r="I879" s="240"/>
      <c r="J879" s="240"/>
      <c r="K879" s="240"/>
      <c r="L879" s="240"/>
      <c r="M879" s="240"/>
      <c r="N879" s="240"/>
      <c r="O879" s="240"/>
      <c r="P879" s="240"/>
      <c r="Q879" s="240"/>
      <c r="R879" s="210"/>
    </row>
    <row r="880" spans="1:18" x14ac:dyDescent="0.35">
      <c r="A880" s="250"/>
      <c r="B880" s="240"/>
      <c r="C880" s="240"/>
      <c r="D880" s="240"/>
      <c r="E880" s="240"/>
      <c r="F880" s="240"/>
      <c r="G880" s="240"/>
      <c r="H880" s="240"/>
      <c r="I880" s="240"/>
      <c r="J880" s="240"/>
      <c r="K880" s="240"/>
      <c r="L880" s="240"/>
      <c r="M880" s="240"/>
      <c r="N880" s="240"/>
      <c r="O880" s="240"/>
      <c r="P880" s="240"/>
      <c r="Q880" s="240"/>
      <c r="R880" s="210"/>
    </row>
    <row r="881" spans="1:18" x14ac:dyDescent="0.35">
      <c r="A881" s="250"/>
      <c r="B881" s="240"/>
      <c r="C881" s="240"/>
      <c r="D881" s="240"/>
      <c r="E881" s="240"/>
      <c r="F881" s="240"/>
      <c r="G881" s="240"/>
      <c r="H881" s="240"/>
      <c r="I881" s="240"/>
      <c r="J881" s="240"/>
      <c r="K881" s="240"/>
      <c r="L881" s="240"/>
      <c r="M881" s="240"/>
      <c r="N881" s="240"/>
      <c r="O881" s="240"/>
      <c r="P881" s="240"/>
      <c r="Q881" s="240"/>
      <c r="R881" s="210"/>
    </row>
    <row r="882" spans="1:18" x14ac:dyDescent="0.35">
      <c r="A882" s="250"/>
      <c r="B882" s="240"/>
      <c r="C882" s="240"/>
      <c r="D882" s="240"/>
      <c r="E882" s="240"/>
      <c r="F882" s="240"/>
      <c r="G882" s="240"/>
      <c r="H882" s="240"/>
      <c r="I882" s="240"/>
      <c r="J882" s="240"/>
      <c r="K882" s="240"/>
      <c r="L882" s="240"/>
      <c r="M882" s="240"/>
      <c r="N882" s="240"/>
      <c r="O882" s="240"/>
      <c r="P882" s="240"/>
      <c r="Q882" s="240"/>
      <c r="R882" s="210"/>
    </row>
    <row r="883" spans="1:18" x14ac:dyDescent="0.35">
      <c r="A883" s="250"/>
      <c r="B883" s="240"/>
      <c r="C883" s="240"/>
      <c r="D883" s="240"/>
      <c r="E883" s="240"/>
      <c r="F883" s="240"/>
      <c r="G883" s="240"/>
      <c r="H883" s="240"/>
      <c r="I883" s="240"/>
      <c r="J883" s="240"/>
      <c r="K883" s="240"/>
      <c r="L883" s="240"/>
      <c r="M883" s="240"/>
      <c r="N883" s="240"/>
      <c r="O883" s="240"/>
      <c r="P883" s="240"/>
      <c r="Q883" s="240"/>
      <c r="R883" s="210"/>
    </row>
    <row r="884" spans="1:18" x14ac:dyDescent="0.35">
      <c r="A884" s="250"/>
      <c r="B884" s="240"/>
      <c r="C884" s="240"/>
      <c r="D884" s="240"/>
      <c r="E884" s="240"/>
      <c r="F884" s="240"/>
      <c r="G884" s="240"/>
      <c r="H884" s="240"/>
      <c r="I884" s="240"/>
      <c r="J884" s="240"/>
      <c r="K884" s="240"/>
      <c r="L884" s="240"/>
      <c r="M884" s="240"/>
      <c r="N884" s="240"/>
      <c r="O884" s="240"/>
      <c r="P884" s="240"/>
      <c r="Q884" s="240"/>
      <c r="R884" s="210"/>
    </row>
    <row r="885" spans="1:18" x14ac:dyDescent="0.35">
      <c r="A885" s="250"/>
      <c r="B885" s="240"/>
      <c r="C885" s="240"/>
      <c r="D885" s="240"/>
      <c r="E885" s="240"/>
      <c r="F885" s="240"/>
      <c r="G885" s="240"/>
      <c r="H885" s="240"/>
      <c r="I885" s="240"/>
      <c r="J885" s="240"/>
      <c r="K885" s="240"/>
      <c r="L885" s="240"/>
      <c r="M885" s="240"/>
      <c r="N885" s="240"/>
      <c r="O885" s="240"/>
      <c r="P885" s="240"/>
      <c r="Q885" s="240"/>
      <c r="R885" s="210"/>
    </row>
    <row r="886" spans="1:18" x14ac:dyDescent="0.35">
      <c r="A886" s="250"/>
      <c r="B886" s="240"/>
      <c r="C886" s="240"/>
      <c r="D886" s="240"/>
      <c r="E886" s="240"/>
      <c r="F886" s="240"/>
      <c r="G886" s="240"/>
      <c r="H886" s="240"/>
      <c r="I886" s="240"/>
      <c r="J886" s="240"/>
      <c r="K886" s="240"/>
      <c r="L886" s="240"/>
      <c r="M886" s="240"/>
      <c r="N886" s="240"/>
      <c r="O886" s="240"/>
      <c r="P886" s="240"/>
      <c r="Q886" s="240"/>
      <c r="R886" s="210"/>
    </row>
    <row r="887" spans="1:18" x14ac:dyDescent="0.35">
      <c r="A887" s="250"/>
      <c r="B887" s="240"/>
      <c r="C887" s="240"/>
      <c r="D887" s="240"/>
      <c r="E887" s="240"/>
      <c r="F887" s="240"/>
      <c r="G887" s="240"/>
      <c r="H887" s="240"/>
      <c r="I887" s="240"/>
      <c r="J887" s="240"/>
      <c r="K887" s="240"/>
      <c r="L887" s="240"/>
      <c r="M887" s="240"/>
      <c r="N887" s="240"/>
      <c r="O887" s="240"/>
      <c r="P887" s="240"/>
      <c r="Q887" s="240"/>
      <c r="R887" s="210"/>
    </row>
    <row r="888" spans="1:18" x14ac:dyDescent="0.35">
      <c r="A888" s="250"/>
      <c r="B888" s="240"/>
      <c r="C888" s="240"/>
      <c r="D888" s="240"/>
      <c r="E888" s="240"/>
      <c r="F888" s="240"/>
      <c r="G888" s="240"/>
      <c r="H888" s="240"/>
      <c r="I888" s="240"/>
      <c r="J888" s="240"/>
      <c r="K888" s="240"/>
      <c r="L888" s="240"/>
      <c r="M888" s="240"/>
      <c r="N888" s="240"/>
      <c r="O888" s="240"/>
      <c r="P888" s="240"/>
      <c r="Q888" s="240"/>
      <c r="R888" s="210"/>
    </row>
    <row r="889" spans="1:18" x14ac:dyDescent="0.35">
      <c r="A889" s="250"/>
      <c r="B889" s="240"/>
      <c r="C889" s="240"/>
      <c r="D889" s="240"/>
      <c r="E889" s="240"/>
      <c r="F889" s="240"/>
      <c r="G889" s="240"/>
      <c r="H889" s="240"/>
      <c r="I889" s="240"/>
      <c r="J889" s="240"/>
      <c r="K889" s="240"/>
      <c r="L889" s="240"/>
      <c r="M889" s="240"/>
      <c r="N889" s="240"/>
      <c r="O889" s="240"/>
      <c r="P889" s="240"/>
      <c r="Q889" s="240"/>
      <c r="R889" s="210"/>
    </row>
    <row r="890" spans="1:18" x14ac:dyDescent="0.35">
      <c r="A890" s="250"/>
      <c r="B890" s="240"/>
      <c r="C890" s="240"/>
      <c r="D890" s="240"/>
      <c r="E890" s="240"/>
      <c r="F890" s="240"/>
      <c r="G890" s="240"/>
      <c r="H890" s="240"/>
      <c r="I890" s="240"/>
      <c r="J890" s="240"/>
      <c r="K890" s="240"/>
      <c r="L890" s="240"/>
      <c r="M890" s="240"/>
      <c r="N890" s="240"/>
      <c r="O890" s="240"/>
      <c r="P890" s="240"/>
      <c r="Q890" s="240"/>
      <c r="R890" s="210"/>
    </row>
    <row r="891" spans="1:18" x14ac:dyDescent="0.35">
      <c r="A891" s="250"/>
      <c r="B891" s="240"/>
      <c r="C891" s="240"/>
      <c r="D891" s="240"/>
      <c r="E891" s="240"/>
      <c r="F891" s="240"/>
      <c r="G891" s="240"/>
      <c r="H891" s="240"/>
      <c r="I891" s="240"/>
      <c r="J891" s="240"/>
      <c r="K891" s="240"/>
      <c r="L891" s="240"/>
      <c r="M891" s="240"/>
      <c r="N891" s="240"/>
      <c r="O891" s="240"/>
      <c r="P891" s="240"/>
      <c r="Q891" s="240"/>
      <c r="R891" s="210"/>
    </row>
    <row r="892" spans="1:18" x14ac:dyDescent="0.35">
      <c r="A892" s="250"/>
      <c r="B892" s="240"/>
      <c r="C892" s="240"/>
      <c r="D892" s="240"/>
      <c r="E892" s="240"/>
      <c r="F892" s="240"/>
      <c r="G892" s="240"/>
      <c r="H892" s="240"/>
      <c r="I892" s="240"/>
      <c r="J892" s="240"/>
      <c r="K892" s="240"/>
      <c r="L892" s="240"/>
      <c r="M892" s="240"/>
      <c r="N892" s="240"/>
      <c r="O892" s="240"/>
      <c r="P892" s="240"/>
      <c r="Q892" s="240"/>
      <c r="R892" s="210"/>
    </row>
    <row r="893" spans="1:18" x14ac:dyDescent="0.35">
      <c r="A893" s="250"/>
      <c r="B893" s="240"/>
      <c r="C893" s="240"/>
      <c r="D893" s="240"/>
      <c r="E893" s="240"/>
      <c r="F893" s="240"/>
      <c r="G893" s="240"/>
      <c r="H893" s="240"/>
      <c r="I893" s="240"/>
      <c r="J893" s="240"/>
      <c r="K893" s="240"/>
      <c r="L893" s="240"/>
      <c r="M893" s="240"/>
      <c r="N893" s="240"/>
      <c r="O893" s="240"/>
      <c r="P893" s="240"/>
      <c r="Q893" s="240"/>
      <c r="R893" s="210"/>
    </row>
    <row r="894" spans="1:18" x14ac:dyDescent="0.35">
      <c r="A894" s="250"/>
      <c r="B894" s="240"/>
      <c r="C894" s="240"/>
      <c r="D894" s="240"/>
      <c r="E894" s="240"/>
      <c r="F894" s="240"/>
      <c r="G894" s="240"/>
      <c r="H894" s="240"/>
      <c r="I894" s="240"/>
      <c r="J894" s="240"/>
      <c r="K894" s="240"/>
      <c r="L894" s="240"/>
      <c r="M894" s="240"/>
      <c r="N894" s="240"/>
      <c r="O894" s="240"/>
      <c r="P894" s="240"/>
      <c r="Q894" s="240"/>
      <c r="R894" s="210"/>
    </row>
    <row r="895" spans="1:18" x14ac:dyDescent="0.35">
      <c r="A895" s="250"/>
      <c r="B895" s="240"/>
      <c r="C895" s="240"/>
      <c r="D895" s="240"/>
      <c r="E895" s="240"/>
      <c r="F895" s="240"/>
      <c r="G895" s="240"/>
      <c r="H895" s="240"/>
      <c r="I895" s="240"/>
      <c r="J895" s="240"/>
      <c r="K895" s="240"/>
      <c r="L895" s="240"/>
      <c r="M895" s="240"/>
      <c r="N895" s="240"/>
      <c r="O895" s="240"/>
      <c r="P895" s="240"/>
      <c r="Q895" s="240"/>
      <c r="R895" s="210"/>
    </row>
    <row r="896" spans="1:18" x14ac:dyDescent="0.35">
      <c r="A896" s="250"/>
      <c r="B896" s="240"/>
      <c r="C896" s="240"/>
      <c r="D896" s="240"/>
      <c r="E896" s="240"/>
      <c r="F896" s="240"/>
      <c r="G896" s="240"/>
      <c r="H896" s="240"/>
      <c r="I896" s="240"/>
      <c r="J896" s="240"/>
      <c r="K896" s="240"/>
      <c r="L896" s="240"/>
      <c r="M896" s="240"/>
      <c r="N896" s="240"/>
      <c r="O896" s="240"/>
      <c r="P896" s="240"/>
      <c r="Q896" s="240"/>
      <c r="R896" s="210"/>
    </row>
    <row r="897" spans="1:18" x14ac:dyDescent="0.35">
      <c r="A897" s="250"/>
      <c r="B897" s="240"/>
      <c r="C897" s="240"/>
      <c r="D897" s="240"/>
      <c r="E897" s="240"/>
      <c r="F897" s="240"/>
      <c r="G897" s="240"/>
      <c r="H897" s="240"/>
      <c r="I897" s="240"/>
      <c r="J897" s="240"/>
      <c r="K897" s="240"/>
      <c r="L897" s="240"/>
      <c r="M897" s="240"/>
      <c r="N897" s="240"/>
      <c r="O897" s="240"/>
      <c r="P897" s="240"/>
      <c r="Q897" s="240"/>
      <c r="R897" s="210"/>
    </row>
    <row r="898" spans="1:18" x14ac:dyDescent="0.35">
      <c r="A898" s="250"/>
      <c r="B898" s="240"/>
      <c r="C898" s="240"/>
      <c r="D898" s="240"/>
      <c r="E898" s="240"/>
      <c r="F898" s="240"/>
      <c r="G898" s="240"/>
      <c r="H898" s="240"/>
      <c r="I898" s="240"/>
      <c r="J898" s="240"/>
      <c r="K898" s="240"/>
      <c r="L898" s="240"/>
      <c r="M898" s="240"/>
      <c r="N898" s="240"/>
      <c r="O898" s="240"/>
      <c r="P898" s="240"/>
      <c r="Q898" s="240"/>
      <c r="R898" s="210"/>
    </row>
    <row r="899" spans="1:18" x14ac:dyDescent="0.35">
      <c r="A899" s="250"/>
      <c r="B899" s="240"/>
      <c r="C899" s="240"/>
      <c r="D899" s="240"/>
      <c r="E899" s="240"/>
      <c r="F899" s="240"/>
      <c r="G899" s="240"/>
      <c r="H899" s="240"/>
      <c r="I899" s="240"/>
      <c r="J899" s="240"/>
      <c r="K899" s="240"/>
      <c r="L899" s="240"/>
      <c r="M899" s="240"/>
      <c r="N899" s="240"/>
      <c r="O899" s="240"/>
      <c r="P899" s="240"/>
      <c r="Q899" s="240"/>
      <c r="R899" s="210"/>
    </row>
    <row r="900" spans="1:18" x14ac:dyDescent="0.35">
      <c r="A900" s="250"/>
      <c r="B900" s="240"/>
      <c r="C900" s="240"/>
      <c r="D900" s="240"/>
      <c r="E900" s="240"/>
      <c r="F900" s="240"/>
      <c r="G900" s="240"/>
      <c r="H900" s="240"/>
      <c r="I900" s="240"/>
      <c r="J900" s="240"/>
      <c r="K900" s="240"/>
      <c r="L900" s="240"/>
      <c r="M900" s="240"/>
      <c r="N900" s="240"/>
      <c r="O900" s="240"/>
      <c r="P900" s="240"/>
      <c r="Q900" s="240"/>
      <c r="R900" s="210"/>
    </row>
    <row r="901" spans="1:18" x14ac:dyDescent="0.35">
      <c r="A901" s="250"/>
      <c r="B901" s="240"/>
      <c r="C901" s="240"/>
      <c r="D901" s="240"/>
      <c r="E901" s="240"/>
      <c r="F901" s="240"/>
      <c r="G901" s="240"/>
      <c r="H901" s="240"/>
      <c r="I901" s="240"/>
      <c r="J901" s="240"/>
      <c r="K901" s="240"/>
      <c r="L901" s="240"/>
      <c r="M901" s="240"/>
      <c r="N901" s="240"/>
      <c r="O901" s="240"/>
      <c r="P901" s="240"/>
      <c r="Q901" s="240"/>
      <c r="R901" s="210"/>
    </row>
    <row r="902" spans="1:18" x14ac:dyDescent="0.35">
      <c r="A902" s="250"/>
      <c r="B902" s="240"/>
      <c r="C902" s="240"/>
      <c r="D902" s="240"/>
      <c r="E902" s="240"/>
      <c r="F902" s="240"/>
      <c r="G902" s="240"/>
      <c r="H902" s="240"/>
      <c r="I902" s="240"/>
      <c r="J902" s="240"/>
      <c r="K902" s="240"/>
      <c r="L902" s="240"/>
      <c r="M902" s="240"/>
      <c r="N902" s="240"/>
      <c r="O902" s="240"/>
      <c r="P902" s="240"/>
      <c r="Q902" s="240"/>
      <c r="R902" s="210"/>
    </row>
    <row r="903" spans="1:18" x14ac:dyDescent="0.35">
      <c r="A903" s="250"/>
      <c r="B903" s="240"/>
      <c r="C903" s="240"/>
      <c r="D903" s="240"/>
      <c r="E903" s="240"/>
      <c r="F903" s="240"/>
      <c r="G903" s="240"/>
      <c r="H903" s="240"/>
      <c r="I903" s="240"/>
      <c r="J903" s="240"/>
      <c r="K903" s="240"/>
      <c r="L903" s="240"/>
      <c r="M903" s="240"/>
      <c r="N903" s="240"/>
      <c r="O903" s="240"/>
      <c r="P903" s="240"/>
      <c r="Q903" s="240"/>
      <c r="R903" s="210"/>
    </row>
    <row r="904" spans="1:18" x14ac:dyDescent="0.35">
      <c r="A904" s="250"/>
      <c r="B904" s="240"/>
      <c r="C904" s="240"/>
      <c r="D904" s="240"/>
      <c r="E904" s="240"/>
      <c r="F904" s="240"/>
      <c r="G904" s="240"/>
      <c r="H904" s="240"/>
      <c r="I904" s="240"/>
      <c r="J904" s="240"/>
      <c r="K904" s="240"/>
      <c r="L904" s="240"/>
      <c r="M904" s="240"/>
      <c r="N904" s="240"/>
      <c r="O904" s="240"/>
      <c r="P904" s="240"/>
      <c r="Q904" s="240"/>
      <c r="R904" s="210"/>
    </row>
    <row r="905" spans="1:18" x14ac:dyDescent="0.35">
      <c r="A905" s="250"/>
      <c r="B905" s="240"/>
      <c r="C905" s="240"/>
      <c r="D905" s="240"/>
      <c r="E905" s="240"/>
      <c r="F905" s="240"/>
      <c r="G905" s="240"/>
      <c r="H905" s="240"/>
      <c r="I905" s="240"/>
      <c r="J905" s="240"/>
      <c r="K905" s="240"/>
      <c r="L905" s="240"/>
      <c r="M905" s="240"/>
      <c r="N905" s="240"/>
      <c r="O905" s="240"/>
      <c r="P905" s="240"/>
      <c r="Q905" s="240"/>
      <c r="R905" s="210"/>
    </row>
    <row r="906" spans="1:18" x14ac:dyDescent="0.35">
      <c r="A906" s="250"/>
      <c r="B906" s="240"/>
      <c r="C906" s="240"/>
      <c r="D906" s="240"/>
      <c r="E906" s="240"/>
      <c r="F906" s="240"/>
      <c r="G906" s="240"/>
      <c r="H906" s="240"/>
      <c r="I906" s="240"/>
      <c r="J906" s="240"/>
      <c r="K906" s="240"/>
      <c r="L906" s="240"/>
      <c r="M906" s="240"/>
      <c r="N906" s="240"/>
      <c r="O906" s="240"/>
      <c r="P906" s="240"/>
      <c r="Q906" s="240"/>
      <c r="R906" s="210"/>
    </row>
    <row r="907" spans="1:18" x14ac:dyDescent="0.35">
      <c r="A907" s="250"/>
      <c r="B907" s="240"/>
      <c r="C907" s="240"/>
      <c r="D907" s="240"/>
      <c r="E907" s="240"/>
      <c r="F907" s="240"/>
      <c r="G907" s="240"/>
      <c r="H907" s="240"/>
      <c r="I907" s="240"/>
      <c r="J907" s="240"/>
      <c r="K907" s="240"/>
      <c r="L907" s="240"/>
      <c r="M907" s="240"/>
      <c r="N907" s="240"/>
      <c r="O907" s="240"/>
      <c r="P907" s="240"/>
      <c r="Q907" s="240"/>
      <c r="R907" s="210"/>
    </row>
    <row r="908" spans="1:18" x14ac:dyDescent="0.35">
      <c r="A908" s="250"/>
      <c r="B908" s="240"/>
      <c r="C908" s="240"/>
      <c r="D908" s="240"/>
      <c r="E908" s="240"/>
      <c r="F908" s="240"/>
      <c r="G908" s="240"/>
      <c r="H908" s="240"/>
      <c r="I908" s="240"/>
      <c r="J908" s="240"/>
      <c r="K908" s="240"/>
      <c r="L908" s="240"/>
      <c r="M908" s="240"/>
      <c r="N908" s="240"/>
      <c r="O908" s="240"/>
      <c r="P908" s="240"/>
      <c r="Q908" s="240"/>
      <c r="R908" s="210"/>
    </row>
    <row r="909" spans="1:18" x14ac:dyDescent="0.35">
      <c r="A909" s="250"/>
      <c r="B909" s="240"/>
      <c r="C909" s="240"/>
      <c r="D909" s="240"/>
      <c r="E909" s="240"/>
      <c r="F909" s="240"/>
      <c r="G909" s="240"/>
      <c r="H909" s="240"/>
      <c r="I909" s="240"/>
      <c r="J909" s="240"/>
      <c r="K909" s="240"/>
      <c r="L909" s="240"/>
      <c r="M909" s="240"/>
      <c r="N909" s="240"/>
      <c r="O909" s="240"/>
      <c r="P909" s="240"/>
      <c r="Q909" s="240"/>
      <c r="R909" s="210"/>
    </row>
    <row r="910" spans="1:18" x14ac:dyDescent="0.35">
      <c r="A910" s="250"/>
      <c r="B910" s="240"/>
      <c r="C910" s="240"/>
      <c r="D910" s="240"/>
      <c r="E910" s="240"/>
      <c r="F910" s="240"/>
      <c r="G910" s="240"/>
      <c r="H910" s="240"/>
      <c r="I910" s="240"/>
      <c r="J910" s="240"/>
      <c r="K910" s="240"/>
      <c r="L910" s="240"/>
      <c r="M910" s="240"/>
      <c r="N910" s="240"/>
      <c r="O910" s="240"/>
      <c r="P910" s="240"/>
      <c r="Q910" s="240"/>
      <c r="R910" s="210"/>
    </row>
    <row r="911" spans="1:18" x14ac:dyDescent="0.35">
      <c r="A911" s="250"/>
      <c r="B911" s="240"/>
      <c r="C911" s="240"/>
      <c r="D911" s="240"/>
      <c r="E911" s="240"/>
      <c r="F911" s="240"/>
      <c r="G911" s="240"/>
      <c r="H911" s="240"/>
      <c r="I911" s="240"/>
      <c r="J911" s="240"/>
      <c r="K911" s="240"/>
      <c r="L911" s="240"/>
      <c r="M911" s="240"/>
      <c r="N911" s="240"/>
      <c r="O911" s="240"/>
      <c r="P911" s="240"/>
      <c r="Q911" s="240"/>
      <c r="R911" s="210"/>
    </row>
    <row r="912" spans="1:18" x14ac:dyDescent="0.35">
      <c r="A912" s="250"/>
      <c r="B912" s="240"/>
      <c r="C912" s="240"/>
      <c r="D912" s="240"/>
      <c r="E912" s="240"/>
      <c r="F912" s="240"/>
      <c r="G912" s="240"/>
      <c r="H912" s="240"/>
      <c r="I912" s="240"/>
      <c r="J912" s="240"/>
      <c r="K912" s="240"/>
      <c r="L912" s="240"/>
      <c r="M912" s="240"/>
      <c r="N912" s="240"/>
      <c r="O912" s="240"/>
      <c r="P912" s="240"/>
      <c r="Q912" s="240"/>
      <c r="R912" s="210"/>
    </row>
    <row r="913" spans="1:18" x14ac:dyDescent="0.35">
      <c r="A913" s="250"/>
      <c r="B913" s="240"/>
      <c r="C913" s="240"/>
      <c r="D913" s="240"/>
      <c r="E913" s="240"/>
      <c r="F913" s="240"/>
      <c r="G913" s="240"/>
      <c r="H913" s="240"/>
      <c r="I913" s="240"/>
      <c r="J913" s="240"/>
      <c r="K913" s="240"/>
      <c r="L913" s="240"/>
      <c r="M913" s="240"/>
      <c r="N913" s="240"/>
      <c r="O913" s="240"/>
      <c r="P913" s="240"/>
      <c r="Q913" s="240"/>
      <c r="R913" s="210"/>
    </row>
    <row r="914" spans="1:18" x14ac:dyDescent="0.35">
      <c r="A914" s="250"/>
      <c r="B914" s="240"/>
      <c r="C914" s="240"/>
      <c r="D914" s="240"/>
      <c r="E914" s="240"/>
      <c r="F914" s="240"/>
      <c r="G914" s="240"/>
      <c r="H914" s="240"/>
      <c r="I914" s="240"/>
      <c r="J914" s="240"/>
      <c r="K914" s="240"/>
      <c r="L914" s="240"/>
      <c r="M914" s="240"/>
      <c r="N914" s="240"/>
      <c r="O914" s="240"/>
      <c r="P914" s="240"/>
      <c r="Q914" s="240"/>
      <c r="R914" s="210"/>
    </row>
    <row r="915" spans="1:18" x14ac:dyDescent="0.35">
      <c r="A915" s="250"/>
      <c r="B915" s="240"/>
      <c r="C915" s="240"/>
      <c r="D915" s="240"/>
      <c r="E915" s="240"/>
      <c r="F915" s="240"/>
      <c r="G915" s="240"/>
      <c r="H915" s="240"/>
      <c r="I915" s="240"/>
      <c r="J915" s="240"/>
      <c r="K915" s="240"/>
      <c r="L915" s="240"/>
      <c r="M915" s="240"/>
      <c r="N915" s="240"/>
      <c r="O915" s="240"/>
      <c r="P915" s="240"/>
      <c r="Q915" s="240"/>
      <c r="R915" s="210"/>
    </row>
    <row r="916" spans="1:18" x14ac:dyDescent="0.35">
      <c r="A916" s="250"/>
      <c r="B916" s="240"/>
      <c r="C916" s="240"/>
      <c r="D916" s="240"/>
      <c r="E916" s="240"/>
      <c r="F916" s="240"/>
      <c r="G916" s="240"/>
      <c r="H916" s="240"/>
      <c r="I916" s="240"/>
      <c r="J916" s="240"/>
      <c r="K916" s="240"/>
      <c r="L916" s="240"/>
      <c r="M916" s="240"/>
      <c r="N916" s="240"/>
      <c r="O916" s="240"/>
      <c r="P916" s="240"/>
      <c r="Q916" s="240"/>
      <c r="R916" s="210"/>
    </row>
    <row r="917" spans="1:18" x14ac:dyDescent="0.35">
      <c r="A917" s="250"/>
      <c r="B917" s="240"/>
      <c r="C917" s="240"/>
      <c r="D917" s="240"/>
      <c r="E917" s="240"/>
      <c r="F917" s="240"/>
      <c r="G917" s="240"/>
      <c r="H917" s="240"/>
      <c r="I917" s="240"/>
      <c r="J917" s="240"/>
      <c r="K917" s="240"/>
      <c r="L917" s="240"/>
      <c r="M917" s="240"/>
      <c r="N917" s="240"/>
      <c r="O917" s="240"/>
      <c r="P917" s="240"/>
      <c r="Q917" s="240"/>
      <c r="R917" s="210"/>
    </row>
    <row r="918" spans="1:18" x14ac:dyDescent="0.35">
      <c r="A918" s="250"/>
      <c r="B918" s="240"/>
      <c r="C918" s="240"/>
      <c r="D918" s="240"/>
      <c r="E918" s="240"/>
      <c r="F918" s="240"/>
      <c r="G918" s="240"/>
      <c r="H918" s="240"/>
      <c r="I918" s="240"/>
      <c r="J918" s="240"/>
      <c r="K918" s="240"/>
      <c r="L918" s="240"/>
      <c r="M918" s="240"/>
      <c r="N918" s="240"/>
      <c r="O918" s="240"/>
      <c r="P918" s="240"/>
      <c r="Q918" s="240"/>
      <c r="R918" s="210"/>
    </row>
    <row r="919" spans="1:18" x14ac:dyDescent="0.35">
      <c r="A919" s="250"/>
      <c r="B919" s="240"/>
      <c r="C919" s="240"/>
      <c r="D919" s="240"/>
      <c r="E919" s="240"/>
      <c r="F919" s="240"/>
      <c r="G919" s="240"/>
      <c r="H919" s="240"/>
      <c r="I919" s="240"/>
      <c r="J919" s="240"/>
      <c r="K919" s="240"/>
      <c r="L919" s="240"/>
      <c r="M919" s="240"/>
      <c r="N919" s="240"/>
      <c r="O919" s="240"/>
      <c r="P919" s="240"/>
      <c r="Q919" s="240"/>
      <c r="R919" s="210"/>
    </row>
    <row r="920" spans="1:18" x14ac:dyDescent="0.35">
      <c r="A920" s="250"/>
      <c r="B920" s="240"/>
      <c r="C920" s="240"/>
      <c r="D920" s="240"/>
      <c r="E920" s="240"/>
      <c r="F920" s="240"/>
      <c r="G920" s="240"/>
      <c r="H920" s="240"/>
      <c r="I920" s="240"/>
      <c r="J920" s="240"/>
      <c r="K920" s="240"/>
      <c r="L920" s="240"/>
      <c r="M920" s="240"/>
      <c r="N920" s="240"/>
      <c r="O920" s="240"/>
      <c r="P920" s="240"/>
      <c r="Q920" s="240"/>
      <c r="R920" s="210"/>
    </row>
    <row r="921" spans="1:18" x14ac:dyDescent="0.35">
      <c r="A921" s="250"/>
      <c r="B921" s="240"/>
      <c r="C921" s="240"/>
      <c r="D921" s="240"/>
      <c r="E921" s="240"/>
      <c r="F921" s="240"/>
      <c r="G921" s="240"/>
      <c r="H921" s="240"/>
      <c r="I921" s="240"/>
      <c r="J921" s="240"/>
      <c r="K921" s="240"/>
      <c r="L921" s="240"/>
      <c r="M921" s="240"/>
      <c r="N921" s="240"/>
      <c r="O921" s="240"/>
      <c r="P921" s="240"/>
      <c r="Q921" s="240"/>
      <c r="R921" s="210"/>
    </row>
    <row r="922" spans="1:18" x14ac:dyDescent="0.35">
      <c r="A922" s="250"/>
      <c r="B922" s="240"/>
      <c r="C922" s="240"/>
      <c r="D922" s="240"/>
      <c r="E922" s="240"/>
      <c r="F922" s="240"/>
      <c r="G922" s="240"/>
      <c r="H922" s="240"/>
      <c r="I922" s="240"/>
      <c r="J922" s="240"/>
      <c r="K922" s="240"/>
      <c r="L922" s="240"/>
      <c r="M922" s="240"/>
      <c r="N922" s="240"/>
      <c r="O922" s="240"/>
      <c r="P922" s="240"/>
      <c r="Q922" s="240"/>
      <c r="R922" s="210"/>
    </row>
    <row r="923" spans="1:18" x14ac:dyDescent="0.35">
      <c r="A923" s="250"/>
      <c r="B923" s="240"/>
      <c r="C923" s="240"/>
      <c r="D923" s="240"/>
      <c r="E923" s="240"/>
      <c r="F923" s="240"/>
      <c r="G923" s="240"/>
      <c r="H923" s="240"/>
      <c r="I923" s="240"/>
      <c r="J923" s="240"/>
      <c r="K923" s="240"/>
      <c r="L923" s="240"/>
      <c r="M923" s="240"/>
      <c r="N923" s="240"/>
      <c r="O923" s="240"/>
      <c r="P923" s="240"/>
      <c r="Q923" s="240"/>
      <c r="R923" s="210"/>
    </row>
    <row r="924" spans="1:18" x14ac:dyDescent="0.35">
      <c r="A924" s="250"/>
      <c r="B924" s="240"/>
      <c r="C924" s="240"/>
      <c r="D924" s="240"/>
      <c r="E924" s="240"/>
      <c r="F924" s="240"/>
      <c r="G924" s="240"/>
      <c r="H924" s="240"/>
      <c r="I924" s="240"/>
      <c r="J924" s="240"/>
      <c r="K924" s="240"/>
      <c r="L924" s="240"/>
      <c r="M924" s="240"/>
      <c r="N924" s="240"/>
      <c r="O924" s="240"/>
      <c r="P924" s="240"/>
      <c r="Q924" s="240"/>
      <c r="R924" s="210"/>
    </row>
    <row r="925" spans="1:18" x14ac:dyDescent="0.35">
      <c r="A925" s="250"/>
      <c r="B925" s="240"/>
      <c r="C925" s="240"/>
      <c r="D925" s="240"/>
      <c r="E925" s="240"/>
      <c r="F925" s="240"/>
      <c r="G925" s="240"/>
      <c r="H925" s="240"/>
      <c r="I925" s="240"/>
      <c r="J925" s="240"/>
      <c r="K925" s="240"/>
      <c r="L925" s="240"/>
      <c r="M925" s="240"/>
      <c r="N925" s="240"/>
      <c r="O925" s="240"/>
      <c r="P925" s="240"/>
      <c r="Q925" s="240"/>
      <c r="R925" s="210"/>
    </row>
    <row r="926" spans="1:18" x14ac:dyDescent="0.35">
      <c r="A926" s="250"/>
      <c r="B926" s="240"/>
      <c r="C926" s="240"/>
      <c r="D926" s="240"/>
      <c r="E926" s="240"/>
      <c r="F926" s="240"/>
      <c r="G926" s="240"/>
      <c r="H926" s="240"/>
      <c r="I926" s="240"/>
      <c r="J926" s="240"/>
      <c r="K926" s="240"/>
      <c r="L926" s="240"/>
      <c r="M926" s="240"/>
      <c r="N926" s="240"/>
      <c r="O926" s="240"/>
      <c r="P926" s="240"/>
      <c r="Q926" s="240"/>
      <c r="R926" s="210"/>
    </row>
    <row r="927" spans="1:18" x14ac:dyDescent="0.35">
      <c r="A927" s="250"/>
      <c r="B927" s="240"/>
      <c r="C927" s="240"/>
      <c r="D927" s="240"/>
      <c r="E927" s="240"/>
      <c r="F927" s="240"/>
      <c r="G927" s="240"/>
      <c r="H927" s="240"/>
      <c r="I927" s="240"/>
      <c r="J927" s="240"/>
      <c r="K927" s="240"/>
      <c r="L927" s="240"/>
      <c r="M927" s="240"/>
      <c r="N927" s="240"/>
      <c r="O927" s="240"/>
      <c r="P927" s="240"/>
      <c r="Q927" s="240"/>
      <c r="R927" s="210"/>
    </row>
    <row r="928" spans="1:18" x14ac:dyDescent="0.35">
      <c r="A928" s="250"/>
      <c r="B928" s="240"/>
      <c r="C928" s="240"/>
      <c r="D928" s="240"/>
      <c r="E928" s="240"/>
      <c r="F928" s="240"/>
      <c r="G928" s="240"/>
      <c r="H928" s="240"/>
      <c r="I928" s="240"/>
      <c r="J928" s="240"/>
      <c r="K928" s="240"/>
      <c r="L928" s="240"/>
      <c r="M928" s="240"/>
      <c r="N928" s="240"/>
      <c r="O928" s="240"/>
      <c r="P928" s="240"/>
      <c r="Q928" s="240"/>
      <c r="R928" s="210"/>
    </row>
    <row r="929" spans="1:18" x14ac:dyDescent="0.35">
      <c r="A929" s="250"/>
      <c r="B929" s="240"/>
      <c r="C929" s="240"/>
      <c r="D929" s="240"/>
      <c r="E929" s="240"/>
      <c r="F929" s="240"/>
      <c r="G929" s="240"/>
      <c r="H929" s="240"/>
      <c r="I929" s="240"/>
      <c r="J929" s="240"/>
      <c r="K929" s="240"/>
      <c r="L929" s="240"/>
      <c r="M929" s="240"/>
      <c r="N929" s="240"/>
      <c r="O929" s="240"/>
      <c r="P929" s="240"/>
      <c r="Q929" s="240"/>
      <c r="R929" s="210"/>
    </row>
    <row r="930" spans="1:18" x14ac:dyDescent="0.35">
      <c r="A930" s="250"/>
      <c r="B930" s="240"/>
      <c r="C930" s="240"/>
      <c r="D930" s="240"/>
      <c r="E930" s="240"/>
      <c r="F930" s="240"/>
      <c r="G930" s="240"/>
      <c r="H930" s="240"/>
      <c r="I930" s="240"/>
      <c r="J930" s="240"/>
      <c r="K930" s="240"/>
      <c r="L930" s="240"/>
      <c r="M930" s="240"/>
      <c r="N930" s="240"/>
      <c r="O930" s="240"/>
      <c r="P930" s="240"/>
      <c r="Q930" s="240"/>
      <c r="R930" s="210"/>
    </row>
    <row r="931" spans="1:18" x14ac:dyDescent="0.35">
      <c r="A931" s="250"/>
      <c r="B931" s="240"/>
      <c r="C931" s="240"/>
      <c r="D931" s="240"/>
      <c r="E931" s="240"/>
      <c r="F931" s="240"/>
      <c r="G931" s="240"/>
      <c r="H931" s="240"/>
      <c r="I931" s="240"/>
      <c r="J931" s="240"/>
      <c r="K931" s="240"/>
      <c r="L931" s="240"/>
      <c r="M931" s="240"/>
      <c r="N931" s="240"/>
      <c r="O931" s="240"/>
      <c r="P931" s="240"/>
      <c r="Q931" s="240"/>
      <c r="R931" s="210"/>
    </row>
    <row r="932" spans="1:18" x14ac:dyDescent="0.35">
      <c r="A932" s="250"/>
      <c r="B932" s="240"/>
      <c r="C932" s="240"/>
      <c r="D932" s="240"/>
      <c r="E932" s="240"/>
      <c r="F932" s="240"/>
      <c r="G932" s="240"/>
      <c r="H932" s="240"/>
      <c r="I932" s="240"/>
      <c r="J932" s="240"/>
      <c r="K932" s="240"/>
      <c r="L932" s="240"/>
      <c r="M932" s="240"/>
      <c r="N932" s="240"/>
      <c r="O932" s="240"/>
      <c r="P932" s="240"/>
      <c r="Q932" s="240"/>
      <c r="R932" s="210"/>
    </row>
    <row r="933" spans="1:18" x14ac:dyDescent="0.35">
      <c r="A933" s="250"/>
      <c r="B933" s="240"/>
      <c r="C933" s="240"/>
      <c r="D933" s="240"/>
      <c r="E933" s="240"/>
      <c r="F933" s="240"/>
      <c r="G933" s="240"/>
      <c r="H933" s="240"/>
      <c r="I933" s="240"/>
      <c r="J933" s="240"/>
      <c r="K933" s="240"/>
      <c r="L933" s="240"/>
      <c r="M933" s="240"/>
      <c r="N933" s="240"/>
      <c r="O933" s="240"/>
      <c r="P933" s="240"/>
      <c r="Q933" s="240"/>
      <c r="R933" s="210"/>
    </row>
    <row r="934" spans="1:18" x14ac:dyDescent="0.35">
      <c r="A934" s="250"/>
      <c r="B934" s="240"/>
      <c r="C934" s="240"/>
      <c r="D934" s="240"/>
      <c r="E934" s="240"/>
      <c r="F934" s="240"/>
      <c r="G934" s="240"/>
      <c r="H934" s="240"/>
      <c r="I934" s="240"/>
      <c r="J934" s="240"/>
      <c r="K934" s="240"/>
      <c r="L934" s="240"/>
      <c r="M934" s="240"/>
      <c r="N934" s="240"/>
      <c r="O934" s="240"/>
      <c r="P934" s="240"/>
      <c r="Q934" s="240"/>
      <c r="R934" s="210"/>
    </row>
    <row r="935" spans="1:18" x14ac:dyDescent="0.35">
      <c r="A935" s="250"/>
      <c r="B935" s="240"/>
      <c r="C935" s="240"/>
      <c r="D935" s="240"/>
      <c r="E935" s="240"/>
      <c r="F935" s="240"/>
      <c r="G935" s="240"/>
      <c r="H935" s="240"/>
      <c r="I935" s="240"/>
      <c r="J935" s="240"/>
      <c r="K935" s="240"/>
      <c r="L935" s="240"/>
      <c r="M935" s="240"/>
      <c r="N935" s="240"/>
      <c r="O935" s="240"/>
      <c r="P935" s="240"/>
      <c r="Q935" s="240"/>
      <c r="R935" s="210"/>
    </row>
    <row r="936" spans="1:18" x14ac:dyDescent="0.35">
      <c r="A936" s="250"/>
      <c r="B936" s="240"/>
      <c r="C936" s="240"/>
      <c r="D936" s="240"/>
      <c r="E936" s="240"/>
      <c r="F936" s="240"/>
      <c r="G936" s="240"/>
      <c r="H936" s="240"/>
      <c r="I936" s="240"/>
      <c r="J936" s="240"/>
      <c r="K936" s="240"/>
      <c r="L936" s="240"/>
      <c r="M936" s="240"/>
      <c r="N936" s="240"/>
      <c r="O936" s="240"/>
      <c r="P936" s="240"/>
      <c r="Q936" s="240"/>
      <c r="R936" s="210"/>
    </row>
    <row r="937" spans="1:18" x14ac:dyDescent="0.35">
      <c r="A937" s="250"/>
      <c r="B937" s="240"/>
      <c r="C937" s="240"/>
      <c r="D937" s="240"/>
      <c r="E937" s="240"/>
      <c r="F937" s="240"/>
      <c r="G937" s="240"/>
      <c r="H937" s="240"/>
      <c r="I937" s="240"/>
      <c r="J937" s="240"/>
      <c r="K937" s="240"/>
      <c r="L937" s="240"/>
      <c r="M937" s="240"/>
      <c r="N937" s="240"/>
      <c r="O937" s="240"/>
      <c r="P937" s="240"/>
      <c r="Q937" s="240"/>
      <c r="R937" s="210"/>
    </row>
    <row r="938" spans="1:18" x14ac:dyDescent="0.35">
      <c r="A938" s="250"/>
      <c r="B938" s="240"/>
      <c r="C938" s="240"/>
      <c r="D938" s="240"/>
      <c r="E938" s="240"/>
      <c r="F938" s="240"/>
      <c r="G938" s="240"/>
      <c r="H938" s="240"/>
      <c r="I938" s="240"/>
      <c r="J938" s="240"/>
      <c r="K938" s="240"/>
      <c r="L938" s="240"/>
      <c r="M938" s="240"/>
      <c r="N938" s="240"/>
      <c r="O938" s="240"/>
      <c r="P938" s="240"/>
      <c r="Q938" s="240"/>
      <c r="R938" s="210"/>
    </row>
    <row r="939" spans="1:18" x14ac:dyDescent="0.35">
      <c r="A939" s="250"/>
      <c r="B939" s="240"/>
      <c r="C939" s="240"/>
      <c r="D939" s="240"/>
      <c r="E939" s="240"/>
      <c r="F939" s="240"/>
      <c r="G939" s="240"/>
      <c r="H939" s="240"/>
      <c r="I939" s="240"/>
      <c r="J939" s="240"/>
      <c r="K939" s="240"/>
      <c r="L939" s="240"/>
      <c r="M939" s="240"/>
      <c r="N939" s="240"/>
      <c r="O939" s="240"/>
      <c r="P939" s="240"/>
      <c r="Q939" s="240"/>
      <c r="R939" s="210"/>
    </row>
    <row r="940" spans="1:18" x14ac:dyDescent="0.35">
      <c r="A940" s="250"/>
      <c r="B940" s="240"/>
      <c r="C940" s="240"/>
      <c r="D940" s="240"/>
      <c r="E940" s="240"/>
      <c r="F940" s="240"/>
      <c r="G940" s="240"/>
      <c r="H940" s="240"/>
      <c r="I940" s="240"/>
      <c r="J940" s="240"/>
      <c r="K940" s="240"/>
      <c r="L940" s="240"/>
      <c r="M940" s="240"/>
      <c r="N940" s="240"/>
      <c r="O940" s="240"/>
      <c r="P940" s="240"/>
      <c r="Q940" s="240"/>
      <c r="R940" s="210"/>
    </row>
    <row r="941" spans="1:18" x14ac:dyDescent="0.35">
      <c r="A941" s="250"/>
      <c r="B941" s="240"/>
      <c r="C941" s="240"/>
      <c r="D941" s="240"/>
      <c r="E941" s="240"/>
      <c r="F941" s="240"/>
      <c r="G941" s="240"/>
      <c r="H941" s="240"/>
      <c r="I941" s="240"/>
      <c r="J941" s="240"/>
      <c r="K941" s="240"/>
      <c r="L941" s="240"/>
      <c r="M941" s="240"/>
      <c r="N941" s="240"/>
      <c r="O941" s="240"/>
      <c r="P941" s="240"/>
      <c r="Q941" s="240"/>
      <c r="R941" s="210"/>
    </row>
    <row r="942" spans="1:18" x14ac:dyDescent="0.35">
      <c r="A942" s="250"/>
      <c r="B942" s="240"/>
      <c r="C942" s="240"/>
      <c r="D942" s="240"/>
      <c r="E942" s="240"/>
      <c r="F942" s="240"/>
      <c r="G942" s="240"/>
      <c r="H942" s="240"/>
      <c r="I942" s="240"/>
      <c r="J942" s="240"/>
      <c r="K942" s="240"/>
      <c r="L942" s="240"/>
      <c r="M942" s="240"/>
      <c r="N942" s="240"/>
      <c r="O942" s="240"/>
      <c r="P942" s="240"/>
      <c r="Q942" s="240"/>
      <c r="R942" s="210"/>
    </row>
    <row r="943" spans="1:18" x14ac:dyDescent="0.35">
      <c r="A943" s="250"/>
      <c r="B943" s="240"/>
      <c r="C943" s="240"/>
      <c r="D943" s="240"/>
      <c r="E943" s="240"/>
      <c r="F943" s="240"/>
      <c r="G943" s="240"/>
      <c r="H943" s="240"/>
      <c r="I943" s="240"/>
      <c r="J943" s="240"/>
      <c r="K943" s="240"/>
      <c r="L943" s="240"/>
      <c r="M943" s="240"/>
      <c r="N943" s="240"/>
      <c r="O943" s="240"/>
      <c r="P943" s="240"/>
      <c r="Q943" s="240"/>
      <c r="R943" s="210"/>
    </row>
    <row r="944" spans="1:18" x14ac:dyDescent="0.35">
      <c r="A944" s="250"/>
      <c r="B944" s="240"/>
      <c r="C944" s="240"/>
      <c r="D944" s="240"/>
      <c r="E944" s="240"/>
      <c r="F944" s="240"/>
      <c r="G944" s="240"/>
      <c r="H944" s="240"/>
      <c r="I944" s="240"/>
      <c r="J944" s="240"/>
      <c r="K944" s="240"/>
      <c r="L944" s="240"/>
      <c r="M944" s="240"/>
      <c r="N944" s="240"/>
      <c r="O944" s="240"/>
      <c r="P944" s="240"/>
      <c r="Q944" s="240"/>
      <c r="R944" s="210"/>
    </row>
    <row r="945" spans="1:18" x14ac:dyDescent="0.35">
      <c r="A945" s="250"/>
      <c r="B945" s="240"/>
      <c r="C945" s="240"/>
      <c r="D945" s="240"/>
      <c r="E945" s="240"/>
      <c r="F945" s="240"/>
      <c r="G945" s="240"/>
      <c r="H945" s="240"/>
      <c r="I945" s="240"/>
      <c r="J945" s="240"/>
      <c r="K945" s="240"/>
      <c r="L945" s="240"/>
      <c r="M945" s="240"/>
      <c r="N945" s="240"/>
      <c r="O945" s="240"/>
      <c r="P945" s="240"/>
      <c r="Q945" s="240"/>
      <c r="R945" s="210"/>
    </row>
    <row r="946" spans="1:18" x14ac:dyDescent="0.35">
      <c r="A946" s="250"/>
      <c r="B946" s="240"/>
      <c r="C946" s="240"/>
      <c r="D946" s="240"/>
      <c r="E946" s="240"/>
      <c r="F946" s="240"/>
      <c r="G946" s="240"/>
      <c r="H946" s="240"/>
      <c r="I946" s="240"/>
      <c r="J946" s="240"/>
      <c r="K946" s="240"/>
      <c r="L946" s="240"/>
      <c r="M946" s="240"/>
      <c r="N946" s="240"/>
      <c r="O946" s="240"/>
      <c r="P946" s="240"/>
      <c r="Q946" s="240"/>
      <c r="R946" s="210"/>
    </row>
    <row r="947" spans="1:18" x14ac:dyDescent="0.35">
      <c r="A947" s="250"/>
      <c r="B947" s="240"/>
      <c r="C947" s="240"/>
      <c r="D947" s="240"/>
      <c r="E947" s="240"/>
      <c r="F947" s="240"/>
      <c r="G947" s="240"/>
      <c r="H947" s="240"/>
      <c r="I947" s="240"/>
      <c r="J947" s="240"/>
      <c r="K947" s="240"/>
      <c r="L947" s="240"/>
      <c r="M947" s="240"/>
      <c r="N947" s="240"/>
      <c r="O947" s="240"/>
      <c r="P947" s="240"/>
      <c r="Q947" s="240"/>
      <c r="R947" s="210"/>
    </row>
    <row r="948" spans="1:18" x14ac:dyDescent="0.35">
      <c r="A948" s="250"/>
      <c r="B948" s="240"/>
      <c r="C948" s="240"/>
      <c r="D948" s="240"/>
      <c r="E948" s="240"/>
      <c r="F948" s="240"/>
      <c r="G948" s="240"/>
      <c r="H948" s="240"/>
      <c r="I948" s="240"/>
      <c r="J948" s="240"/>
      <c r="K948" s="240"/>
      <c r="L948" s="240"/>
      <c r="M948" s="240"/>
      <c r="N948" s="240"/>
      <c r="O948" s="240"/>
      <c r="P948" s="240"/>
      <c r="Q948" s="240"/>
      <c r="R948" s="210"/>
    </row>
    <row r="949" spans="1:18" x14ac:dyDescent="0.35">
      <c r="A949" s="250"/>
      <c r="B949" s="240"/>
      <c r="C949" s="240"/>
      <c r="D949" s="240"/>
      <c r="E949" s="240"/>
      <c r="F949" s="240"/>
      <c r="G949" s="240"/>
      <c r="H949" s="240"/>
      <c r="I949" s="240"/>
      <c r="J949" s="240"/>
      <c r="K949" s="240"/>
      <c r="L949" s="240"/>
      <c r="M949" s="240"/>
      <c r="N949" s="240"/>
      <c r="O949" s="240"/>
      <c r="P949" s="240"/>
      <c r="Q949" s="240"/>
      <c r="R949" s="210"/>
    </row>
    <row r="950" spans="1:18" x14ac:dyDescent="0.35">
      <c r="A950" s="250"/>
      <c r="B950" s="240"/>
      <c r="C950" s="240"/>
      <c r="D950" s="240"/>
      <c r="E950" s="240"/>
      <c r="F950" s="240"/>
      <c r="G950" s="240"/>
      <c r="H950" s="240"/>
      <c r="I950" s="240"/>
      <c r="J950" s="240"/>
      <c r="K950" s="240"/>
      <c r="L950" s="240"/>
      <c r="M950" s="240"/>
      <c r="N950" s="240"/>
      <c r="O950" s="240"/>
      <c r="P950" s="240"/>
      <c r="Q950" s="240"/>
      <c r="R950" s="210"/>
    </row>
    <row r="951" spans="1:18" x14ac:dyDescent="0.35">
      <c r="A951" s="250"/>
      <c r="B951" s="240"/>
      <c r="C951" s="240"/>
      <c r="D951" s="240"/>
      <c r="E951" s="240"/>
      <c r="F951" s="240"/>
      <c r="G951" s="240"/>
      <c r="H951" s="240"/>
      <c r="I951" s="240"/>
      <c r="J951" s="240"/>
      <c r="K951" s="240"/>
      <c r="L951" s="240"/>
      <c r="M951" s="240"/>
      <c r="N951" s="240"/>
      <c r="O951" s="240"/>
      <c r="P951" s="240"/>
      <c r="Q951" s="240"/>
      <c r="R951" s="210"/>
    </row>
    <row r="952" spans="1:18" x14ac:dyDescent="0.35">
      <c r="A952" s="250"/>
      <c r="B952" s="240"/>
      <c r="C952" s="240"/>
      <c r="D952" s="240"/>
      <c r="E952" s="240"/>
      <c r="F952" s="240"/>
      <c r="G952" s="240"/>
      <c r="H952" s="240"/>
      <c r="I952" s="240"/>
      <c r="J952" s="240"/>
      <c r="K952" s="240"/>
      <c r="L952" s="240"/>
      <c r="M952" s="240"/>
      <c r="N952" s="240"/>
      <c r="O952" s="240"/>
      <c r="P952" s="240"/>
      <c r="Q952" s="240"/>
      <c r="R952" s="210"/>
    </row>
    <row r="953" spans="1:18" x14ac:dyDescent="0.35">
      <c r="A953" s="250"/>
      <c r="B953" s="240"/>
      <c r="C953" s="240"/>
      <c r="D953" s="240"/>
      <c r="E953" s="240"/>
      <c r="F953" s="240"/>
      <c r="G953" s="240"/>
      <c r="H953" s="240"/>
      <c r="I953" s="240"/>
      <c r="J953" s="240"/>
      <c r="K953" s="240"/>
      <c r="L953" s="240"/>
      <c r="M953" s="240"/>
      <c r="N953" s="240"/>
      <c r="O953" s="240"/>
      <c r="P953" s="240"/>
      <c r="Q953" s="240"/>
      <c r="R953" s="210"/>
    </row>
    <row r="954" spans="1:18" x14ac:dyDescent="0.35">
      <c r="A954" s="250"/>
      <c r="B954" s="240"/>
      <c r="C954" s="240"/>
      <c r="D954" s="240"/>
      <c r="E954" s="240"/>
      <c r="F954" s="240"/>
      <c r="G954" s="240"/>
      <c r="H954" s="240"/>
      <c r="I954" s="240"/>
      <c r="J954" s="240"/>
      <c r="K954" s="240"/>
      <c r="L954" s="240"/>
      <c r="M954" s="240"/>
      <c r="N954" s="240"/>
      <c r="O954" s="240"/>
      <c r="P954" s="240"/>
      <c r="Q954" s="240"/>
      <c r="R954" s="210"/>
    </row>
    <row r="955" spans="1:18" x14ac:dyDescent="0.35">
      <c r="A955" s="250"/>
      <c r="B955" s="240"/>
      <c r="C955" s="240"/>
      <c r="D955" s="240"/>
      <c r="E955" s="240"/>
      <c r="F955" s="240"/>
      <c r="G955" s="240"/>
      <c r="H955" s="240"/>
      <c r="I955" s="240"/>
      <c r="J955" s="240"/>
      <c r="K955" s="240"/>
      <c r="L955" s="240"/>
      <c r="M955" s="240"/>
      <c r="N955" s="240"/>
      <c r="O955" s="240"/>
      <c r="P955" s="240"/>
      <c r="Q955" s="240"/>
      <c r="R955" s="210"/>
    </row>
    <row r="956" spans="1:18" x14ac:dyDescent="0.35">
      <c r="A956" s="250"/>
      <c r="B956" s="240"/>
      <c r="C956" s="240"/>
      <c r="D956" s="240"/>
      <c r="E956" s="240"/>
      <c r="F956" s="240"/>
      <c r="G956" s="240"/>
      <c r="H956" s="240"/>
      <c r="I956" s="240"/>
      <c r="J956" s="240"/>
      <c r="K956" s="240"/>
      <c r="L956" s="240"/>
      <c r="M956" s="240"/>
      <c r="N956" s="240"/>
      <c r="O956" s="240"/>
      <c r="P956" s="240"/>
      <c r="Q956" s="240"/>
      <c r="R956" s="210"/>
    </row>
    <row r="957" spans="1:18" x14ac:dyDescent="0.35">
      <c r="A957" s="250"/>
      <c r="B957" s="240"/>
      <c r="C957" s="240"/>
      <c r="D957" s="240"/>
      <c r="E957" s="240"/>
      <c r="F957" s="240"/>
      <c r="G957" s="240"/>
      <c r="H957" s="240"/>
      <c r="I957" s="240"/>
      <c r="J957" s="240"/>
      <c r="K957" s="240"/>
      <c r="L957" s="240"/>
      <c r="M957" s="240"/>
      <c r="N957" s="240"/>
      <c r="O957" s="240"/>
      <c r="P957" s="240"/>
      <c r="Q957" s="240"/>
      <c r="R957" s="210"/>
    </row>
    <row r="958" spans="1:18" x14ac:dyDescent="0.35">
      <c r="A958" s="250"/>
      <c r="B958" s="240"/>
      <c r="C958" s="240"/>
      <c r="D958" s="240"/>
      <c r="E958" s="240"/>
      <c r="F958" s="240"/>
      <c r="G958" s="240"/>
      <c r="H958" s="240"/>
      <c r="I958" s="240"/>
      <c r="J958" s="240"/>
      <c r="K958" s="240"/>
      <c r="L958" s="240"/>
      <c r="M958" s="240"/>
      <c r="N958" s="240"/>
      <c r="O958" s="240"/>
      <c r="P958" s="240"/>
      <c r="Q958" s="240"/>
      <c r="R958" s="210"/>
    </row>
    <row r="959" spans="1:18" x14ac:dyDescent="0.35">
      <c r="A959" s="250"/>
      <c r="B959" s="240"/>
      <c r="C959" s="240"/>
      <c r="D959" s="240"/>
      <c r="E959" s="240"/>
      <c r="F959" s="240"/>
      <c r="G959" s="240"/>
      <c r="H959" s="240"/>
      <c r="I959" s="240"/>
      <c r="J959" s="240"/>
      <c r="K959" s="240"/>
      <c r="L959" s="240"/>
      <c r="M959" s="240"/>
      <c r="N959" s="240"/>
      <c r="O959" s="240"/>
      <c r="P959" s="240"/>
      <c r="Q959" s="240"/>
      <c r="R959" s="210"/>
    </row>
    <row r="960" spans="1:18" x14ac:dyDescent="0.35">
      <c r="A960" s="250"/>
      <c r="B960" s="240"/>
      <c r="C960" s="240"/>
      <c r="D960" s="240"/>
      <c r="E960" s="240"/>
      <c r="F960" s="240"/>
      <c r="G960" s="240"/>
      <c r="H960" s="240"/>
      <c r="I960" s="240"/>
      <c r="J960" s="240"/>
      <c r="K960" s="240"/>
      <c r="L960" s="240"/>
      <c r="M960" s="240"/>
      <c r="N960" s="240"/>
      <c r="O960" s="240"/>
      <c r="P960" s="240"/>
      <c r="Q960" s="240"/>
      <c r="R960" s="210"/>
    </row>
    <row r="961" spans="1:18" x14ac:dyDescent="0.35">
      <c r="A961" s="250"/>
      <c r="B961" s="240"/>
      <c r="C961" s="240"/>
      <c r="D961" s="240"/>
      <c r="E961" s="240"/>
      <c r="F961" s="240"/>
      <c r="G961" s="240"/>
      <c r="H961" s="240"/>
      <c r="I961" s="240"/>
      <c r="J961" s="240"/>
      <c r="K961" s="240"/>
      <c r="L961" s="240"/>
      <c r="M961" s="240"/>
      <c r="N961" s="240"/>
      <c r="O961" s="240"/>
      <c r="P961" s="240"/>
      <c r="Q961" s="240"/>
      <c r="R961" s="210"/>
    </row>
    <row r="962" spans="1:18" x14ac:dyDescent="0.35">
      <c r="A962" s="250"/>
      <c r="B962" s="240"/>
      <c r="C962" s="240"/>
      <c r="D962" s="240"/>
      <c r="E962" s="240"/>
      <c r="F962" s="240"/>
      <c r="G962" s="240"/>
      <c r="H962" s="240"/>
      <c r="I962" s="240"/>
      <c r="J962" s="240"/>
      <c r="K962" s="240"/>
      <c r="L962" s="240"/>
      <c r="M962" s="240"/>
      <c r="N962" s="240"/>
      <c r="O962" s="240"/>
      <c r="P962" s="240"/>
      <c r="Q962" s="240"/>
      <c r="R962" s="210"/>
    </row>
    <row r="963" spans="1:18" x14ac:dyDescent="0.35">
      <c r="A963" s="250"/>
      <c r="B963" s="240"/>
      <c r="C963" s="240"/>
      <c r="D963" s="240"/>
      <c r="E963" s="240"/>
      <c r="F963" s="240"/>
      <c r="G963" s="240"/>
      <c r="H963" s="240"/>
      <c r="I963" s="240"/>
      <c r="J963" s="240"/>
      <c r="K963" s="240"/>
      <c r="L963" s="240"/>
      <c r="M963" s="240"/>
      <c r="N963" s="240"/>
      <c r="O963" s="240"/>
      <c r="P963" s="240"/>
      <c r="Q963" s="240"/>
      <c r="R963" s="210"/>
    </row>
    <row r="964" spans="1:18" x14ac:dyDescent="0.35">
      <c r="A964" s="250"/>
      <c r="B964" s="240"/>
      <c r="C964" s="240"/>
      <c r="D964" s="240"/>
      <c r="E964" s="240"/>
      <c r="F964" s="240"/>
      <c r="G964" s="240"/>
      <c r="H964" s="240"/>
      <c r="I964" s="240"/>
      <c r="J964" s="240"/>
      <c r="K964" s="240"/>
      <c r="L964" s="240"/>
      <c r="M964" s="240"/>
      <c r="N964" s="240"/>
      <c r="O964" s="240"/>
      <c r="P964" s="240"/>
      <c r="Q964" s="240"/>
      <c r="R964" s="210"/>
    </row>
    <row r="965" spans="1:18" x14ac:dyDescent="0.35">
      <c r="A965" s="250"/>
      <c r="B965" s="240"/>
      <c r="C965" s="240"/>
      <c r="D965" s="240"/>
      <c r="E965" s="240"/>
      <c r="F965" s="240"/>
      <c r="G965" s="240"/>
      <c r="H965" s="240"/>
      <c r="I965" s="240"/>
      <c r="J965" s="240"/>
      <c r="K965" s="240"/>
      <c r="L965" s="240"/>
      <c r="M965" s="240"/>
      <c r="N965" s="240"/>
      <c r="O965" s="240"/>
      <c r="P965" s="240"/>
      <c r="Q965" s="240"/>
      <c r="R965" s="210"/>
    </row>
    <row r="966" spans="1:18" x14ac:dyDescent="0.35">
      <c r="A966" s="250"/>
      <c r="B966" s="240"/>
      <c r="C966" s="240"/>
      <c r="D966" s="240"/>
      <c r="E966" s="240"/>
      <c r="F966" s="240"/>
      <c r="G966" s="240"/>
      <c r="H966" s="240"/>
      <c r="I966" s="240"/>
      <c r="J966" s="240"/>
      <c r="K966" s="240"/>
      <c r="L966" s="240"/>
      <c r="M966" s="240"/>
      <c r="N966" s="240"/>
      <c r="O966" s="240"/>
      <c r="P966" s="240"/>
      <c r="Q966" s="240"/>
      <c r="R966" s="210"/>
    </row>
    <row r="967" spans="1:18" x14ac:dyDescent="0.35">
      <c r="A967" s="250"/>
      <c r="B967" s="240"/>
      <c r="C967" s="240"/>
      <c r="D967" s="240"/>
      <c r="E967" s="240"/>
      <c r="F967" s="240"/>
      <c r="G967" s="240"/>
      <c r="H967" s="240"/>
      <c r="I967" s="240"/>
      <c r="J967" s="240"/>
      <c r="K967" s="240"/>
      <c r="L967" s="240"/>
      <c r="M967" s="240"/>
      <c r="N967" s="240"/>
      <c r="O967" s="240"/>
      <c r="P967" s="240"/>
      <c r="Q967" s="240"/>
      <c r="R967" s="210"/>
    </row>
    <row r="968" spans="1:18" x14ac:dyDescent="0.35">
      <c r="A968" s="250"/>
      <c r="B968" s="240"/>
      <c r="C968" s="240"/>
      <c r="D968" s="240"/>
      <c r="E968" s="240"/>
      <c r="F968" s="240"/>
      <c r="G968" s="240"/>
      <c r="H968" s="240"/>
      <c r="I968" s="240"/>
      <c r="J968" s="240"/>
      <c r="K968" s="240"/>
      <c r="L968" s="240"/>
      <c r="M968" s="240"/>
      <c r="N968" s="240"/>
      <c r="O968" s="240"/>
      <c r="P968" s="240"/>
      <c r="Q968" s="240"/>
      <c r="R968" s="210"/>
    </row>
    <row r="969" spans="1:18" x14ac:dyDescent="0.35">
      <c r="A969" s="250"/>
      <c r="B969" s="240"/>
      <c r="C969" s="240"/>
      <c r="D969" s="240"/>
      <c r="E969" s="240"/>
      <c r="F969" s="240"/>
      <c r="G969" s="240"/>
      <c r="H969" s="240"/>
      <c r="I969" s="240"/>
      <c r="J969" s="240"/>
      <c r="K969" s="240"/>
      <c r="L969" s="240"/>
      <c r="M969" s="240"/>
      <c r="N969" s="240"/>
      <c r="O969" s="240"/>
      <c r="P969" s="240"/>
      <c r="Q969" s="240"/>
      <c r="R969" s="210"/>
    </row>
    <row r="970" spans="1:18" x14ac:dyDescent="0.35">
      <c r="A970" s="250"/>
      <c r="B970" s="240"/>
      <c r="C970" s="240"/>
      <c r="D970" s="240"/>
      <c r="E970" s="240"/>
      <c r="F970" s="240"/>
      <c r="G970" s="240"/>
      <c r="H970" s="240"/>
      <c r="I970" s="240"/>
      <c r="J970" s="240"/>
      <c r="K970" s="240"/>
      <c r="L970" s="240"/>
      <c r="M970" s="240"/>
      <c r="N970" s="240"/>
      <c r="O970" s="240"/>
      <c r="P970" s="240"/>
      <c r="Q970" s="240"/>
      <c r="R970" s="210"/>
    </row>
    <row r="971" spans="1:18" x14ac:dyDescent="0.35">
      <c r="A971" s="250"/>
      <c r="B971" s="240"/>
      <c r="C971" s="240"/>
      <c r="D971" s="240"/>
      <c r="E971" s="240"/>
      <c r="F971" s="240"/>
      <c r="G971" s="240"/>
      <c r="H971" s="240"/>
      <c r="I971" s="240"/>
      <c r="J971" s="240"/>
      <c r="K971" s="240"/>
      <c r="L971" s="240"/>
      <c r="M971" s="240"/>
      <c r="N971" s="240"/>
      <c r="O971" s="240"/>
      <c r="P971" s="240"/>
      <c r="Q971" s="240"/>
      <c r="R971" s="210"/>
    </row>
    <row r="972" spans="1:18" x14ac:dyDescent="0.35">
      <c r="A972" s="250"/>
      <c r="B972" s="240"/>
      <c r="C972" s="240"/>
      <c r="D972" s="240"/>
      <c r="E972" s="240"/>
      <c r="F972" s="240"/>
      <c r="G972" s="240"/>
      <c r="H972" s="240"/>
      <c r="I972" s="240"/>
      <c r="J972" s="240"/>
      <c r="K972" s="240"/>
      <c r="L972" s="240"/>
      <c r="M972" s="240"/>
      <c r="N972" s="240"/>
      <c r="O972" s="240"/>
      <c r="P972" s="240"/>
      <c r="Q972" s="240"/>
      <c r="R972" s="210"/>
    </row>
    <row r="973" spans="1:18" x14ac:dyDescent="0.35">
      <c r="A973" s="250"/>
      <c r="B973" s="240"/>
      <c r="C973" s="240"/>
      <c r="D973" s="240"/>
      <c r="E973" s="240"/>
      <c r="F973" s="240"/>
      <c r="G973" s="240"/>
      <c r="H973" s="240"/>
      <c r="I973" s="240"/>
      <c r="J973" s="240"/>
      <c r="K973" s="240"/>
      <c r="L973" s="240"/>
      <c r="M973" s="240"/>
      <c r="N973" s="240"/>
      <c r="O973" s="240"/>
      <c r="P973" s="240"/>
      <c r="Q973" s="240"/>
      <c r="R973" s="210"/>
    </row>
    <row r="974" spans="1:18" x14ac:dyDescent="0.35">
      <c r="A974" s="250"/>
      <c r="B974" s="240"/>
      <c r="C974" s="240"/>
      <c r="D974" s="240"/>
      <c r="E974" s="240"/>
      <c r="F974" s="240"/>
      <c r="G974" s="240"/>
      <c r="H974" s="240"/>
      <c r="I974" s="240"/>
      <c r="J974" s="240"/>
      <c r="K974" s="240"/>
      <c r="L974" s="240"/>
      <c r="M974" s="240"/>
      <c r="N974" s="240"/>
      <c r="O974" s="240"/>
      <c r="P974" s="240"/>
      <c r="Q974" s="240"/>
      <c r="R974" s="210"/>
    </row>
    <row r="975" spans="1:18" x14ac:dyDescent="0.35">
      <c r="A975" s="250"/>
      <c r="B975" s="240"/>
      <c r="C975" s="240"/>
      <c r="D975" s="240"/>
      <c r="E975" s="240"/>
      <c r="F975" s="240"/>
      <c r="G975" s="240"/>
      <c r="H975" s="240"/>
      <c r="I975" s="240"/>
      <c r="J975" s="240"/>
      <c r="K975" s="240"/>
      <c r="L975" s="240"/>
      <c r="M975" s="240"/>
      <c r="N975" s="240"/>
      <c r="O975" s="240"/>
      <c r="P975" s="240"/>
      <c r="Q975" s="240"/>
      <c r="R975" s="210"/>
    </row>
    <row r="976" spans="1:18" x14ac:dyDescent="0.35">
      <c r="A976" s="250"/>
      <c r="B976" s="240"/>
      <c r="C976" s="240"/>
      <c r="D976" s="240"/>
      <c r="E976" s="240"/>
      <c r="F976" s="240"/>
      <c r="G976" s="240"/>
      <c r="H976" s="240"/>
      <c r="I976" s="240"/>
      <c r="J976" s="240"/>
      <c r="K976" s="240"/>
      <c r="L976" s="240"/>
      <c r="M976" s="240"/>
      <c r="N976" s="240"/>
      <c r="O976" s="240"/>
      <c r="P976" s="240"/>
      <c r="Q976" s="240"/>
      <c r="R976" s="210"/>
    </row>
    <row r="977" spans="1:18" x14ac:dyDescent="0.35">
      <c r="A977" s="250"/>
      <c r="B977" s="240"/>
      <c r="C977" s="240"/>
      <c r="D977" s="240"/>
      <c r="E977" s="240"/>
      <c r="F977" s="240"/>
      <c r="G977" s="240"/>
      <c r="H977" s="240"/>
      <c r="I977" s="240"/>
      <c r="J977" s="240"/>
      <c r="K977" s="240"/>
      <c r="L977" s="240"/>
      <c r="M977" s="240"/>
      <c r="N977" s="240"/>
      <c r="O977" s="240"/>
      <c r="P977" s="240"/>
      <c r="Q977" s="240"/>
      <c r="R977" s="210"/>
    </row>
    <row r="978" spans="1:18" x14ac:dyDescent="0.35">
      <c r="A978" s="250"/>
      <c r="B978" s="240"/>
      <c r="C978" s="240"/>
      <c r="D978" s="240"/>
      <c r="E978" s="240"/>
      <c r="F978" s="240"/>
      <c r="G978" s="240"/>
      <c r="H978" s="240"/>
      <c r="I978" s="240"/>
      <c r="J978" s="240"/>
      <c r="K978" s="240"/>
      <c r="L978" s="240"/>
      <c r="M978" s="240"/>
      <c r="N978" s="240"/>
      <c r="O978" s="240"/>
      <c r="P978" s="240"/>
      <c r="Q978" s="240"/>
      <c r="R978" s="210"/>
    </row>
    <row r="979" spans="1:18" x14ac:dyDescent="0.35">
      <c r="A979" s="250"/>
      <c r="B979" s="240"/>
      <c r="C979" s="240"/>
      <c r="D979" s="240"/>
      <c r="E979" s="240"/>
      <c r="F979" s="240"/>
      <c r="G979" s="240"/>
      <c r="H979" s="240"/>
      <c r="I979" s="240"/>
      <c r="J979" s="240"/>
      <c r="K979" s="240"/>
      <c r="L979" s="240"/>
      <c r="M979" s="240"/>
      <c r="N979" s="240"/>
      <c r="O979" s="240"/>
      <c r="P979" s="240"/>
      <c r="Q979" s="240"/>
      <c r="R979" s="210"/>
    </row>
    <row r="980" spans="1:18" x14ac:dyDescent="0.35">
      <c r="A980" s="250"/>
      <c r="B980" s="240"/>
      <c r="C980" s="240"/>
      <c r="D980" s="240"/>
      <c r="E980" s="240"/>
      <c r="F980" s="240"/>
      <c r="G980" s="240"/>
      <c r="H980" s="240"/>
      <c r="I980" s="240"/>
      <c r="J980" s="240"/>
      <c r="K980" s="240"/>
      <c r="L980" s="240"/>
      <c r="M980" s="240"/>
      <c r="N980" s="240"/>
      <c r="O980" s="240"/>
      <c r="P980" s="240"/>
      <c r="Q980" s="240"/>
      <c r="R980" s="210"/>
    </row>
    <row r="981" spans="1:18" x14ac:dyDescent="0.35">
      <c r="A981" s="250"/>
      <c r="B981" s="240"/>
      <c r="C981" s="240"/>
      <c r="D981" s="240"/>
      <c r="E981" s="240"/>
      <c r="F981" s="240"/>
      <c r="G981" s="240"/>
      <c r="H981" s="240"/>
      <c r="I981" s="240"/>
      <c r="J981" s="240"/>
      <c r="K981" s="240"/>
      <c r="L981" s="240"/>
      <c r="M981" s="240"/>
      <c r="N981" s="240"/>
      <c r="O981" s="240"/>
      <c r="P981" s="240"/>
      <c r="Q981" s="240"/>
      <c r="R981" s="210"/>
    </row>
    <row r="982" spans="1:18" x14ac:dyDescent="0.35">
      <c r="A982" s="250"/>
      <c r="B982" s="240"/>
      <c r="C982" s="240"/>
      <c r="D982" s="240"/>
      <c r="E982" s="240"/>
      <c r="F982" s="240"/>
      <c r="G982" s="240"/>
      <c r="H982" s="240"/>
      <c r="I982" s="240"/>
      <c r="J982" s="240"/>
      <c r="K982" s="240"/>
      <c r="L982" s="240"/>
      <c r="M982" s="240"/>
      <c r="N982" s="240"/>
      <c r="O982" s="240"/>
      <c r="P982" s="240"/>
      <c r="Q982" s="240"/>
      <c r="R982" s="210"/>
    </row>
    <row r="983" spans="1:18" x14ac:dyDescent="0.35">
      <c r="A983" s="250"/>
      <c r="B983" s="240"/>
      <c r="C983" s="240"/>
      <c r="D983" s="240"/>
      <c r="E983" s="240"/>
      <c r="F983" s="240"/>
      <c r="G983" s="240"/>
      <c r="H983" s="240"/>
      <c r="I983" s="240"/>
      <c r="J983" s="240"/>
      <c r="K983" s="240"/>
      <c r="L983" s="240"/>
      <c r="M983" s="240"/>
      <c r="N983" s="240"/>
      <c r="O983" s="240"/>
      <c r="P983" s="240"/>
      <c r="Q983" s="240"/>
      <c r="R983" s="210"/>
    </row>
    <row r="984" spans="1:18" x14ac:dyDescent="0.35">
      <c r="A984" s="250"/>
      <c r="B984" s="240"/>
      <c r="C984" s="240"/>
      <c r="D984" s="240"/>
      <c r="E984" s="240"/>
      <c r="F984" s="240"/>
      <c r="G984" s="240"/>
      <c r="H984" s="240"/>
      <c r="I984" s="240"/>
      <c r="J984" s="240"/>
      <c r="K984" s="240"/>
      <c r="L984" s="240"/>
      <c r="M984" s="240"/>
      <c r="N984" s="240"/>
      <c r="O984" s="240"/>
      <c r="P984" s="240"/>
      <c r="Q984" s="240"/>
      <c r="R984" s="210"/>
    </row>
    <row r="985" spans="1:18" x14ac:dyDescent="0.35">
      <c r="A985" s="250"/>
      <c r="B985" s="240"/>
      <c r="C985" s="240"/>
      <c r="D985" s="240"/>
      <c r="E985" s="240"/>
      <c r="F985" s="240"/>
      <c r="G985" s="240"/>
      <c r="H985" s="240"/>
      <c r="I985" s="240"/>
      <c r="J985" s="240"/>
      <c r="K985" s="240"/>
      <c r="L985" s="240"/>
      <c r="M985" s="240"/>
      <c r="N985" s="240"/>
      <c r="O985" s="240"/>
      <c r="P985" s="240"/>
      <c r="Q985" s="240"/>
      <c r="R985" s="210"/>
    </row>
    <row r="986" spans="1:18" x14ac:dyDescent="0.35">
      <c r="A986" s="250"/>
      <c r="B986" s="240"/>
      <c r="C986" s="240"/>
      <c r="D986" s="240"/>
      <c r="E986" s="240"/>
      <c r="F986" s="240"/>
      <c r="G986" s="240"/>
      <c r="H986" s="240"/>
      <c r="I986" s="240"/>
      <c r="J986" s="240"/>
      <c r="K986" s="240"/>
      <c r="L986" s="240"/>
      <c r="M986" s="240"/>
      <c r="N986" s="240"/>
      <c r="O986" s="240"/>
      <c r="P986" s="240"/>
      <c r="Q986" s="240"/>
      <c r="R986" s="210"/>
    </row>
    <row r="987" spans="1:18" x14ac:dyDescent="0.35">
      <c r="A987" s="250"/>
      <c r="B987" s="240"/>
      <c r="C987" s="240"/>
      <c r="D987" s="240"/>
      <c r="E987" s="240"/>
      <c r="F987" s="240"/>
      <c r="G987" s="240"/>
      <c r="H987" s="240"/>
      <c r="I987" s="240"/>
      <c r="J987" s="240"/>
      <c r="K987" s="240"/>
      <c r="L987" s="240"/>
      <c r="M987" s="240"/>
      <c r="N987" s="240"/>
      <c r="O987" s="240"/>
      <c r="P987" s="240"/>
      <c r="Q987" s="240"/>
      <c r="R987" s="210"/>
    </row>
    <row r="988" spans="1:18" x14ac:dyDescent="0.35">
      <c r="A988" s="250"/>
      <c r="B988" s="240"/>
      <c r="C988" s="240"/>
      <c r="D988" s="240"/>
      <c r="E988" s="240"/>
      <c r="F988" s="240"/>
      <c r="G988" s="240"/>
      <c r="H988" s="240"/>
      <c r="I988" s="240"/>
      <c r="J988" s="240"/>
      <c r="K988" s="240"/>
      <c r="L988" s="240"/>
      <c r="M988" s="240"/>
      <c r="N988" s="240"/>
      <c r="O988" s="240"/>
      <c r="P988" s="240"/>
      <c r="Q988" s="240"/>
      <c r="R988" s="210"/>
    </row>
    <row r="989" spans="1:18" x14ac:dyDescent="0.35">
      <c r="A989" s="250"/>
      <c r="B989" s="240"/>
      <c r="C989" s="240"/>
      <c r="D989" s="240"/>
      <c r="E989" s="240"/>
      <c r="F989" s="240"/>
      <c r="G989" s="240"/>
      <c r="H989" s="240"/>
      <c r="I989" s="240"/>
      <c r="J989" s="240"/>
      <c r="K989" s="240"/>
      <c r="L989" s="240"/>
      <c r="M989" s="240"/>
      <c r="N989" s="240"/>
      <c r="O989" s="240"/>
      <c r="P989" s="240"/>
      <c r="Q989" s="240"/>
      <c r="R989" s="210"/>
    </row>
    <row r="990" spans="1:18" x14ac:dyDescent="0.35">
      <c r="A990" s="250"/>
      <c r="B990" s="240"/>
      <c r="C990" s="240"/>
      <c r="D990" s="240"/>
      <c r="E990" s="240"/>
      <c r="F990" s="240"/>
      <c r="G990" s="240"/>
      <c r="H990" s="240"/>
      <c r="I990" s="240"/>
      <c r="J990" s="240"/>
      <c r="K990" s="240"/>
      <c r="L990" s="240"/>
      <c r="M990" s="240"/>
      <c r="N990" s="240"/>
      <c r="O990" s="240"/>
      <c r="P990" s="240"/>
      <c r="Q990" s="240"/>
      <c r="R990" s="210"/>
    </row>
    <row r="991" spans="1:18" x14ac:dyDescent="0.35">
      <c r="A991" s="250"/>
      <c r="B991" s="240"/>
      <c r="C991" s="240"/>
      <c r="D991" s="240"/>
      <c r="E991" s="240"/>
      <c r="F991" s="240"/>
      <c r="G991" s="240"/>
      <c r="H991" s="240"/>
      <c r="I991" s="240"/>
      <c r="J991" s="240"/>
      <c r="K991" s="240"/>
      <c r="L991" s="240"/>
      <c r="M991" s="240"/>
      <c r="N991" s="240"/>
      <c r="O991" s="240"/>
      <c r="P991" s="240"/>
      <c r="Q991" s="240"/>
      <c r="R991" s="210"/>
    </row>
    <row r="992" spans="1:18" x14ac:dyDescent="0.35">
      <c r="A992" s="250"/>
      <c r="B992" s="240"/>
      <c r="C992" s="240"/>
      <c r="D992" s="240"/>
      <c r="E992" s="240"/>
      <c r="F992" s="240"/>
      <c r="G992" s="240"/>
      <c r="H992" s="240"/>
      <c r="I992" s="240"/>
      <c r="J992" s="240"/>
      <c r="K992" s="240"/>
      <c r="L992" s="240"/>
      <c r="M992" s="240"/>
      <c r="N992" s="240"/>
      <c r="O992" s="240"/>
      <c r="P992" s="240"/>
      <c r="Q992" s="240"/>
      <c r="R992" s="210"/>
    </row>
    <row r="993" spans="1:18" x14ac:dyDescent="0.35">
      <c r="A993" s="250"/>
      <c r="B993" s="240"/>
      <c r="C993" s="240"/>
      <c r="D993" s="240"/>
      <c r="E993" s="240"/>
      <c r="F993" s="240"/>
      <c r="G993" s="240"/>
      <c r="H993" s="240"/>
      <c r="I993" s="240"/>
      <c r="J993" s="240"/>
      <c r="K993" s="240"/>
      <c r="L993" s="240"/>
      <c r="M993" s="240"/>
      <c r="N993" s="240"/>
      <c r="O993" s="240"/>
      <c r="P993" s="240"/>
      <c r="Q993" s="240"/>
      <c r="R993" s="210"/>
    </row>
    <row r="994" spans="1:18" x14ac:dyDescent="0.35">
      <c r="A994" s="250"/>
      <c r="B994" s="240"/>
      <c r="C994" s="240"/>
      <c r="D994" s="240"/>
      <c r="E994" s="240"/>
      <c r="F994" s="240"/>
      <c r="G994" s="240"/>
      <c r="H994" s="240"/>
      <c r="I994" s="240"/>
      <c r="J994" s="240"/>
      <c r="K994" s="240"/>
      <c r="L994" s="240"/>
      <c r="M994" s="240"/>
      <c r="N994" s="240"/>
      <c r="O994" s="240"/>
      <c r="P994" s="240"/>
      <c r="Q994" s="240"/>
      <c r="R994" s="210"/>
    </row>
    <row r="995" spans="1:18" x14ac:dyDescent="0.35">
      <c r="A995" s="250"/>
      <c r="B995" s="240"/>
      <c r="C995" s="240"/>
      <c r="D995" s="240"/>
      <c r="E995" s="240"/>
      <c r="F995" s="240"/>
      <c r="G995" s="240"/>
      <c r="H995" s="240"/>
      <c r="I995" s="240"/>
      <c r="J995" s="240"/>
      <c r="K995" s="240"/>
      <c r="L995" s="240"/>
      <c r="M995" s="240"/>
      <c r="N995" s="240"/>
      <c r="O995" s="240"/>
      <c r="P995" s="240"/>
      <c r="Q995" s="240"/>
      <c r="R995" s="210"/>
    </row>
    <row r="996" spans="1:18" x14ac:dyDescent="0.35">
      <c r="A996" s="250"/>
      <c r="B996" s="240"/>
      <c r="C996" s="240"/>
      <c r="D996" s="240"/>
      <c r="E996" s="240"/>
      <c r="F996" s="240"/>
      <c r="G996" s="240"/>
      <c r="H996" s="240"/>
      <c r="I996" s="240"/>
      <c r="J996" s="240"/>
      <c r="K996" s="240"/>
      <c r="L996" s="240"/>
      <c r="M996" s="240"/>
      <c r="N996" s="240"/>
      <c r="O996" s="240"/>
      <c r="P996" s="240"/>
      <c r="Q996" s="240"/>
      <c r="R996" s="210"/>
    </row>
    <row r="997" spans="1:18" x14ac:dyDescent="0.35">
      <c r="A997" s="250"/>
      <c r="B997" s="240"/>
      <c r="C997" s="240"/>
      <c r="D997" s="240"/>
      <c r="E997" s="240"/>
      <c r="F997" s="240"/>
      <c r="G997" s="240"/>
      <c r="H997" s="240"/>
      <c r="I997" s="240"/>
      <c r="J997" s="240"/>
      <c r="K997" s="240"/>
      <c r="L997" s="240"/>
      <c r="M997" s="240"/>
      <c r="N997" s="240"/>
      <c r="O997" s="240"/>
      <c r="P997" s="240"/>
      <c r="Q997" s="240"/>
      <c r="R997" s="210"/>
    </row>
    <row r="998" spans="1:18" x14ac:dyDescent="0.35">
      <c r="A998" s="250"/>
      <c r="B998" s="240"/>
      <c r="C998" s="240"/>
      <c r="D998" s="240"/>
      <c r="E998" s="240"/>
      <c r="F998" s="240"/>
      <c r="G998" s="240"/>
      <c r="H998" s="240"/>
      <c r="I998" s="240"/>
      <c r="J998" s="240"/>
      <c r="K998" s="240"/>
      <c r="L998" s="240"/>
      <c r="M998" s="240"/>
      <c r="N998" s="240"/>
      <c r="O998" s="240"/>
      <c r="P998" s="240"/>
      <c r="Q998" s="240"/>
      <c r="R998" s="210"/>
    </row>
    <row r="999" spans="1:18" x14ac:dyDescent="0.35">
      <c r="A999" s="250"/>
      <c r="B999" s="240"/>
      <c r="C999" s="240"/>
      <c r="D999" s="240"/>
      <c r="E999" s="240"/>
      <c r="F999" s="240"/>
      <c r="G999" s="240"/>
      <c r="H999" s="240"/>
      <c r="I999" s="240"/>
      <c r="J999" s="240"/>
      <c r="K999" s="240"/>
      <c r="L999" s="240"/>
      <c r="M999" s="240"/>
      <c r="N999" s="240"/>
      <c r="O999" s="240"/>
      <c r="P999" s="240"/>
      <c r="Q999" s="240"/>
      <c r="R999" s="210"/>
    </row>
    <row r="1000" spans="1:18" x14ac:dyDescent="0.35">
      <c r="A1000" s="250"/>
      <c r="B1000" s="240"/>
      <c r="C1000" s="240"/>
      <c r="D1000" s="240"/>
      <c r="E1000" s="240"/>
      <c r="F1000" s="240"/>
      <c r="G1000" s="240"/>
      <c r="H1000" s="240"/>
      <c r="I1000" s="240"/>
      <c r="J1000" s="240"/>
      <c r="K1000" s="240"/>
      <c r="L1000" s="240"/>
      <c r="M1000" s="240"/>
      <c r="N1000" s="240"/>
      <c r="O1000" s="240"/>
      <c r="P1000" s="240"/>
      <c r="Q1000" s="240"/>
      <c r="R1000" s="210"/>
    </row>
    <row r="1001" spans="1:18" x14ac:dyDescent="0.35">
      <c r="A1001" s="250"/>
    </row>
    <row r="1002" spans="1:18" x14ac:dyDescent="0.35">
      <c r="A1002" s="250"/>
    </row>
    <row r="1003" spans="1:18" x14ac:dyDescent="0.35">
      <c r="A1003" s="250"/>
    </row>
    <row r="1004" spans="1:18" x14ac:dyDescent="0.35">
      <c r="A1004" s="250"/>
    </row>
    <row r="1005" spans="1:18" x14ac:dyDescent="0.35">
      <c r="A1005" s="250"/>
    </row>
    <row r="1006" spans="1:18" x14ac:dyDescent="0.35">
      <c r="A1006" s="250"/>
    </row>
    <row r="1007" spans="1:18" x14ac:dyDescent="0.35">
      <c r="A1007" s="250"/>
    </row>
    <row r="1008" spans="1:18" x14ac:dyDescent="0.35">
      <c r="A1008" s="250"/>
    </row>
    <row r="1009" spans="1:1" x14ac:dyDescent="0.35">
      <c r="A1009" s="250"/>
    </row>
    <row r="1010" spans="1:1" x14ac:dyDescent="0.35">
      <c r="A1010" s="250"/>
    </row>
    <row r="1011" spans="1:1" x14ac:dyDescent="0.35">
      <c r="A1011" s="250"/>
    </row>
    <row r="1012" spans="1:1" x14ac:dyDescent="0.35">
      <c r="A1012" s="250"/>
    </row>
    <row r="1013" spans="1:1" x14ac:dyDescent="0.35">
      <c r="A1013" s="250"/>
    </row>
    <row r="1014" spans="1:1" x14ac:dyDescent="0.35">
      <c r="A1014" s="250"/>
    </row>
    <row r="1015" spans="1:1" x14ac:dyDescent="0.35">
      <c r="A1015" s="250"/>
    </row>
    <row r="1016" spans="1:1" x14ac:dyDescent="0.35">
      <c r="A1016" s="250"/>
    </row>
    <row r="1017" spans="1:1" x14ac:dyDescent="0.35">
      <c r="A1017" s="250"/>
    </row>
    <row r="1018" spans="1:1" x14ac:dyDescent="0.35">
      <c r="A1018" s="250"/>
    </row>
    <row r="1019" spans="1:1" x14ac:dyDescent="0.35">
      <c r="A1019" s="250"/>
    </row>
    <row r="1020" spans="1:1" x14ac:dyDescent="0.35">
      <c r="A1020" s="250"/>
    </row>
    <row r="1021" spans="1:1" x14ac:dyDescent="0.35">
      <c r="A1021" s="250"/>
    </row>
    <row r="1022" spans="1:1" x14ac:dyDescent="0.35">
      <c r="A1022" s="250"/>
    </row>
    <row r="1023" spans="1:1" x14ac:dyDescent="0.35">
      <c r="A1023" s="250"/>
    </row>
    <row r="1024" spans="1:1" x14ac:dyDescent="0.35">
      <c r="A1024" s="250"/>
    </row>
    <row r="1025" spans="1:1" x14ac:dyDescent="0.35">
      <c r="A1025" s="250"/>
    </row>
    <row r="1026" spans="1:1" x14ac:dyDescent="0.35">
      <c r="A1026" s="250"/>
    </row>
    <row r="1027" spans="1:1" x14ac:dyDescent="0.35">
      <c r="A1027" s="250"/>
    </row>
    <row r="1028" spans="1:1" x14ac:dyDescent="0.35">
      <c r="A1028" s="250"/>
    </row>
    <row r="1029" spans="1:1" x14ac:dyDescent="0.35">
      <c r="A1029" s="250"/>
    </row>
    <row r="1030" spans="1:1" x14ac:dyDescent="0.35">
      <c r="A1030" s="250"/>
    </row>
  </sheetData>
  <sheetProtection sheet="1" objects="1" scenarios="1" selectLockedCells="1" autoFilter="0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E5A17473-B87B-42D5-B315-6C5B1BEC41E6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4555223D-A934-42AD-943B-3FF80DF487F6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7E34853B-8F09-46DB-A4CE-70A14FF2F938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6C7114F8-EB99-4657-AFFC-E8334FFB4D67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552" customWidth="1"/>
    <col min="12" max="16384" width="10.81640625" style="552"/>
  </cols>
  <sheetData>
    <row r="1" spans="1:10" ht="30" customHeight="1" x14ac:dyDescent="0.35">
      <c r="A1" s="552"/>
      <c r="B1" s="552"/>
      <c r="C1" s="552"/>
      <c r="D1" s="552"/>
      <c r="E1" s="213"/>
      <c r="F1" s="552"/>
      <c r="G1" s="552"/>
      <c r="H1" s="552"/>
      <c r="I1" s="552"/>
      <c r="J1" s="552"/>
    </row>
    <row r="2" spans="1:10" ht="3" customHeight="1" x14ac:dyDescent="0.35">
      <c r="A2" s="552"/>
      <c r="B2" s="552"/>
      <c r="C2" s="552"/>
      <c r="D2" s="552"/>
      <c r="E2" s="213"/>
      <c r="F2" s="552"/>
      <c r="G2" s="552"/>
      <c r="H2" s="552"/>
      <c r="I2" s="552"/>
      <c r="J2" s="552"/>
    </row>
    <row r="3" spans="1:10" ht="16" x14ac:dyDescent="0.35">
      <c r="A3" s="424" t="s">
        <v>265</v>
      </c>
      <c r="B3" s="425" t="s">
        <v>470</v>
      </c>
      <c r="C3" s="425" t="s">
        <v>488</v>
      </c>
      <c r="D3" s="425" t="s">
        <v>471</v>
      </c>
      <c r="E3" s="425" t="s">
        <v>481</v>
      </c>
      <c r="F3" s="425" t="s">
        <v>479</v>
      </c>
      <c r="G3" s="425" t="s">
        <v>480</v>
      </c>
      <c r="H3" s="425" t="s">
        <v>357</v>
      </c>
      <c r="I3" s="424" t="s">
        <v>482</v>
      </c>
      <c r="J3" s="426" t="s">
        <v>474</v>
      </c>
    </row>
    <row r="4" spans="1:10" x14ac:dyDescent="0.35">
      <c r="A4" s="224">
        <v>14</v>
      </c>
      <c r="B4" s="232"/>
      <c r="C4" s="232" t="s">
        <v>468</v>
      </c>
      <c r="D4" s="241">
        <v>46039</v>
      </c>
      <c r="E4" s="232"/>
      <c r="F4" s="232"/>
      <c r="G4" s="232"/>
      <c r="H4" s="232"/>
      <c r="I4" s="245"/>
      <c r="J4" s="247"/>
    </row>
    <row r="5" spans="1:10" x14ac:dyDescent="0.35">
      <c r="A5" s="231">
        <v>14</v>
      </c>
      <c r="B5" s="234"/>
      <c r="C5" s="234" t="s">
        <v>469</v>
      </c>
      <c r="D5" s="242">
        <v>46039</v>
      </c>
      <c r="E5" s="234"/>
      <c r="F5" s="234"/>
      <c r="G5" s="234"/>
      <c r="H5" s="234"/>
      <c r="I5" s="246"/>
      <c r="J5" s="248"/>
    </row>
    <row r="6" spans="1:10" x14ac:dyDescent="0.35">
      <c r="A6" s="224">
        <v>14</v>
      </c>
      <c r="B6" s="232"/>
      <c r="C6" s="232" t="s">
        <v>472</v>
      </c>
      <c r="D6" s="241">
        <v>46040</v>
      </c>
      <c r="E6" s="232"/>
      <c r="F6" s="232"/>
      <c r="G6" s="232"/>
      <c r="H6" s="232"/>
      <c r="I6" s="245"/>
      <c r="J6" s="247"/>
    </row>
    <row r="7" spans="1:10" x14ac:dyDescent="0.35">
      <c r="A7" s="231">
        <v>14</v>
      </c>
      <c r="B7" s="234" t="s">
        <v>476</v>
      </c>
      <c r="C7" s="234" t="s">
        <v>477</v>
      </c>
      <c r="D7" s="242">
        <v>46049</v>
      </c>
      <c r="E7" s="234" t="s">
        <v>478</v>
      </c>
      <c r="F7" s="234"/>
      <c r="G7" s="234"/>
      <c r="H7" s="234"/>
      <c r="I7" s="246"/>
      <c r="J7" s="248"/>
    </row>
    <row r="8" spans="1:10" x14ac:dyDescent="0.35">
      <c r="A8" s="224">
        <v>14</v>
      </c>
      <c r="B8" s="232" t="s">
        <v>483</v>
      </c>
      <c r="C8" s="232" t="s">
        <v>475</v>
      </c>
      <c r="D8" s="241">
        <v>46037</v>
      </c>
      <c r="E8" s="232" t="s">
        <v>478</v>
      </c>
      <c r="F8" s="232" t="s">
        <v>495</v>
      </c>
      <c r="G8" s="232" t="s">
        <v>484</v>
      </c>
      <c r="H8" s="232"/>
      <c r="I8" s="224"/>
      <c r="J8" s="247">
        <v>46050.835590277777</v>
      </c>
    </row>
    <row r="9" spans="1:10" x14ac:dyDescent="0.35">
      <c r="A9" s="231">
        <v>9</v>
      </c>
      <c r="B9" s="234" t="s">
        <v>484</v>
      </c>
      <c r="C9" s="234" t="s">
        <v>495</v>
      </c>
      <c r="D9" s="242">
        <v>46050</v>
      </c>
      <c r="E9" s="234" t="s">
        <v>490</v>
      </c>
      <c r="F9" s="234"/>
      <c r="G9" s="234"/>
      <c r="H9" s="234"/>
      <c r="I9" s="231"/>
      <c r="J9" s="248">
        <v>46050.923506944448</v>
      </c>
    </row>
    <row r="10" spans="1:10" x14ac:dyDescent="0.35">
      <c r="A10" s="224">
        <v>14</v>
      </c>
      <c r="B10" s="232" t="s">
        <v>491</v>
      </c>
      <c r="C10" s="232" t="s">
        <v>487</v>
      </c>
      <c r="D10" s="241">
        <v>46050</v>
      </c>
      <c r="E10" s="232" t="s">
        <v>478</v>
      </c>
      <c r="F10" s="232" t="s">
        <v>487</v>
      </c>
      <c r="G10" s="232" t="s">
        <v>491</v>
      </c>
      <c r="H10" s="232"/>
      <c r="I10" s="224"/>
      <c r="J10" s="247">
        <v>46050.938194444447</v>
      </c>
    </row>
    <row r="11" spans="1:10" x14ac:dyDescent="0.35">
      <c r="A11" s="231">
        <v>14</v>
      </c>
      <c r="B11" s="234" t="s">
        <v>489</v>
      </c>
      <c r="C11" s="234" t="s">
        <v>494</v>
      </c>
      <c r="D11" s="242">
        <v>46050</v>
      </c>
      <c r="E11" s="234" t="s">
        <v>478</v>
      </c>
      <c r="F11" s="234" t="s">
        <v>487</v>
      </c>
      <c r="G11" s="234" t="s">
        <v>491</v>
      </c>
      <c r="H11" s="234"/>
      <c r="I11" s="231"/>
      <c r="J11" s="248">
        <v>46050.951886574076</v>
      </c>
    </row>
    <row r="12" spans="1:10" x14ac:dyDescent="0.35">
      <c r="A12" s="224">
        <v>14</v>
      </c>
      <c r="B12" s="232" t="s">
        <v>491</v>
      </c>
      <c r="C12" s="232" t="s">
        <v>487</v>
      </c>
      <c r="D12" s="241">
        <v>46052</v>
      </c>
      <c r="E12" s="232" t="s">
        <v>496</v>
      </c>
      <c r="F12" s="232"/>
      <c r="G12" s="232"/>
      <c r="H12" s="232"/>
      <c r="I12" s="224"/>
      <c r="J12" s="247">
        <v>46052.939456018517</v>
      </c>
    </row>
    <row r="13" spans="1:10" x14ac:dyDescent="0.35">
      <c r="A13" s="231">
        <v>13</v>
      </c>
      <c r="B13" s="234" t="s">
        <v>459</v>
      </c>
      <c r="C13" s="234" t="s">
        <v>345</v>
      </c>
      <c r="D13" s="242">
        <v>46052</v>
      </c>
      <c r="E13" s="234" t="s">
        <v>497</v>
      </c>
      <c r="F13" s="234"/>
      <c r="G13" s="234"/>
      <c r="H13" s="234" t="s">
        <v>498</v>
      </c>
      <c r="I13" s="231"/>
      <c r="J13" s="248">
        <v>46052.948483796295</v>
      </c>
    </row>
    <row r="14" spans="1:10" x14ac:dyDescent="0.35">
      <c r="A14" s="224">
        <v>13</v>
      </c>
      <c r="B14" s="232" t="s">
        <v>499</v>
      </c>
      <c r="C14" s="232" t="s">
        <v>500</v>
      </c>
      <c r="D14" s="241">
        <v>46052</v>
      </c>
      <c r="E14" s="232" t="s">
        <v>497</v>
      </c>
      <c r="F14" s="232"/>
      <c r="G14" s="232"/>
      <c r="H14" s="232" t="s">
        <v>498</v>
      </c>
      <c r="I14" s="224"/>
      <c r="J14" s="247">
        <v>46052.975868055553</v>
      </c>
    </row>
  </sheetData>
  <sheetProtection sheet="1" objects="1" scenarios="1" autoFilter="0"/>
  <autoFilter ref="A3:J1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7" workbookViewId="0">
      <selection activeCell="C11" sqref="C11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691" t="s">
        <v>687</v>
      </c>
      <c r="C3" s="691"/>
      <c r="D3" s="691"/>
      <c r="E3" s="691"/>
      <c r="F3" s="691"/>
      <c r="G3" s="691"/>
      <c r="H3" s="691"/>
      <c r="I3" s="691"/>
    </row>
    <row r="5" spans="2:9" x14ac:dyDescent="0.35">
      <c r="B5" s="690" t="s">
        <v>688</v>
      </c>
      <c r="C5" s="690"/>
      <c r="D5" s="690"/>
      <c r="E5" s="690"/>
      <c r="F5" s="690"/>
      <c r="G5" s="690"/>
      <c r="H5" s="690"/>
      <c r="I5" s="690"/>
    </row>
    <row r="6" spans="2:9" x14ac:dyDescent="0.35">
      <c r="B6" s="391" t="s">
        <v>689</v>
      </c>
      <c r="C6" s="436">
        <v>2024</v>
      </c>
    </row>
    <row r="7" spans="2:9" x14ac:dyDescent="0.35">
      <c r="B7" s="391" t="s">
        <v>690</v>
      </c>
      <c r="C7" s="437">
        <v>13219.03</v>
      </c>
    </row>
    <row r="9" spans="2:9" x14ac:dyDescent="0.35">
      <c r="B9" s="690" t="s">
        <v>691</v>
      </c>
      <c r="C9" s="690"/>
      <c r="D9" s="690"/>
      <c r="E9" s="690"/>
      <c r="F9" s="690"/>
      <c r="G9" s="690"/>
      <c r="H9" s="690"/>
      <c r="I9" s="690"/>
    </row>
    <row r="10" spans="2:9" x14ac:dyDescent="0.35">
      <c r="B10" s="391" t="s">
        <v>717</v>
      </c>
      <c r="C10" s="437">
        <v>7.5</v>
      </c>
    </row>
    <row r="11" spans="2:9" x14ac:dyDescent="0.35">
      <c r="B11" s="391" t="s">
        <v>718</v>
      </c>
      <c r="C11" s="437"/>
    </row>
    <row r="12" spans="2:9" x14ac:dyDescent="0.35">
      <c r="B12" s="391" t="s">
        <v>719</v>
      </c>
      <c r="C12" s="437"/>
    </row>
    <row r="13" spans="2:9" x14ac:dyDescent="0.35">
      <c r="B13" s="391" t="s">
        <v>692</v>
      </c>
      <c r="C13" s="396">
        <f>C11+C12</f>
        <v>0</v>
      </c>
    </row>
    <row r="14" spans="2:9" x14ac:dyDescent="0.35">
      <c r="B14" s="391" t="s">
        <v>693</v>
      </c>
      <c r="C14" s="436">
        <v>14</v>
      </c>
    </row>
    <row r="15" spans="2:9" x14ac:dyDescent="0.35">
      <c r="B15" s="391" t="s">
        <v>694</v>
      </c>
      <c r="C15" s="396">
        <f>IF(C14&gt;0,C13/C14,0)</f>
        <v>0</v>
      </c>
    </row>
    <row r="17" spans="1:9" x14ac:dyDescent="0.35">
      <c r="B17" s="690" t="s">
        <v>695</v>
      </c>
      <c r="C17" s="690"/>
      <c r="D17" s="690"/>
      <c r="E17" s="690"/>
      <c r="F17" s="690"/>
      <c r="G17" s="690"/>
      <c r="H17" s="690"/>
      <c r="I17" s="690"/>
    </row>
    <row r="18" spans="1:9" x14ac:dyDescent="0.35">
      <c r="B18" s="391" t="s">
        <v>696</v>
      </c>
      <c r="C18" s="692" t="s">
        <v>707</v>
      </c>
      <c r="D18" s="692"/>
      <c r="E18" s="692"/>
      <c r="F18" s="692"/>
      <c r="G18" s="692"/>
      <c r="H18" s="692"/>
      <c r="I18" s="692"/>
    </row>
    <row r="19" spans="1:9" x14ac:dyDescent="0.35">
      <c r="B19" s="391" t="s">
        <v>697</v>
      </c>
      <c r="C19" s="692" t="s">
        <v>708</v>
      </c>
      <c r="D19" s="692"/>
      <c r="E19" s="692"/>
      <c r="F19" s="692"/>
      <c r="G19" s="692"/>
      <c r="H19" s="692"/>
      <c r="I19" s="692"/>
    </row>
    <row r="20" spans="1:9" x14ac:dyDescent="0.35">
      <c r="B20" s="391" t="s">
        <v>698</v>
      </c>
      <c r="C20" s="438" t="s">
        <v>709</v>
      </c>
      <c r="D20" s="391" t="s">
        <v>699</v>
      </c>
      <c r="E20" s="693" t="s">
        <v>710</v>
      </c>
      <c r="F20" s="693"/>
      <c r="G20" s="693"/>
      <c r="H20" s="693"/>
      <c r="I20" s="693"/>
    </row>
    <row r="21" spans="1:9" x14ac:dyDescent="0.35">
      <c r="B21" s="690" t="s">
        <v>610</v>
      </c>
      <c r="C21" s="690"/>
      <c r="D21" s="690"/>
      <c r="E21" s="690"/>
      <c r="F21" s="690"/>
      <c r="G21" s="690"/>
      <c r="H21" s="690"/>
      <c r="I21" s="690"/>
    </row>
    <row r="22" spans="1:9" ht="36" customHeight="1" x14ac:dyDescent="0.35">
      <c r="A22" s="402"/>
      <c r="B22" s="539" t="s">
        <v>609</v>
      </c>
      <c r="C22" s="540" t="s">
        <v>605</v>
      </c>
      <c r="D22" s="540" t="s">
        <v>606</v>
      </c>
      <c r="E22" s="540" t="s">
        <v>633</v>
      </c>
      <c r="F22" s="540" t="s">
        <v>611</v>
      </c>
      <c r="G22" s="540" t="s">
        <v>607</v>
      </c>
      <c r="H22" s="540" t="s">
        <v>608</v>
      </c>
      <c r="I22" s="541" t="s">
        <v>630</v>
      </c>
    </row>
    <row r="23" spans="1:9" x14ac:dyDescent="0.35">
      <c r="B23" s="529" t="s">
        <v>276</v>
      </c>
      <c r="C23" s="530"/>
      <c r="D23" s="531"/>
      <c r="E23" s="532"/>
      <c r="F23" s="532" t="s">
        <v>635</v>
      </c>
      <c r="G23" s="533"/>
      <c r="H23" s="533">
        <v>0</v>
      </c>
      <c r="I23" s="530">
        <v>2.5</v>
      </c>
    </row>
    <row r="24" spans="1:9" x14ac:dyDescent="0.35">
      <c r="B24" s="534" t="s">
        <v>377</v>
      </c>
      <c r="C24" s="535">
        <v>15</v>
      </c>
      <c r="D24" s="536">
        <v>31</v>
      </c>
      <c r="E24" s="537"/>
      <c r="F24" s="537"/>
      <c r="G24" s="538">
        <v>10</v>
      </c>
      <c r="H24" s="538">
        <v>0</v>
      </c>
      <c r="I24" s="535"/>
    </row>
    <row r="25" spans="1:9" x14ac:dyDescent="0.35">
      <c r="B25" s="529" t="s">
        <v>271</v>
      </c>
      <c r="C25" s="530"/>
      <c r="D25" s="531"/>
      <c r="E25" s="532"/>
      <c r="F25" s="532" t="s">
        <v>637</v>
      </c>
      <c r="G25" s="533"/>
      <c r="H25" s="533">
        <v>0</v>
      </c>
      <c r="I25" s="530">
        <v>2.5</v>
      </c>
    </row>
    <row r="26" spans="1:9" x14ac:dyDescent="0.35">
      <c r="B26" s="534" t="s">
        <v>274</v>
      </c>
      <c r="C26" s="535"/>
      <c r="D26" s="536"/>
      <c r="E26" s="537"/>
      <c r="F26" s="537" t="s">
        <v>635</v>
      </c>
      <c r="G26" s="538"/>
      <c r="H26" s="538">
        <v>0</v>
      </c>
      <c r="I26" s="535">
        <v>2.5</v>
      </c>
    </row>
    <row r="27" spans="1:9" x14ac:dyDescent="0.35">
      <c r="B27" s="529" t="s">
        <v>278</v>
      </c>
      <c r="C27" s="530">
        <v>7.5</v>
      </c>
      <c r="D27" s="531">
        <v>5</v>
      </c>
      <c r="E27" s="532"/>
      <c r="F27" s="532"/>
      <c r="G27" s="533">
        <v>10</v>
      </c>
      <c r="H27" s="533">
        <v>0</v>
      </c>
      <c r="I27" s="530">
        <v>2.5</v>
      </c>
    </row>
    <row r="28" spans="1:9" x14ac:dyDescent="0.35">
      <c r="B28" s="534" t="s">
        <v>381</v>
      </c>
      <c r="C28" s="535">
        <v>108.63</v>
      </c>
      <c r="D28" s="536"/>
      <c r="E28" s="537"/>
      <c r="F28" s="537" t="s">
        <v>636</v>
      </c>
      <c r="G28" s="538"/>
      <c r="H28" s="538">
        <v>0</v>
      </c>
      <c r="I28" s="535"/>
    </row>
    <row r="29" spans="1:9" x14ac:dyDescent="0.35">
      <c r="B29" s="529" t="s">
        <v>387</v>
      </c>
      <c r="C29" s="530"/>
      <c r="D29" s="531">
        <v>31</v>
      </c>
      <c r="E29" s="532" t="s">
        <v>680</v>
      </c>
      <c r="F29" s="532"/>
      <c r="G29" s="533"/>
      <c r="H29" s="533">
        <v>0</v>
      </c>
      <c r="I29" s="530"/>
    </row>
    <row r="30" spans="1:9" x14ac:dyDescent="0.35">
      <c r="B30" s="341"/>
      <c r="C30" s="381"/>
      <c r="D30" s="382"/>
      <c r="E30" s="383"/>
      <c r="F30" s="383"/>
      <c r="G30" s="384"/>
      <c r="H30" s="384"/>
      <c r="I30" s="381"/>
    </row>
    <row r="31" spans="1:9" x14ac:dyDescent="0.35">
      <c r="B31" s="354"/>
      <c r="C31" s="374"/>
      <c r="D31" s="379"/>
      <c r="E31" s="375"/>
      <c r="F31" s="375"/>
      <c r="G31" s="380"/>
      <c r="H31" s="380"/>
      <c r="I31" s="374"/>
    </row>
    <row r="32" spans="1:9" x14ac:dyDescent="0.35">
      <c r="B32" s="354"/>
      <c r="C32" s="374"/>
      <c r="D32" s="379"/>
      <c r="E32" s="375"/>
      <c r="F32" s="375"/>
      <c r="G32" s="380"/>
      <c r="H32" s="380"/>
      <c r="I32" s="374"/>
    </row>
    <row r="33" spans="2:9" x14ac:dyDescent="0.35">
      <c r="B33" s="354"/>
      <c r="C33" s="374"/>
      <c r="D33" s="379"/>
      <c r="E33" s="375"/>
      <c r="F33" s="375"/>
      <c r="G33" s="380"/>
      <c r="H33" s="380"/>
      <c r="I33" s="374"/>
    </row>
    <row r="34" spans="2:9" x14ac:dyDescent="0.35">
      <c r="B34" s="354"/>
      <c r="C34" s="374"/>
      <c r="D34" s="379"/>
      <c r="E34" s="375"/>
      <c r="F34" s="375"/>
      <c r="G34" s="380"/>
      <c r="H34" s="380"/>
      <c r="I34" s="374"/>
    </row>
    <row r="35" spans="2:9" x14ac:dyDescent="0.35">
      <c r="B35" s="354"/>
      <c r="C35" s="374"/>
      <c r="D35" s="379"/>
      <c r="E35" s="375"/>
      <c r="F35" s="375"/>
      <c r="G35" s="380"/>
      <c r="H35" s="380"/>
      <c r="I35" s="374"/>
    </row>
    <row r="36" spans="2:9" x14ac:dyDescent="0.35">
      <c r="B36" s="354"/>
      <c r="C36" s="374"/>
      <c r="D36" s="379"/>
      <c r="E36" s="375"/>
      <c r="F36" s="375"/>
      <c r="G36" s="380"/>
      <c r="H36" s="380"/>
      <c r="I36" s="374"/>
    </row>
    <row r="37" spans="2:9" x14ac:dyDescent="0.35">
      <c r="B37" s="354"/>
      <c r="C37" s="374"/>
      <c r="D37" s="379"/>
      <c r="E37" s="375"/>
      <c r="F37" s="375"/>
      <c r="G37" s="380"/>
      <c r="H37" s="380"/>
      <c r="I37" s="374"/>
    </row>
    <row r="38" spans="2:9" x14ac:dyDescent="0.35">
      <c r="B38" s="354"/>
      <c r="C38" s="374"/>
      <c r="D38" s="379"/>
      <c r="E38" s="375"/>
      <c r="F38" s="375"/>
      <c r="G38" s="380"/>
      <c r="H38" s="380"/>
      <c r="I38" s="374"/>
    </row>
    <row r="39" spans="2:9" x14ac:dyDescent="0.35">
      <c r="B39" s="354"/>
      <c r="C39" s="374"/>
      <c r="D39" s="379"/>
      <c r="E39" s="375"/>
      <c r="F39" s="375"/>
      <c r="G39" s="380"/>
      <c r="H39" s="380"/>
      <c r="I39" s="374"/>
    </row>
    <row r="40" spans="2:9" x14ac:dyDescent="0.35">
      <c r="B40" s="354"/>
      <c r="C40" s="374"/>
      <c r="D40" s="379"/>
      <c r="E40" s="375"/>
      <c r="F40" s="375"/>
      <c r="G40" s="380"/>
      <c r="H40" s="380"/>
      <c r="I40" s="374"/>
    </row>
    <row r="41" spans="2:9" x14ac:dyDescent="0.35">
      <c r="B41" s="354"/>
      <c r="C41" s="374"/>
      <c r="D41" s="379"/>
      <c r="E41" s="375"/>
      <c r="F41" s="375"/>
      <c r="G41" s="380"/>
      <c r="H41" s="380"/>
      <c r="I41" s="374"/>
    </row>
    <row r="42" spans="2:9" x14ac:dyDescent="0.35">
      <c r="B42" s="354"/>
      <c r="C42" s="374"/>
      <c r="D42" s="379"/>
      <c r="E42" s="375"/>
      <c r="F42" s="375"/>
      <c r="G42" s="380"/>
      <c r="H42" s="380"/>
      <c r="I42" s="374"/>
    </row>
    <row r="43" spans="2:9" x14ac:dyDescent="0.35">
      <c r="B43" s="354"/>
      <c r="C43" s="374"/>
      <c r="D43" s="379"/>
      <c r="E43" s="375"/>
      <c r="F43" s="375"/>
      <c r="G43" s="380"/>
      <c r="H43" s="380"/>
      <c r="I43" s="374"/>
    </row>
    <row r="44" spans="2:9" x14ac:dyDescent="0.35">
      <c r="B44" s="354"/>
      <c r="C44" s="374"/>
      <c r="D44" s="379"/>
      <c r="E44" s="375"/>
      <c r="F44" s="375"/>
      <c r="G44" s="380"/>
      <c r="H44" s="380"/>
      <c r="I44" s="374"/>
    </row>
    <row r="45" spans="2:9" x14ac:dyDescent="0.35">
      <c r="B45" s="354"/>
      <c r="C45" s="374"/>
      <c r="D45" s="379"/>
      <c r="E45" s="375"/>
      <c r="F45" s="375"/>
      <c r="G45" s="380"/>
      <c r="H45" s="380"/>
      <c r="I45" s="374"/>
    </row>
    <row r="46" spans="2:9" x14ac:dyDescent="0.35">
      <c r="B46" s="354"/>
      <c r="C46" s="374"/>
      <c r="D46" s="379"/>
      <c r="E46" s="375"/>
      <c r="F46" s="375"/>
      <c r="G46" s="380"/>
      <c r="H46" s="380"/>
      <c r="I46" s="374"/>
    </row>
    <row r="47" spans="2:9" x14ac:dyDescent="0.35">
      <c r="B47" s="354"/>
      <c r="C47" s="374"/>
      <c r="D47" s="379"/>
      <c r="E47" s="375"/>
      <c r="F47" s="375"/>
      <c r="G47" s="380"/>
      <c r="H47" s="380"/>
      <c r="I47" s="374"/>
    </row>
    <row r="48" spans="2:9" x14ac:dyDescent="0.35">
      <c r="B48" s="354"/>
      <c r="C48" s="374"/>
      <c r="D48" s="379"/>
      <c r="E48" s="375"/>
      <c r="F48" s="375"/>
      <c r="G48" s="380"/>
      <c r="H48" s="380"/>
      <c r="I48" s="374"/>
    </row>
    <row r="49" spans="2:9" x14ac:dyDescent="0.35">
      <c r="B49" s="354"/>
      <c r="C49" s="374"/>
      <c r="D49" s="379"/>
      <c r="E49" s="375"/>
      <c r="F49" s="375"/>
      <c r="G49" s="380"/>
      <c r="H49" s="380"/>
      <c r="I49" s="374"/>
    </row>
    <row r="50" spans="2:9" x14ac:dyDescent="0.35">
      <c r="B50" s="354"/>
      <c r="C50" s="374"/>
      <c r="D50" s="379"/>
      <c r="E50" s="375"/>
      <c r="F50" s="375"/>
      <c r="G50" s="380"/>
      <c r="H50" s="380"/>
      <c r="I50" s="374"/>
    </row>
    <row r="51" spans="2:9" x14ac:dyDescent="0.35">
      <c r="B51" s="354"/>
      <c r="C51" s="374"/>
      <c r="D51" s="379"/>
      <c r="E51" s="375"/>
      <c r="F51" s="375"/>
      <c r="G51" s="380"/>
      <c r="H51" s="380"/>
      <c r="I51" s="374"/>
    </row>
    <row r="52" spans="2:9" x14ac:dyDescent="0.35">
      <c r="B52" s="354"/>
      <c r="C52" s="374"/>
      <c r="D52" s="379"/>
      <c r="E52" s="375"/>
      <c r="F52" s="375"/>
      <c r="G52" s="380"/>
      <c r="H52" s="380"/>
      <c r="I52" s="374"/>
    </row>
    <row r="53" spans="2:9" x14ac:dyDescent="0.35">
      <c r="B53" s="354"/>
      <c r="C53" s="374"/>
      <c r="D53" s="379"/>
      <c r="E53" s="375"/>
      <c r="F53" s="375"/>
      <c r="G53" s="380"/>
      <c r="H53" s="380"/>
      <c r="I53" s="374"/>
    </row>
    <row r="54" spans="2:9" x14ac:dyDescent="0.35">
      <c r="B54" s="354"/>
      <c r="C54" s="374"/>
      <c r="D54" s="379"/>
      <c r="E54" s="375"/>
      <c r="F54" s="375"/>
      <c r="G54" s="380"/>
      <c r="H54" s="380"/>
      <c r="I54" s="374"/>
    </row>
    <row r="55" spans="2:9" x14ac:dyDescent="0.35">
      <c r="B55" s="354"/>
      <c r="C55" s="374"/>
      <c r="D55" s="379"/>
      <c r="E55" s="375"/>
      <c r="F55" s="375"/>
      <c r="G55" s="380"/>
      <c r="H55" s="380"/>
      <c r="I55" s="374"/>
    </row>
    <row r="56" spans="2:9" x14ac:dyDescent="0.35">
      <c r="B56" s="354"/>
      <c r="C56" s="374"/>
      <c r="D56" s="379"/>
      <c r="E56" s="375"/>
      <c r="F56" s="375"/>
      <c r="G56" s="380"/>
      <c r="H56" s="380"/>
      <c r="I56" s="374"/>
    </row>
    <row r="57" spans="2:9" x14ac:dyDescent="0.35">
      <c r="B57" s="354"/>
      <c r="C57" s="374"/>
      <c r="D57" s="379"/>
      <c r="E57" s="375"/>
      <c r="F57" s="375"/>
      <c r="G57" s="380"/>
      <c r="H57" s="380"/>
      <c r="I57" s="374"/>
    </row>
    <row r="58" spans="2:9" x14ac:dyDescent="0.35">
      <c r="B58" s="354"/>
      <c r="C58" s="374"/>
      <c r="D58" s="379"/>
      <c r="E58" s="375"/>
      <c r="F58" s="375"/>
      <c r="G58" s="380"/>
      <c r="H58" s="380"/>
      <c r="I58" s="374"/>
    </row>
    <row r="59" spans="2:9" x14ac:dyDescent="0.35">
      <c r="B59" s="354"/>
      <c r="C59" s="374"/>
      <c r="D59" s="379"/>
      <c r="E59" s="375"/>
      <c r="F59" s="375"/>
      <c r="G59" s="380"/>
      <c r="H59" s="380"/>
      <c r="I59" s="374"/>
    </row>
    <row r="60" spans="2:9" x14ac:dyDescent="0.35">
      <c r="B60" s="354"/>
      <c r="C60" s="374"/>
      <c r="D60" s="379"/>
      <c r="E60" s="375"/>
      <c r="F60" s="375"/>
      <c r="G60" s="380"/>
      <c r="H60" s="380"/>
      <c r="I60" s="374"/>
    </row>
    <row r="61" spans="2:9" x14ac:dyDescent="0.35">
      <c r="B61" s="354"/>
      <c r="C61" s="374"/>
      <c r="D61" s="379"/>
      <c r="E61" s="375"/>
      <c r="F61" s="375"/>
      <c r="G61" s="380"/>
      <c r="H61" s="380"/>
      <c r="I61" s="374"/>
    </row>
    <row r="62" spans="2:9" x14ac:dyDescent="0.35">
      <c r="B62" s="354"/>
      <c r="C62" s="374"/>
      <c r="D62" s="379"/>
      <c r="E62" s="375"/>
      <c r="F62" s="375"/>
      <c r="G62" s="380"/>
      <c r="H62" s="380"/>
      <c r="I62" s="374"/>
    </row>
    <row r="63" spans="2:9" x14ac:dyDescent="0.35">
      <c r="B63" s="354"/>
      <c r="C63" s="374"/>
      <c r="D63" s="379"/>
      <c r="E63" s="375"/>
      <c r="F63" s="375"/>
      <c r="G63" s="380"/>
      <c r="H63" s="380"/>
      <c r="I63" s="374"/>
    </row>
    <row r="64" spans="2:9" x14ac:dyDescent="0.35">
      <c r="B64" s="354"/>
      <c r="C64" s="374"/>
      <c r="D64" s="379"/>
      <c r="E64" s="375"/>
      <c r="F64" s="375"/>
      <c r="G64" s="380"/>
      <c r="H64" s="380"/>
      <c r="I64" s="374"/>
    </row>
    <row r="65" spans="2:9" x14ac:dyDescent="0.35">
      <c r="B65" s="354"/>
      <c r="C65" s="374"/>
      <c r="D65" s="379"/>
      <c r="E65" s="375"/>
      <c r="F65" s="375"/>
      <c r="G65" s="380"/>
      <c r="H65" s="380"/>
      <c r="I65" s="374"/>
    </row>
    <row r="66" spans="2:9" x14ac:dyDescent="0.35">
      <c r="B66" s="354"/>
      <c r="C66" s="374"/>
      <c r="D66" s="379"/>
      <c r="E66" s="375"/>
      <c r="F66" s="375"/>
      <c r="G66" s="380"/>
      <c r="H66" s="380"/>
      <c r="I66" s="374"/>
    </row>
    <row r="67" spans="2:9" x14ac:dyDescent="0.35">
      <c r="B67" s="354"/>
      <c r="C67" s="374"/>
      <c r="D67" s="379"/>
      <c r="E67" s="375"/>
      <c r="F67" s="375"/>
      <c r="G67" s="380"/>
      <c r="H67" s="380"/>
      <c r="I67" s="374"/>
    </row>
    <row r="68" spans="2:9" x14ac:dyDescent="0.35">
      <c r="B68" s="354"/>
      <c r="C68" s="374"/>
      <c r="D68" s="379"/>
      <c r="E68" s="375"/>
      <c r="F68" s="375"/>
      <c r="G68" s="380"/>
      <c r="H68" s="380"/>
      <c r="I68" s="374"/>
    </row>
    <row r="69" spans="2:9" x14ac:dyDescent="0.35">
      <c r="B69" s="354"/>
      <c r="C69" s="374"/>
      <c r="D69" s="379"/>
      <c r="E69" s="375"/>
      <c r="F69" s="375"/>
      <c r="G69" s="380"/>
      <c r="H69" s="380"/>
      <c r="I69" s="374"/>
    </row>
    <row r="70" spans="2:9" x14ac:dyDescent="0.35">
      <c r="B70" s="354"/>
      <c r="C70" s="374"/>
      <c r="D70" s="379"/>
      <c r="E70" s="375"/>
      <c r="F70" s="375"/>
      <c r="G70" s="380"/>
      <c r="H70" s="380"/>
      <c r="I70" s="374"/>
    </row>
    <row r="71" spans="2:9" x14ac:dyDescent="0.35">
      <c r="B71" s="354"/>
      <c r="C71" s="374"/>
      <c r="D71" s="379"/>
      <c r="E71" s="375"/>
      <c r="F71" s="375"/>
      <c r="G71" s="380"/>
      <c r="H71" s="380"/>
      <c r="I71" s="374"/>
    </row>
    <row r="72" spans="2:9" x14ac:dyDescent="0.35">
      <c r="B72" s="354"/>
      <c r="C72" s="374"/>
      <c r="D72" s="379"/>
      <c r="E72" s="375"/>
      <c r="F72" s="375"/>
      <c r="G72" s="380"/>
      <c r="H72" s="380"/>
      <c r="I72" s="374"/>
    </row>
    <row r="73" spans="2:9" x14ac:dyDescent="0.35">
      <c r="B73" s="354"/>
      <c r="C73" s="374"/>
      <c r="D73" s="379"/>
      <c r="E73" s="375"/>
      <c r="F73" s="375"/>
      <c r="G73" s="380"/>
      <c r="H73" s="380"/>
      <c r="I73" s="374"/>
    </row>
    <row r="74" spans="2:9" x14ac:dyDescent="0.35">
      <c r="B74" s="354"/>
      <c r="C74" s="374"/>
      <c r="D74" s="379"/>
      <c r="E74" s="375"/>
      <c r="F74" s="375"/>
      <c r="G74" s="380"/>
      <c r="H74" s="380"/>
      <c r="I74" s="374"/>
    </row>
    <row r="75" spans="2:9" x14ac:dyDescent="0.35">
      <c r="B75" s="354"/>
      <c r="C75" s="374"/>
      <c r="D75" s="379"/>
      <c r="E75" s="375"/>
      <c r="F75" s="375"/>
      <c r="G75" s="380"/>
      <c r="H75" s="380"/>
      <c r="I75" s="374"/>
    </row>
    <row r="76" spans="2:9" x14ac:dyDescent="0.35">
      <c r="B76" s="354"/>
      <c r="C76" s="374"/>
      <c r="D76" s="379"/>
      <c r="E76" s="375"/>
      <c r="F76" s="375"/>
      <c r="G76" s="380"/>
      <c r="H76" s="380"/>
      <c r="I76" s="374"/>
    </row>
    <row r="77" spans="2:9" x14ac:dyDescent="0.35">
      <c r="B77" s="354"/>
      <c r="C77" s="374"/>
      <c r="D77" s="379"/>
      <c r="E77" s="375"/>
      <c r="F77" s="375"/>
      <c r="G77" s="380"/>
      <c r="H77" s="380"/>
      <c r="I77" s="374"/>
    </row>
    <row r="78" spans="2:9" x14ac:dyDescent="0.35">
      <c r="B78" s="354"/>
      <c r="C78" s="374"/>
      <c r="D78" s="379"/>
      <c r="E78" s="375"/>
      <c r="F78" s="375"/>
      <c r="G78" s="380"/>
      <c r="H78" s="380"/>
      <c r="I78" s="374"/>
    </row>
    <row r="79" spans="2:9" x14ac:dyDescent="0.35">
      <c r="B79" s="354"/>
      <c r="C79" s="374"/>
      <c r="D79" s="379"/>
      <c r="E79" s="375"/>
      <c r="F79" s="375"/>
      <c r="G79" s="380"/>
      <c r="H79" s="380"/>
      <c r="I79" s="374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31DA7EEC-80F0-4BAD-9BF9-C50C260D0905}">
      <formula1>"1,2,3,4,5,6,7,8,9,10,11,12,13,14,15,16,17,18,19,20,21,22,23,24,25,26,27,28,29,30,31"</formula1>
    </dataValidation>
    <dataValidation type="list" allowBlank="1" showErrorMessage="1" sqref="G23:H30" xr:uid="{FA28C7AD-D8D7-4209-9B03-8F45F8A3D531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A617B15-6C9E-48AD-98B5-A42A8BD75215}">
          <x14:formula1>
            <xm:f>Daten!$BA$4:$BA$23</xm:f>
          </x14:formula1>
          <xm:sqref>B23:B29</xm:sqref>
        </x14:dataValidation>
        <x14:dataValidation type="list" allowBlank="1" showErrorMessage="1" xr:uid="{AE32412D-1DB2-4587-81C5-67387F769FB2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J11" sqref="J11"/>
    </sheetView>
  </sheetViews>
  <sheetFormatPr baseColWidth="10" defaultColWidth="11.453125" defaultRowHeight="14.5" x14ac:dyDescent="0.35"/>
  <cols>
    <col min="1" max="1" width="3.54296875" style="552" customWidth="1"/>
    <col min="2" max="2" width="22.453125" style="213" bestFit="1" customWidth="1"/>
    <col min="3" max="3" width="3.54296875" style="552" customWidth="1"/>
    <col min="4" max="4" width="16.1796875" style="213" hidden="1" customWidth="1"/>
    <col min="5" max="5" width="3.54296875" style="552" hidden="1" customWidth="1"/>
    <col min="6" max="6" width="9.54296875" style="547" hidden="1" customWidth="1"/>
    <col min="7" max="7" width="3.54296875" style="552" hidden="1" customWidth="1"/>
    <col min="8" max="8" width="6.54296875" style="213" hidden="1" customWidth="1"/>
    <col min="9" max="9" width="3.54296875" style="552" hidden="1" customWidth="1"/>
    <col min="10" max="10" width="38.7265625" style="213" bestFit="1" customWidth="1"/>
    <col min="11" max="11" width="12.6328125" style="547" customWidth="1"/>
    <col min="12" max="12" width="27.81640625" style="209" bestFit="1" customWidth="1"/>
    <col min="13" max="13" width="9.453125" style="547" bestFit="1" customWidth="1"/>
    <col min="14" max="14" width="34.453125" style="213" bestFit="1" customWidth="1"/>
    <col min="15" max="15" width="15" style="213" bestFit="1" customWidth="1"/>
    <col min="16" max="16" width="30.54296875" style="213" bestFit="1" customWidth="1"/>
    <col min="17" max="17" width="3.54296875" style="552" customWidth="1"/>
    <col min="18" max="18" width="11.6328125" style="213" customWidth="1"/>
    <col min="19" max="19" width="25.81640625" style="213" bestFit="1" customWidth="1"/>
    <col min="20" max="20" width="36.6328125" style="213" customWidth="1"/>
    <col min="21" max="21" width="28.6328125" style="213" customWidth="1"/>
    <col min="22" max="22" width="9.6328125" style="547" customWidth="1"/>
    <col min="23" max="23" width="20.54296875" style="213" bestFit="1" customWidth="1"/>
    <col min="24" max="24" width="65.6328125" style="213" customWidth="1"/>
    <col min="25" max="25" width="3.453125" style="552" customWidth="1"/>
    <col min="26" max="26" width="32" style="552" hidden="1" customWidth="1"/>
    <col min="27" max="27" width="18.81640625" style="552" hidden="1" customWidth="1"/>
    <col min="28" max="28" width="23.26953125" style="552" hidden="1" customWidth="1"/>
    <col min="29" max="29" width="20.1796875" style="547" bestFit="1" customWidth="1"/>
    <col min="30" max="30" width="21.26953125" style="552" bestFit="1" customWidth="1"/>
    <col min="31" max="31" width="15.453125" style="552" hidden="1" customWidth="1"/>
    <col min="32" max="32" width="38.7265625" style="552" hidden="1" customWidth="1"/>
    <col min="33" max="33" width="38.26953125" style="552" hidden="1" customWidth="1"/>
    <col min="34" max="34" width="10" style="552" hidden="1" customWidth="1"/>
    <col min="35" max="52" width="11.453125" style="552"/>
    <col min="53" max="53" width="11.453125" style="552" hidden="1" customWidth="1"/>
    <col min="54" max="16384" width="11.453125" style="552"/>
  </cols>
  <sheetData>
    <row r="1" spans="1:84" ht="30" customHeight="1" x14ac:dyDescent="0.35"/>
    <row r="2" spans="1:84" ht="24" customHeight="1" x14ac:dyDescent="0.35">
      <c r="J2" s="694" t="s">
        <v>587</v>
      </c>
      <c r="K2" s="694"/>
      <c r="L2" s="694"/>
      <c r="M2" s="694"/>
      <c r="N2" s="694"/>
      <c r="O2" s="694"/>
      <c r="P2" s="694"/>
      <c r="R2" s="695" t="s">
        <v>588</v>
      </c>
      <c r="S2" s="696"/>
      <c r="T2" s="696"/>
      <c r="U2" s="696"/>
      <c r="V2" s="696"/>
      <c r="W2" s="696"/>
      <c r="X2" s="697"/>
    </row>
    <row r="3" spans="1:84" ht="74" x14ac:dyDescent="0.35">
      <c r="A3" s="427"/>
      <c r="B3" s="428" t="s">
        <v>280</v>
      </c>
      <c r="C3" s="427"/>
      <c r="D3" s="429" t="s">
        <v>279</v>
      </c>
      <c r="E3" s="427"/>
      <c r="F3" s="430" t="s">
        <v>265</v>
      </c>
      <c r="G3" s="427"/>
      <c r="H3" s="429" t="s">
        <v>264</v>
      </c>
      <c r="I3" s="427"/>
      <c r="J3" s="428" t="s">
        <v>16</v>
      </c>
      <c r="K3" s="430" t="s">
        <v>354</v>
      </c>
      <c r="L3" s="431" t="s">
        <v>355</v>
      </c>
      <c r="M3" s="432" t="s">
        <v>356</v>
      </c>
      <c r="N3" s="429" t="s">
        <v>426</v>
      </c>
      <c r="O3" s="428" t="s">
        <v>368</v>
      </c>
      <c r="P3" s="429" t="s">
        <v>357</v>
      </c>
      <c r="Q3" s="427"/>
      <c r="R3" s="429" t="s">
        <v>335</v>
      </c>
      <c r="S3" s="429" t="s">
        <v>336</v>
      </c>
      <c r="T3" s="429" t="s">
        <v>337</v>
      </c>
      <c r="U3" s="429" t="s">
        <v>338</v>
      </c>
      <c r="V3" s="433" t="s">
        <v>339</v>
      </c>
      <c r="W3" s="429" t="s">
        <v>420</v>
      </c>
      <c r="X3" s="429" t="s">
        <v>340</v>
      </c>
      <c r="Y3" s="402"/>
      <c r="Z3" s="429" t="s">
        <v>360</v>
      </c>
      <c r="AA3" s="429" t="s">
        <v>361</v>
      </c>
      <c r="AB3" s="429" t="s">
        <v>467</v>
      </c>
      <c r="AC3" s="429" t="s">
        <v>369</v>
      </c>
      <c r="AD3" s="429" t="s">
        <v>415</v>
      </c>
      <c r="AE3" s="429" t="s">
        <v>427</v>
      </c>
      <c r="AF3" s="429" t="s">
        <v>644</v>
      </c>
      <c r="AG3" s="429" t="s">
        <v>645</v>
      </c>
      <c r="AH3" s="429" t="s">
        <v>306</v>
      </c>
      <c r="AI3" s="402"/>
      <c r="AJ3" s="402"/>
      <c r="AK3" s="402"/>
      <c r="AL3" s="402"/>
      <c r="AM3" s="402"/>
      <c r="AN3" s="402"/>
      <c r="AO3" s="402"/>
      <c r="AP3" s="402"/>
      <c r="AQ3" s="402"/>
      <c r="AR3" s="402"/>
      <c r="AS3" s="402"/>
      <c r="AT3" s="402"/>
      <c r="AU3" s="402"/>
      <c r="AV3" s="402"/>
      <c r="AW3" s="402"/>
      <c r="AX3" s="402"/>
      <c r="AY3" s="402"/>
      <c r="AZ3" s="402"/>
      <c r="BA3" s="402" t="s">
        <v>634</v>
      </c>
      <c r="BB3" s="402"/>
      <c r="BC3" s="402"/>
      <c r="BD3" s="402"/>
      <c r="BE3" s="402"/>
      <c r="BF3" s="402"/>
      <c r="BG3" s="402"/>
      <c r="BH3" s="402"/>
      <c r="BI3" s="402"/>
      <c r="BJ3" s="402"/>
      <c r="BK3" s="402"/>
      <c r="BL3" s="402"/>
      <c r="BM3" s="402"/>
      <c r="BN3" s="402"/>
      <c r="BO3" s="402"/>
      <c r="BP3" s="402"/>
      <c r="BQ3" s="402"/>
      <c r="BR3" s="402"/>
      <c r="BS3" s="402"/>
      <c r="BT3" s="402"/>
      <c r="BU3" s="402"/>
      <c r="BV3" s="402"/>
      <c r="BW3" s="402"/>
      <c r="BX3" s="402"/>
      <c r="BY3" s="402"/>
      <c r="BZ3" s="402"/>
      <c r="CA3" s="434" t="s">
        <v>672</v>
      </c>
      <c r="CB3" s="434" t="s">
        <v>673</v>
      </c>
      <c r="CC3" s="434" t="s">
        <v>674</v>
      </c>
      <c r="CD3" s="434" t="s">
        <v>675</v>
      </c>
      <c r="CE3" s="434" t="s">
        <v>676</v>
      </c>
      <c r="CF3" s="434" t="s">
        <v>677</v>
      </c>
    </row>
    <row r="4" spans="1:84" x14ac:dyDescent="0.35">
      <c r="B4" s="356" t="s">
        <v>277</v>
      </c>
      <c r="C4" s="221"/>
      <c r="D4" s="356" t="s">
        <v>188</v>
      </c>
      <c r="E4" s="221"/>
      <c r="F4" s="358">
        <v>1</v>
      </c>
      <c r="G4" s="221"/>
      <c r="H4" s="356" t="s">
        <v>185</v>
      </c>
      <c r="I4" s="221"/>
      <c r="J4" s="361" t="s">
        <v>352</v>
      </c>
      <c r="K4" s="362" t="s">
        <v>359</v>
      </c>
      <c r="L4" s="376" t="s">
        <v>372</v>
      </c>
      <c r="M4" s="362">
        <v>2</v>
      </c>
      <c r="N4" s="361" t="s">
        <v>6</v>
      </c>
      <c r="O4" s="361" t="s">
        <v>371</v>
      </c>
      <c r="P4" s="363" t="s">
        <v>373</v>
      </c>
      <c r="R4" s="348" t="s">
        <v>440</v>
      </c>
      <c r="S4" s="348" t="s">
        <v>533</v>
      </c>
      <c r="T4" s="348" t="s">
        <v>42</v>
      </c>
      <c r="U4" s="367" t="s">
        <v>554</v>
      </c>
      <c r="V4" s="368">
        <v>1</v>
      </c>
      <c r="W4" s="367" t="s">
        <v>464</v>
      </c>
      <c r="X4" s="369" t="s">
        <v>573</v>
      </c>
      <c r="Z4" s="351" t="s">
        <v>358</v>
      </c>
      <c r="AA4" s="351">
        <v>1</v>
      </c>
      <c r="AB4" s="364" t="s">
        <v>362</v>
      </c>
      <c r="AC4" s="364" t="s">
        <v>364</v>
      </c>
      <c r="AD4" s="364" t="s">
        <v>464</v>
      </c>
      <c r="AE4" s="351">
        <v>0</v>
      </c>
      <c r="AF4" s="364" t="s">
        <v>428</v>
      </c>
      <c r="AG4" s="350" t="s">
        <v>352</v>
      </c>
      <c r="AH4" s="387" t="s">
        <v>54</v>
      </c>
      <c r="BA4" s="552" t="s">
        <v>352</v>
      </c>
    </row>
    <row r="5" spans="1:84" x14ac:dyDescent="0.35">
      <c r="B5" s="357" t="s">
        <v>186</v>
      </c>
      <c r="C5" s="221"/>
      <c r="D5" s="357" t="s">
        <v>184</v>
      </c>
      <c r="E5" s="221"/>
      <c r="F5" s="359">
        <v>2</v>
      </c>
      <c r="G5" s="221"/>
      <c r="H5" s="357" t="s">
        <v>202</v>
      </c>
      <c r="I5" s="221"/>
      <c r="J5" s="343" t="s">
        <v>352</v>
      </c>
      <c r="K5" s="345" t="s">
        <v>359</v>
      </c>
      <c r="L5" s="377">
        <v>1312478</v>
      </c>
      <c r="M5" s="345">
        <v>3</v>
      </c>
      <c r="N5" s="343" t="s">
        <v>6</v>
      </c>
      <c r="O5" s="343" t="s">
        <v>371</v>
      </c>
      <c r="P5" s="346" t="s">
        <v>373</v>
      </c>
      <c r="R5" s="347" t="s">
        <v>678</v>
      </c>
      <c r="S5" s="347" t="s">
        <v>658</v>
      </c>
      <c r="T5" s="347" t="s">
        <v>659</v>
      </c>
      <c r="U5" s="373" t="s">
        <v>659</v>
      </c>
      <c r="V5" s="372">
        <v>1</v>
      </c>
      <c r="W5" s="373" t="s">
        <v>466</v>
      </c>
      <c r="X5" s="371" t="s">
        <v>679</v>
      </c>
      <c r="Z5" s="352" t="s">
        <v>359</v>
      </c>
      <c r="AA5" s="352">
        <v>2</v>
      </c>
      <c r="AB5" s="365" t="s">
        <v>363</v>
      </c>
      <c r="AC5" s="365" t="s">
        <v>366</v>
      </c>
      <c r="AD5" s="238" t="s">
        <v>465</v>
      </c>
      <c r="AE5" s="370"/>
      <c r="AF5" s="365" t="s">
        <v>276</v>
      </c>
      <c r="AG5" s="233" t="s">
        <v>433</v>
      </c>
      <c r="AH5" s="389" t="s">
        <v>53</v>
      </c>
      <c r="BA5" s="552" t="s">
        <v>428</v>
      </c>
    </row>
    <row r="6" spans="1:84" ht="29" x14ac:dyDescent="0.35">
      <c r="B6" s="356" t="s">
        <v>224</v>
      </c>
      <c r="C6" s="221"/>
      <c r="D6" s="356" t="s">
        <v>275</v>
      </c>
      <c r="E6" s="221"/>
      <c r="F6" s="358">
        <v>3</v>
      </c>
      <c r="G6" s="221"/>
      <c r="H6" s="356" t="s">
        <v>177</v>
      </c>
      <c r="I6" s="221"/>
      <c r="J6" s="361" t="s">
        <v>428</v>
      </c>
      <c r="K6" s="362" t="s">
        <v>358</v>
      </c>
      <c r="L6" s="376" t="s">
        <v>429</v>
      </c>
      <c r="M6" s="362">
        <v>2</v>
      </c>
      <c r="N6" s="361" t="s">
        <v>7</v>
      </c>
      <c r="O6" s="361" t="s">
        <v>371</v>
      </c>
      <c r="P6" s="361" t="s">
        <v>430</v>
      </c>
      <c r="R6" s="348" t="s">
        <v>441</v>
      </c>
      <c r="S6" s="348" t="s">
        <v>527</v>
      </c>
      <c r="T6" s="348" t="s">
        <v>526</v>
      </c>
      <c r="U6" s="369" t="s">
        <v>575</v>
      </c>
      <c r="V6" s="368">
        <v>2</v>
      </c>
      <c r="W6" s="367" t="s">
        <v>464</v>
      </c>
      <c r="X6" s="369" t="s">
        <v>646</v>
      </c>
      <c r="Z6" s="370"/>
      <c r="AA6" s="349">
        <v>3</v>
      </c>
      <c r="AB6" s="342"/>
      <c r="AC6" s="364" t="s">
        <v>367</v>
      </c>
      <c r="AD6" s="366" t="s">
        <v>466</v>
      </c>
      <c r="AE6" s="370"/>
      <c r="AF6" s="364" t="s">
        <v>377</v>
      </c>
      <c r="AG6" s="350" t="s">
        <v>303</v>
      </c>
      <c r="AH6" s="387" t="s">
        <v>52</v>
      </c>
      <c r="BA6" s="552" t="s">
        <v>433</v>
      </c>
    </row>
    <row r="7" spans="1:84" x14ac:dyDescent="0.35">
      <c r="B7" s="357" t="s">
        <v>273</v>
      </c>
      <c r="C7" s="221"/>
      <c r="D7" s="357" t="s">
        <v>272</v>
      </c>
      <c r="E7" s="221"/>
      <c r="F7" s="359">
        <v>4</v>
      </c>
      <c r="G7" s="221"/>
      <c r="H7" s="341"/>
      <c r="I7" s="221"/>
      <c r="J7" s="343" t="s">
        <v>433</v>
      </c>
      <c r="K7" s="345" t="s">
        <v>359</v>
      </c>
      <c r="L7" s="377" t="s">
        <v>628</v>
      </c>
      <c r="M7" s="345">
        <v>5</v>
      </c>
      <c r="N7" s="343" t="s">
        <v>6</v>
      </c>
      <c r="O7" s="343" t="s">
        <v>371</v>
      </c>
      <c r="P7" s="346" t="s">
        <v>432</v>
      </c>
      <c r="R7" s="347" t="s">
        <v>442</v>
      </c>
      <c r="S7" s="347" t="s">
        <v>556</v>
      </c>
      <c r="T7" s="347" t="s">
        <v>555</v>
      </c>
      <c r="U7" s="367" t="s">
        <v>584</v>
      </c>
      <c r="V7" s="368">
        <v>2</v>
      </c>
      <c r="W7" s="367" t="s">
        <v>464</v>
      </c>
      <c r="X7" s="369" t="s">
        <v>573</v>
      </c>
      <c r="Z7" s="370"/>
      <c r="AA7" s="231">
        <v>4</v>
      </c>
      <c r="AB7" s="353"/>
      <c r="AC7" s="365" t="s">
        <v>365</v>
      </c>
      <c r="AD7" s="238" t="s">
        <v>416</v>
      </c>
      <c r="AE7" s="370"/>
      <c r="AF7" s="365" t="s">
        <v>271</v>
      </c>
      <c r="AG7" s="233" t="s">
        <v>407</v>
      </c>
      <c r="AH7" s="389" t="s">
        <v>51</v>
      </c>
      <c r="BA7" s="552" t="s">
        <v>303</v>
      </c>
    </row>
    <row r="8" spans="1:84" x14ac:dyDescent="0.35">
      <c r="B8" s="356" t="s">
        <v>461</v>
      </c>
      <c r="C8" s="221"/>
      <c r="D8" s="356" t="s">
        <v>270</v>
      </c>
      <c r="E8" s="221"/>
      <c r="F8" s="358">
        <v>5</v>
      </c>
      <c r="G8" s="221"/>
      <c r="H8" s="354"/>
      <c r="I8" s="221"/>
      <c r="J8" s="361" t="s">
        <v>433</v>
      </c>
      <c r="K8" s="362" t="s">
        <v>359</v>
      </c>
      <c r="L8" s="376" t="s">
        <v>629</v>
      </c>
      <c r="M8" s="362">
        <v>5</v>
      </c>
      <c r="N8" s="361" t="s">
        <v>6</v>
      </c>
      <c r="O8" s="361" t="s">
        <v>371</v>
      </c>
      <c r="P8" s="363" t="s">
        <v>432</v>
      </c>
      <c r="R8" s="348" t="s">
        <v>443</v>
      </c>
      <c r="S8" s="348" t="s">
        <v>532</v>
      </c>
      <c r="T8" s="348" t="s">
        <v>638</v>
      </c>
      <c r="U8" s="367" t="s">
        <v>501</v>
      </c>
      <c r="V8" s="368">
        <v>3</v>
      </c>
      <c r="W8" s="367" t="s">
        <v>464</v>
      </c>
      <c r="X8" s="369" t="s">
        <v>573</v>
      </c>
      <c r="Z8" s="370"/>
      <c r="AA8" s="349">
        <v>5</v>
      </c>
      <c r="AB8" s="353"/>
      <c r="AC8" s="364" t="s">
        <v>370</v>
      </c>
      <c r="AD8" s="366" t="s">
        <v>417</v>
      </c>
      <c r="AE8" s="370"/>
      <c r="AF8" s="364" t="s">
        <v>274</v>
      </c>
      <c r="AG8" s="350" t="s">
        <v>350</v>
      </c>
      <c r="AH8" s="387" t="s">
        <v>50</v>
      </c>
      <c r="BA8" s="552" t="s">
        <v>407</v>
      </c>
    </row>
    <row r="9" spans="1:84" x14ac:dyDescent="0.35">
      <c r="B9" s="357" t="s">
        <v>462</v>
      </c>
      <c r="C9" s="221"/>
      <c r="D9" s="357" t="s">
        <v>269</v>
      </c>
      <c r="E9" s="221"/>
      <c r="F9" s="359">
        <v>6</v>
      </c>
      <c r="G9" s="221"/>
      <c r="H9" s="354"/>
      <c r="I9" s="221"/>
      <c r="J9" s="343" t="s">
        <v>433</v>
      </c>
      <c r="K9" s="345" t="s">
        <v>359</v>
      </c>
      <c r="L9" s="377" t="s">
        <v>431</v>
      </c>
      <c r="M9" s="345">
        <v>2</v>
      </c>
      <c r="N9" s="343" t="s">
        <v>6</v>
      </c>
      <c r="O9" s="343" t="s">
        <v>371</v>
      </c>
      <c r="P9" s="346" t="s">
        <v>432</v>
      </c>
      <c r="R9" s="347" t="s">
        <v>684</v>
      </c>
      <c r="S9" s="347" t="s">
        <v>525</v>
      </c>
      <c r="T9" s="347" t="s">
        <v>524</v>
      </c>
      <c r="U9" s="367" t="s">
        <v>574</v>
      </c>
      <c r="V9" s="368">
        <v>4</v>
      </c>
      <c r="W9" s="367" t="s">
        <v>683</v>
      </c>
      <c r="X9" s="369" t="s">
        <v>685</v>
      </c>
      <c r="Z9" s="370"/>
      <c r="AA9" s="231">
        <v>6</v>
      </c>
      <c r="AB9" s="353"/>
      <c r="AC9" s="365" t="s">
        <v>371</v>
      </c>
      <c r="AD9" s="238" t="s">
        <v>418</v>
      </c>
      <c r="AE9" s="370"/>
      <c r="AF9" s="365" t="s">
        <v>278</v>
      </c>
      <c r="AG9" s="233" t="s">
        <v>414</v>
      </c>
      <c r="AH9" s="389" t="s">
        <v>49</v>
      </c>
      <c r="BA9" s="552" t="s">
        <v>350</v>
      </c>
    </row>
    <row r="10" spans="1:84" x14ac:dyDescent="0.35">
      <c r="B10" s="356" t="s">
        <v>438</v>
      </c>
      <c r="C10" s="221"/>
      <c r="D10" s="341"/>
      <c r="E10" s="221"/>
      <c r="F10" s="358">
        <v>7</v>
      </c>
      <c r="G10" s="221"/>
      <c r="H10" s="354"/>
      <c r="I10" s="221"/>
      <c r="J10" s="361" t="s">
        <v>303</v>
      </c>
      <c r="K10" s="362" t="s">
        <v>359</v>
      </c>
      <c r="L10" s="376" t="s">
        <v>374</v>
      </c>
      <c r="M10" s="362">
        <v>2</v>
      </c>
      <c r="N10" s="361" t="s">
        <v>0</v>
      </c>
      <c r="O10" s="361" t="s">
        <v>371</v>
      </c>
      <c r="P10" s="363" t="s">
        <v>375</v>
      </c>
      <c r="R10" s="348" t="s">
        <v>446</v>
      </c>
      <c r="S10" s="348" t="s">
        <v>548</v>
      </c>
      <c r="T10" s="348" t="s">
        <v>547</v>
      </c>
      <c r="U10" s="367" t="s">
        <v>583</v>
      </c>
      <c r="V10" s="368">
        <v>5</v>
      </c>
      <c r="W10" s="367" t="s">
        <v>465</v>
      </c>
      <c r="X10" s="369" t="s">
        <v>647</v>
      </c>
      <c r="Z10" s="370"/>
      <c r="AA10" s="349">
        <v>7</v>
      </c>
      <c r="AB10" s="353"/>
      <c r="AC10" s="342"/>
      <c r="AD10" s="366" t="s">
        <v>585</v>
      </c>
      <c r="AE10" s="370"/>
      <c r="AF10" s="364" t="s">
        <v>381</v>
      </c>
      <c r="AG10" s="350" t="s">
        <v>398</v>
      </c>
      <c r="AH10" s="387" t="s">
        <v>48</v>
      </c>
      <c r="BA10" s="552" t="s">
        <v>414</v>
      </c>
    </row>
    <row r="11" spans="1:84" x14ac:dyDescent="0.35">
      <c r="B11" s="357" t="s">
        <v>230</v>
      </c>
      <c r="C11" s="221"/>
      <c r="D11" s="354"/>
      <c r="E11" s="221"/>
      <c r="F11" s="359">
        <v>8</v>
      </c>
      <c r="G11" s="221"/>
      <c r="H11" s="354"/>
      <c r="I11" s="221"/>
      <c r="J11" s="343" t="s">
        <v>303</v>
      </c>
      <c r="K11" s="345" t="s">
        <v>359</v>
      </c>
      <c r="L11" s="377" t="s">
        <v>406</v>
      </c>
      <c r="M11" s="345">
        <v>6</v>
      </c>
      <c r="N11" s="343" t="s">
        <v>0</v>
      </c>
      <c r="O11" s="343" t="s">
        <v>371</v>
      </c>
      <c r="P11" s="346" t="s">
        <v>375</v>
      </c>
      <c r="R11" s="347" t="s">
        <v>445</v>
      </c>
      <c r="S11" s="347" t="s">
        <v>542</v>
      </c>
      <c r="T11" s="347" t="s">
        <v>541</v>
      </c>
      <c r="U11" s="367" t="s">
        <v>581</v>
      </c>
      <c r="V11" s="368">
        <v>5</v>
      </c>
      <c r="W11" s="367" t="s">
        <v>464</v>
      </c>
      <c r="X11" s="369" t="s">
        <v>573</v>
      </c>
      <c r="Z11" s="370"/>
      <c r="AA11" s="231">
        <v>8</v>
      </c>
      <c r="AB11" s="353"/>
      <c r="AC11" s="353"/>
      <c r="AD11" s="238" t="s">
        <v>419</v>
      </c>
      <c r="AE11" s="370"/>
      <c r="AF11" s="365" t="s">
        <v>612</v>
      </c>
      <c r="AG11" s="233" t="s">
        <v>402</v>
      </c>
      <c r="AH11" s="389" t="s">
        <v>47</v>
      </c>
      <c r="BA11" s="552" t="s">
        <v>398</v>
      </c>
    </row>
    <row r="12" spans="1:84" x14ac:dyDescent="0.35">
      <c r="B12" s="356" t="s">
        <v>178</v>
      </c>
      <c r="C12" s="221"/>
      <c r="D12" s="354"/>
      <c r="E12" s="221"/>
      <c r="F12" s="358">
        <v>9</v>
      </c>
      <c r="G12" s="221"/>
      <c r="H12" s="354"/>
      <c r="I12" s="221"/>
      <c r="J12" s="361" t="s">
        <v>302</v>
      </c>
      <c r="K12" s="362" t="s">
        <v>358</v>
      </c>
      <c r="L12" s="376" t="s">
        <v>276</v>
      </c>
      <c r="M12" s="362">
        <v>1</v>
      </c>
      <c r="N12" s="361" t="s">
        <v>7</v>
      </c>
      <c r="O12" s="361" t="s">
        <v>365</v>
      </c>
      <c r="P12" s="363" t="s">
        <v>376</v>
      </c>
      <c r="R12" s="348" t="s">
        <v>447</v>
      </c>
      <c r="S12" s="348" t="s">
        <v>540</v>
      </c>
      <c r="T12" s="348" t="s">
        <v>41</v>
      </c>
      <c r="U12" s="367" t="s">
        <v>553</v>
      </c>
      <c r="V12" s="368">
        <v>6</v>
      </c>
      <c r="W12" s="367" t="s">
        <v>464</v>
      </c>
      <c r="X12" s="369" t="s">
        <v>573</v>
      </c>
      <c r="Z12" s="370"/>
      <c r="AA12" s="349">
        <v>9</v>
      </c>
      <c r="AB12" s="353"/>
      <c r="AC12" s="353"/>
      <c r="AD12" s="366" t="s">
        <v>683</v>
      </c>
      <c r="AE12" s="370"/>
      <c r="AF12" s="364" t="s">
        <v>387</v>
      </c>
      <c r="AG12" s="350" t="s">
        <v>385</v>
      </c>
      <c r="AH12" s="387" t="s">
        <v>46</v>
      </c>
      <c r="BA12" s="552" t="s">
        <v>402</v>
      </c>
    </row>
    <row r="13" spans="1:84" x14ac:dyDescent="0.35">
      <c r="B13" s="341"/>
      <c r="C13" s="221"/>
      <c r="D13" s="354"/>
      <c r="E13" s="221"/>
      <c r="F13" s="359">
        <v>10</v>
      </c>
      <c r="G13" s="221"/>
      <c r="H13" s="354"/>
      <c r="I13" s="221"/>
      <c r="J13" s="343" t="s">
        <v>377</v>
      </c>
      <c r="K13" s="345" t="s">
        <v>358</v>
      </c>
      <c r="L13" s="377" t="s">
        <v>347</v>
      </c>
      <c r="M13" s="345">
        <v>3</v>
      </c>
      <c r="N13" s="343" t="s">
        <v>7</v>
      </c>
      <c r="O13" s="343" t="s">
        <v>364</v>
      </c>
      <c r="P13" s="346"/>
      <c r="R13" s="347" t="s">
        <v>448</v>
      </c>
      <c r="S13" s="347" t="s">
        <v>535</v>
      </c>
      <c r="T13" s="347" t="s">
        <v>534</v>
      </c>
      <c r="U13" s="367" t="s">
        <v>578</v>
      </c>
      <c r="V13" s="368">
        <v>7</v>
      </c>
      <c r="W13" s="367" t="s">
        <v>464</v>
      </c>
      <c r="X13" s="369" t="s">
        <v>573</v>
      </c>
      <c r="Z13" s="370"/>
      <c r="AA13" s="231">
        <v>10</v>
      </c>
      <c r="AB13" s="353"/>
      <c r="AC13" s="353"/>
      <c r="AD13" s="342"/>
      <c r="AE13" s="370"/>
      <c r="AF13" s="365" t="s">
        <v>422</v>
      </c>
      <c r="AG13" s="233" t="s">
        <v>353</v>
      </c>
      <c r="AH13" s="389" t="s">
        <v>45</v>
      </c>
      <c r="BA13" s="552" t="s">
        <v>385</v>
      </c>
    </row>
    <row r="14" spans="1:84" x14ac:dyDescent="0.35">
      <c r="B14" s="354"/>
      <c r="C14" s="221"/>
      <c r="D14" s="354"/>
      <c r="E14" s="221"/>
      <c r="F14" s="358">
        <v>11</v>
      </c>
      <c r="G14" s="221"/>
      <c r="H14" s="354"/>
      <c r="I14" s="221"/>
      <c r="J14" s="361" t="s">
        <v>377</v>
      </c>
      <c r="K14" s="362" t="s">
        <v>358</v>
      </c>
      <c r="L14" s="376" t="s">
        <v>378</v>
      </c>
      <c r="M14" s="362">
        <v>3</v>
      </c>
      <c r="N14" s="361" t="s">
        <v>7</v>
      </c>
      <c r="O14" s="361" t="s">
        <v>364</v>
      </c>
      <c r="P14" s="363"/>
      <c r="R14" s="348"/>
      <c r="S14" s="348" t="s">
        <v>654</v>
      </c>
      <c r="T14" s="348" t="s">
        <v>653</v>
      </c>
      <c r="U14" s="373" t="s">
        <v>653</v>
      </c>
      <c r="V14" s="388">
        <v>7</v>
      </c>
      <c r="W14" s="373" t="s">
        <v>464</v>
      </c>
      <c r="X14" s="371" t="s">
        <v>671</v>
      </c>
      <c r="Z14" s="370"/>
      <c r="AA14" s="370"/>
      <c r="AB14" s="353"/>
      <c r="AC14" s="353"/>
      <c r="AD14" s="353"/>
      <c r="AE14" s="370"/>
      <c r="AF14" s="364" t="s">
        <v>681</v>
      </c>
      <c r="AG14" s="350" t="s">
        <v>413</v>
      </c>
      <c r="AH14" s="387" t="s">
        <v>44</v>
      </c>
      <c r="BA14" s="552" t="s">
        <v>353</v>
      </c>
    </row>
    <row r="15" spans="1:84" x14ac:dyDescent="0.35">
      <c r="B15" s="354"/>
      <c r="C15" s="221"/>
      <c r="D15" s="354"/>
      <c r="E15" s="221"/>
      <c r="F15" s="359">
        <v>12</v>
      </c>
      <c r="G15" s="221"/>
      <c r="H15" s="354"/>
      <c r="I15" s="221"/>
      <c r="J15" s="343" t="s">
        <v>377</v>
      </c>
      <c r="K15" s="345" t="s">
        <v>358</v>
      </c>
      <c r="L15" s="377" t="s">
        <v>379</v>
      </c>
      <c r="M15" s="345">
        <v>3</v>
      </c>
      <c r="N15" s="343" t="s">
        <v>7</v>
      </c>
      <c r="O15" s="343" t="s">
        <v>364</v>
      </c>
      <c r="P15" s="346"/>
      <c r="R15" s="347" t="s">
        <v>450</v>
      </c>
      <c r="S15" s="347" t="s">
        <v>537</v>
      </c>
      <c r="T15" s="347" t="s">
        <v>536</v>
      </c>
      <c r="U15" s="367" t="s">
        <v>579</v>
      </c>
      <c r="V15" s="368">
        <v>8</v>
      </c>
      <c r="W15" s="367" t="s">
        <v>464</v>
      </c>
      <c r="X15" s="369" t="s">
        <v>573</v>
      </c>
      <c r="Z15" s="370"/>
      <c r="AA15" s="370"/>
      <c r="AB15" s="353"/>
      <c r="AC15" s="353"/>
      <c r="AD15" s="353"/>
      <c r="AE15" s="370"/>
      <c r="AF15" s="342"/>
      <c r="AG15" s="233" t="s">
        <v>351</v>
      </c>
      <c r="AH15" s="389" t="s">
        <v>43</v>
      </c>
      <c r="BA15" s="552" t="s">
        <v>612</v>
      </c>
    </row>
    <row r="16" spans="1:84" x14ac:dyDescent="0.35">
      <c r="B16" s="354"/>
      <c r="C16" s="221"/>
      <c r="D16" s="354"/>
      <c r="E16" s="221"/>
      <c r="F16" s="358">
        <v>13</v>
      </c>
      <c r="G16" s="221"/>
      <c r="H16" s="354"/>
      <c r="I16" s="221"/>
      <c r="J16" s="361" t="s">
        <v>377</v>
      </c>
      <c r="K16" s="362" t="s">
        <v>358</v>
      </c>
      <c r="L16" s="376" t="s">
        <v>346</v>
      </c>
      <c r="M16" s="362">
        <v>2</v>
      </c>
      <c r="N16" s="361" t="s">
        <v>7</v>
      </c>
      <c r="O16" s="361" t="s">
        <v>364</v>
      </c>
      <c r="P16" s="363"/>
      <c r="R16" s="348" t="s">
        <v>452</v>
      </c>
      <c r="S16" s="348" t="s">
        <v>530</v>
      </c>
      <c r="T16" s="348" t="s">
        <v>40</v>
      </c>
      <c r="U16" s="367" t="s">
        <v>577</v>
      </c>
      <c r="V16" s="368">
        <v>9</v>
      </c>
      <c r="W16" s="367" t="s">
        <v>464</v>
      </c>
      <c r="X16" s="369" t="s">
        <v>573</v>
      </c>
      <c r="Z16" s="370"/>
      <c r="AA16" s="370"/>
      <c r="AB16" s="353"/>
      <c r="AC16" s="353"/>
      <c r="AD16" s="353"/>
      <c r="AE16" s="370"/>
      <c r="AF16" s="342"/>
      <c r="AG16" s="350" t="s">
        <v>8</v>
      </c>
      <c r="AH16" s="342"/>
      <c r="BA16" s="552" t="s">
        <v>413</v>
      </c>
    </row>
    <row r="17" spans="2:53" x14ac:dyDescent="0.35">
      <c r="B17" s="354"/>
      <c r="C17" s="221"/>
      <c r="D17" s="354"/>
      <c r="E17" s="221"/>
      <c r="F17" s="359">
        <v>14</v>
      </c>
      <c r="G17" s="221"/>
      <c r="H17" s="354"/>
      <c r="I17" s="221"/>
      <c r="J17" s="343" t="s">
        <v>407</v>
      </c>
      <c r="K17" s="345" t="s">
        <v>359</v>
      </c>
      <c r="L17" s="377" t="s">
        <v>408</v>
      </c>
      <c r="M17" s="345">
        <v>1</v>
      </c>
      <c r="N17" s="343" t="s">
        <v>6</v>
      </c>
      <c r="O17" s="343" t="s">
        <v>370</v>
      </c>
      <c r="P17" s="346" t="s">
        <v>410</v>
      </c>
      <c r="R17" s="347" t="s">
        <v>615</v>
      </c>
      <c r="S17" s="347" t="s">
        <v>558</v>
      </c>
      <c r="T17" s="347" t="s">
        <v>557</v>
      </c>
      <c r="U17" s="373" t="s">
        <v>557</v>
      </c>
      <c r="V17" s="372">
        <v>10</v>
      </c>
      <c r="W17" s="373" t="s">
        <v>466</v>
      </c>
      <c r="X17" s="371" t="s">
        <v>648</v>
      </c>
      <c r="Z17" s="370"/>
      <c r="AA17" s="370"/>
      <c r="AB17" s="353"/>
      <c r="AC17" s="353"/>
      <c r="AD17" s="353"/>
      <c r="AE17" s="370"/>
      <c r="AF17" s="353"/>
      <c r="AG17" s="233" t="s">
        <v>342</v>
      </c>
      <c r="AH17" s="353"/>
      <c r="BA17" s="552" t="s">
        <v>422</v>
      </c>
    </row>
    <row r="18" spans="2:53" x14ac:dyDescent="0.35">
      <c r="B18" s="354"/>
      <c r="C18" s="221"/>
      <c r="D18" s="354"/>
      <c r="E18" s="221"/>
      <c r="F18" s="358" t="s">
        <v>178</v>
      </c>
      <c r="G18" s="221"/>
      <c r="H18" s="354"/>
      <c r="I18" s="221"/>
      <c r="J18" s="361" t="s">
        <v>407</v>
      </c>
      <c r="K18" s="362" t="s">
        <v>359</v>
      </c>
      <c r="L18" s="376" t="s">
        <v>409</v>
      </c>
      <c r="M18" s="362">
        <v>1</v>
      </c>
      <c r="N18" s="361" t="s">
        <v>6</v>
      </c>
      <c r="O18" s="361" t="s">
        <v>370</v>
      </c>
      <c r="P18" s="363" t="s">
        <v>410</v>
      </c>
      <c r="R18" s="348" t="s">
        <v>453</v>
      </c>
      <c r="S18" s="348" t="s">
        <v>539</v>
      </c>
      <c r="T18" s="348" t="s">
        <v>538</v>
      </c>
      <c r="U18" s="367" t="s">
        <v>580</v>
      </c>
      <c r="V18" s="368">
        <v>10</v>
      </c>
      <c r="W18" s="367" t="s">
        <v>464</v>
      </c>
      <c r="X18" s="369" t="s">
        <v>573</v>
      </c>
      <c r="Z18" s="370"/>
      <c r="AA18" s="370"/>
      <c r="AB18" s="353"/>
      <c r="AC18" s="353"/>
      <c r="AD18" s="353"/>
      <c r="AE18" s="370"/>
      <c r="AF18" s="353"/>
      <c r="AG18" s="350" t="s">
        <v>421</v>
      </c>
      <c r="AH18" s="353"/>
      <c r="BA18" s="552" t="s">
        <v>351</v>
      </c>
    </row>
    <row r="19" spans="2:53" ht="29" x14ac:dyDescent="0.35">
      <c r="B19" s="354"/>
      <c r="C19" s="221"/>
      <c r="D19" s="354"/>
      <c r="E19" s="221"/>
      <c r="F19" s="344"/>
      <c r="G19" s="221"/>
      <c r="H19" s="354"/>
      <c r="I19" s="221"/>
      <c r="J19" s="343" t="s">
        <v>350</v>
      </c>
      <c r="K19" s="345" t="s">
        <v>359</v>
      </c>
      <c r="L19" s="377" t="s">
        <v>304</v>
      </c>
      <c r="M19" s="345">
        <v>4</v>
      </c>
      <c r="N19" s="343" t="s">
        <v>3</v>
      </c>
      <c r="O19" s="343" t="s">
        <v>371</v>
      </c>
      <c r="P19" s="346" t="s">
        <v>375</v>
      </c>
      <c r="R19" s="347" t="s">
        <v>589</v>
      </c>
      <c r="S19" s="347" t="s">
        <v>531</v>
      </c>
      <c r="T19" s="347" t="s">
        <v>561</v>
      </c>
      <c r="U19" s="369" t="s">
        <v>590</v>
      </c>
      <c r="V19" s="368">
        <v>11</v>
      </c>
      <c r="W19" s="367" t="s">
        <v>464</v>
      </c>
      <c r="X19" s="369" t="s">
        <v>597</v>
      </c>
      <c r="Z19" s="370"/>
      <c r="AA19" s="370"/>
      <c r="AB19" s="353"/>
      <c r="AC19" s="353"/>
      <c r="AD19" s="353"/>
      <c r="AE19" s="370"/>
      <c r="AF19" s="353"/>
      <c r="AG19" s="370"/>
      <c r="AH19" s="353"/>
      <c r="BA19" s="552" t="s">
        <v>8</v>
      </c>
    </row>
    <row r="20" spans="2:53" x14ac:dyDescent="0.35">
      <c r="B20" s="354"/>
      <c r="D20" s="354"/>
      <c r="F20" s="355"/>
      <c r="H20" s="354"/>
      <c r="J20" s="361" t="s">
        <v>271</v>
      </c>
      <c r="K20" s="362" t="s">
        <v>358</v>
      </c>
      <c r="L20" s="376" t="s">
        <v>271</v>
      </c>
      <c r="M20" s="362">
        <v>1</v>
      </c>
      <c r="N20" s="361" t="s">
        <v>7</v>
      </c>
      <c r="O20" s="361" t="s">
        <v>365</v>
      </c>
      <c r="P20" s="363" t="s">
        <v>383</v>
      </c>
      <c r="R20" s="348" t="s">
        <v>457</v>
      </c>
      <c r="S20" s="348" t="s">
        <v>518</v>
      </c>
      <c r="T20" s="348" t="s">
        <v>517</v>
      </c>
      <c r="U20" s="367" t="s">
        <v>572</v>
      </c>
      <c r="V20" s="368">
        <v>12</v>
      </c>
      <c r="W20" s="367" t="s">
        <v>464</v>
      </c>
      <c r="X20" s="369" t="s">
        <v>573</v>
      </c>
      <c r="Z20" s="370"/>
      <c r="AA20" s="370"/>
      <c r="AB20" s="353"/>
      <c r="AC20" s="353"/>
      <c r="AD20" s="353"/>
      <c r="AE20" s="370"/>
      <c r="AF20" s="353"/>
      <c r="AG20" s="370"/>
      <c r="AH20" s="353"/>
      <c r="BA20" s="552" t="s">
        <v>342</v>
      </c>
    </row>
    <row r="21" spans="2:53" x14ac:dyDescent="0.35">
      <c r="B21" s="354"/>
      <c r="D21" s="354"/>
      <c r="F21" s="355"/>
      <c r="H21" s="354"/>
      <c r="J21" s="343" t="s">
        <v>414</v>
      </c>
      <c r="K21" s="345" t="s">
        <v>359</v>
      </c>
      <c r="L21" s="377" t="s">
        <v>343</v>
      </c>
      <c r="M21" s="345">
        <v>1</v>
      </c>
      <c r="N21" s="343" t="s">
        <v>1</v>
      </c>
      <c r="O21" s="343" t="s">
        <v>371</v>
      </c>
      <c r="P21" s="346"/>
      <c r="R21" s="347" t="s">
        <v>458</v>
      </c>
      <c r="S21" s="347" t="s">
        <v>546</v>
      </c>
      <c r="T21" s="347" t="s">
        <v>545</v>
      </c>
      <c r="U21" s="367" t="s">
        <v>582</v>
      </c>
      <c r="V21" s="368">
        <v>12</v>
      </c>
      <c r="W21" s="367" t="s">
        <v>464</v>
      </c>
      <c r="X21" s="369" t="s">
        <v>573</v>
      </c>
      <c r="Z21" s="370"/>
      <c r="AA21" s="370"/>
      <c r="AB21" s="353"/>
      <c r="AC21" s="353"/>
      <c r="AD21" s="353"/>
      <c r="AE21" s="370"/>
      <c r="AF21" s="353"/>
      <c r="AG21" s="370"/>
      <c r="AH21" s="353"/>
      <c r="BA21" s="552" t="s">
        <v>681</v>
      </c>
    </row>
    <row r="22" spans="2:53" x14ac:dyDescent="0.35">
      <c r="B22" s="354"/>
      <c r="D22" s="354"/>
      <c r="F22" s="355"/>
      <c r="H22" s="354"/>
      <c r="J22" s="361" t="s">
        <v>414</v>
      </c>
      <c r="K22" s="362" t="s">
        <v>359</v>
      </c>
      <c r="L22" s="376" t="s">
        <v>344</v>
      </c>
      <c r="M22" s="362">
        <v>2</v>
      </c>
      <c r="N22" s="361" t="s">
        <v>1</v>
      </c>
      <c r="O22" s="361" t="s">
        <v>371</v>
      </c>
      <c r="P22" s="363"/>
      <c r="R22" s="348" t="s">
        <v>459</v>
      </c>
      <c r="S22" s="348" t="s">
        <v>544</v>
      </c>
      <c r="T22" s="348" t="s">
        <v>543</v>
      </c>
      <c r="U22" s="367" t="s">
        <v>345</v>
      </c>
      <c r="V22" s="368" t="s">
        <v>604</v>
      </c>
      <c r="W22" s="367" t="s">
        <v>464</v>
      </c>
      <c r="X22" s="369" t="s">
        <v>573</v>
      </c>
      <c r="Z22" s="370"/>
      <c r="AA22" s="370"/>
      <c r="AB22" s="353"/>
      <c r="AC22" s="353"/>
      <c r="AD22" s="353"/>
      <c r="AE22" s="370"/>
      <c r="AF22" s="353"/>
      <c r="AG22" s="370"/>
      <c r="AH22" s="353"/>
      <c r="BA22" s="552" t="s">
        <v>421</v>
      </c>
    </row>
    <row r="23" spans="2:53" x14ac:dyDescent="0.35">
      <c r="B23" s="354"/>
      <c r="D23" s="354"/>
      <c r="F23" s="355"/>
      <c r="H23" s="354"/>
      <c r="J23" s="343" t="s">
        <v>274</v>
      </c>
      <c r="K23" s="345" t="s">
        <v>358</v>
      </c>
      <c r="L23" s="377" t="s">
        <v>274</v>
      </c>
      <c r="M23" s="345">
        <v>1</v>
      </c>
      <c r="N23" s="343" t="s">
        <v>7</v>
      </c>
      <c r="O23" s="343" t="s">
        <v>365</v>
      </c>
      <c r="P23" s="346" t="s">
        <v>376</v>
      </c>
      <c r="R23" s="347" t="s">
        <v>613</v>
      </c>
      <c r="S23" s="347" t="s">
        <v>523</v>
      </c>
      <c r="T23" s="347" t="s">
        <v>522</v>
      </c>
      <c r="U23" s="367" t="s">
        <v>522</v>
      </c>
      <c r="V23" s="368"/>
      <c r="W23" s="367" t="s">
        <v>417</v>
      </c>
      <c r="X23" s="369" t="s">
        <v>596</v>
      </c>
      <c r="Z23" s="370"/>
      <c r="AA23" s="370"/>
      <c r="AB23" s="353"/>
      <c r="AC23" s="353"/>
      <c r="AD23" s="353"/>
      <c r="AE23" s="370"/>
      <c r="AF23" s="353"/>
      <c r="AG23" s="370"/>
      <c r="AH23" s="353"/>
    </row>
    <row r="24" spans="2:53" x14ac:dyDescent="0.35">
      <c r="B24" s="354"/>
      <c r="D24" s="354"/>
      <c r="F24" s="355"/>
      <c r="H24" s="354"/>
      <c r="J24" s="361" t="s">
        <v>398</v>
      </c>
      <c r="K24" s="362" t="s">
        <v>359</v>
      </c>
      <c r="L24" s="376" t="s">
        <v>399</v>
      </c>
      <c r="M24" s="362">
        <v>3</v>
      </c>
      <c r="N24" s="361" t="s">
        <v>6</v>
      </c>
      <c r="O24" s="361" t="s">
        <v>365</v>
      </c>
      <c r="P24" s="363"/>
      <c r="R24" s="348" t="s">
        <v>614</v>
      </c>
      <c r="S24" s="348" t="s">
        <v>529</v>
      </c>
      <c r="T24" s="348" t="s">
        <v>715</v>
      </c>
      <c r="U24" s="367" t="s">
        <v>571</v>
      </c>
      <c r="V24" s="368"/>
      <c r="W24" s="367" t="s">
        <v>417</v>
      </c>
      <c r="X24" s="369" t="s">
        <v>599</v>
      </c>
      <c r="Z24" s="370"/>
      <c r="AA24" s="370"/>
      <c r="AB24" s="353"/>
      <c r="AC24" s="353"/>
      <c r="AD24" s="353"/>
      <c r="AE24" s="370"/>
      <c r="AF24" s="353"/>
      <c r="AG24" s="370"/>
      <c r="AH24" s="353"/>
    </row>
    <row r="25" spans="2:53" x14ac:dyDescent="0.35">
      <c r="B25" s="354"/>
      <c r="D25" s="354"/>
      <c r="F25" s="355"/>
      <c r="H25" s="354"/>
      <c r="J25" s="343" t="s">
        <v>398</v>
      </c>
      <c r="K25" s="345" t="s">
        <v>359</v>
      </c>
      <c r="L25" s="377" t="s">
        <v>400</v>
      </c>
      <c r="M25" s="345">
        <v>1</v>
      </c>
      <c r="N25" s="343" t="s">
        <v>6</v>
      </c>
      <c r="O25" s="343" t="s">
        <v>365</v>
      </c>
      <c r="P25" s="346"/>
      <c r="R25" s="347" t="s">
        <v>616</v>
      </c>
      <c r="S25" s="347" t="s">
        <v>550</v>
      </c>
      <c r="T25" s="347" t="s">
        <v>549</v>
      </c>
      <c r="U25" s="367" t="s">
        <v>549</v>
      </c>
      <c r="V25" s="368"/>
      <c r="W25" s="367" t="s">
        <v>417</v>
      </c>
      <c r="X25" s="369" t="s">
        <v>600</v>
      </c>
      <c r="Z25" s="370"/>
      <c r="AA25" s="370"/>
      <c r="AB25" s="353"/>
      <c r="AC25" s="353"/>
      <c r="AD25" s="353"/>
      <c r="AE25" s="370"/>
      <c r="AF25" s="353"/>
      <c r="AG25" s="370"/>
      <c r="AH25" s="353"/>
    </row>
    <row r="26" spans="2:53" x14ac:dyDescent="0.35">
      <c r="B26" s="354"/>
      <c r="D26" s="354"/>
      <c r="F26" s="355"/>
      <c r="H26" s="354"/>
      <c r="J26" s="361" t="s">
        <v>398</v>
      </c>
      <c r="K26" s="362" t="s">
        <v>359</v>
      </c>
      <c r="L26" s="376" t="s">
        <v>401</v>
      </c>
      <c r="M26" s="362">
        <v>1</v>
      </c>
      <c r="N26" s="361" t="s">
        <v>6</v>
      </c>
      <c r="O26" s="361" t="s">
        <v>365</v>
      </c>
      <c r="P26" s="363"/>
      <c r="R26" s="348" t="s">
        <v>617</v>
      </c>
      <c r="S26" s="348" t="s">
        <v>521</v>
      </c>
      <c r="T26" s="348" t="s">
        <v>714</v>
      </c>
      <c r="U26" s="367" t="s">
        <v>569</v>
      </c>
      <c r="V26" s="368"/>
      <c r="W26" s="367" t="s">
        <v>417</v>
      </c>
      <c r="X26" s="369" t="s">
        <v>595</v>
      </c>
      <c r="Z26" s="370"/>
      <c r="AA26" s="370"/>
      <c r="AB26" s="353"/>
      <c r="AC26" s="353"/>
      <c r="AD26" s="353"/>
      <c r="AE26" s="370"/>
      <c r="AF26" s="353"/>
      <c r="AG26" s="370"/>
      <c r="AH26" s="353"/>
    </row>
    <row r="27" spans="2:53" x14ac:dyDescent="0.35">
      <c r="B27" s="354"/>
      <c r="D27" s="354"/>
      <c r="F27" s="355"/>
      <c r="H27" s="354"/>
      <c r="J27" s="343" t="s">
        <v>402</v>
      </c>
      <c r="K27" s="345" t="s">
        <v>359</v>
      </c>
      <c r="L27" s="377" t="s">
        <v>403</v>
      </c>
      <c r="M27" s="345">
        <v>2</v>
      </c>
      <c r="N27" s="343" t="s">
        <v>6</v>
      </c>
      <c r="O27" s="343" t="s">
        <v>365</v>
      </c>
      <c r="P27" s="346"/>
      <c r="R27" s="347" t="s">
        <v>620</v>
      </c>
      <c r="S27" s="347" t="s">
        <v>528</v>
      </c>
      <c r="T27" s="347" t="s">
        <v>570</v>
      </c>
      <c r="U27" s="367" t="s">
        <v>576</v>
      </c>
      <c r="V27" s="368"/>
      <c r="W27" s="367" t="s">
        <v>417</v>
      </c>
      <c r="X27" s="369" t="s">
        <v>598</v>
      </c>
      <c r="Z27" s="370"/>
      <c r="AA27" s="370"/>
      <c r="AB27" s="353"/>
      <c r="AC27" s="353"/>
      <c r="AD27" s="353"/>
      <c r="AE27" s="370"/>
      <c r="AF27" s="353"/>
      <c r="AG27" s="370"/>
      <c r="AH27" s="353"/>
    </row>
    <row r="28" spans="2:53" x14ac:dyDescent="0.35">
      <c r="B28" s="354"/>
      <c r="D28" s="354"/>
      <c r="F28" s="355"/>
      <c r="H28" s="354"/>
      <c r="J28" s="361" t="s">
        <v>402</v>
      </c>
      <c r="K28" s="362" t="s">
        <v>359</v>
      </c>
      <c r="L28" s="376" t="s">
        <v>405</v>
      </c>
      <c r="M28" s="362">
        <v>2</v>
      </c>
      <c r="N28" s="361" t="s">
        <v>6</v>
      </c>
      <c r="O28" s="361" t="s">
        <v>365</v>
      </c>
      <c r="P28" s="363"/>
      <c r="R28" s="348" t="s">
        <v>622</v>
      </c>
      <c r="S28" s="348" t="s">
        <v>560</v>
      </c>
      <c r="T28" s="348" t="s">
        <v>559</v>
      </c>
      <c r="U28" s="367" t="s">
        <v>559</v>
      </c>
      <c r="V28" s="368"/>
      <c r="W28" s="367" t="s">
        <v>417</v>
      </c>
      <c r="X28" s="369" t="s">
        <v>601</v>
      </c>
      <c r="Z28" s="370"/>
      <c r="AA28" s="370"/>
      <c r="AB28" s="353"/>
      <c r="AC28" s="353"/>
      <c r="AD28" s="353"/>
      <c r="AE28" s="370"/>
      <c r="AF28" s="353"/>
      <c r="AG28" s="370"/>
      <c r="AH28" s="353"/>
    </row>
    <row r="29" spans="2:53" x14ac:dyDescent="0.35">
      <c r="B29" s="354"/>
      <c r="D29" s="354"/>
      <c r="F29" s="355"/>
      <c r="H29" s="354"/>
      <c r="J29" s="343" t="s">
        <v>402</v>
      </c>
      <c r="K29" s="345" t="s">
        <v>359</v>
      </c>
      <c r="L29" s="377" t="s">
        <v>404</v>
      </c>
      <c r="M29" s="345">
        <v>4</v>
      </c>
      <c r="N29" s="343" t="s">
        <v>3</v>
      </c>
      <c r="O29" s="343" t="s">
        <v>365</v>
      </c>
      <c r="P29" s="346"/>
      <c r="R29" s="347" t="s">
        <v>623</v>
      </c>
      <c r="S29" s="347" t="s">
        <v>563</v>
      </c>
      <c r="T29" s="347" t="s">
        <v>562</v>
      </c>
      <c r="U29" s="367" t="s">
        <v>593</v>
      </c>
      <c r="V29" s="368"/>
      <c r="W29" s="367" t="s">
        <v>417</v>
      </c>
      <c r="X29" s="369" t="s">
        <v>603</v>
      </c>
      <c r="Z29" s="370"/>
      <c r="AA29" s="370"/>
      <c r="AB29" s="353"/>
      <c r="AC29" s="353"/>
      <c r="AD29" s="353"/>
      <c r="AE29" s="370"/>
      <c r="AF29" s="353"/>
      <c r="AG29" s="370"/>
      <c r="AH29" s="353"/>
    </row>
    <row r="30" spans="2:53" x14ac:dyDescent="0.35">
      <c r="B30" s="354"/>
      <c r="D30" s="354"/>
      <c r="F30" s="355"/>
      <c r="H30" s="354"/>
      <c r="J30" s="361" t="s">
        <v>385</v>
      </c>
      <c r="K30" s="362" t="s">
        <v>359</v>
      </c>
      <c r="L30" s="376" t="s">
        <v>386</v>
      </c>
      <c r="M30" s="362">
        <v>2</v>
      </c>
      <c r="N30" s="361" t="s">
        <v>6</v>
      </c>
      <c r="O30" s="361" t="s">
        <v>365</v>
      </c>
      <c r="P30" s="363"/>
      <c r="R30" s="348" t="s">
        <v>624</v>
      </c>
      <c r="S30" s="348" t="s">
        <v>520</v>
      </c>
      <c r="T30" s="348" t="s">
        <v>519</v>
      </c>
      <c r="U30" s="367" t="s">
        <v>519</v>
      </c>
      <c r="V30" s="368"/>
      <c r="W30" s="367" t="s">
        <v>417</v>
      </c>
      <c r="X30" s="369" t="s">
        <v>594</v>
      </c>
      <c r="Z30" s="370"/>
      <c r="AA30" s="370"/>
      <c r="AB30" s="353"/>
      <c r="AC30" s="353"/>
      <c r="AD30" s="353"/>
      <c r="AE30" s="370"/>
      <c r="AF30" s="353"/>
      <c r="AG30" s="370"/>
      <c r="AH30" s="353"/>
    </row>
    <row r="31" spans="2:53" x14ac:dyDescent="0.35">
      <c r="B31" s="354"/>
      <c r="D31" s="354"/>
      <c r="F31" s="355"/>
      <c r="H31" s="354"/>
      <c r="J31" s="343" t="s">
        <v>385</v>
      </c>
      <c r="K31" s="345" t="s">
        <v>359</v>
      </c>
      <c r="L31" s="377">
        <v>406900101</v>
      </c>
      <c r="M31" s="345">
        <v>2</v>
      </c>
      <c r="N31" s="343" t="s">
        <v>6</v>
      </c>
      <c r="O31" s="343" t="s">
        <v>365</v>
      </c>
      <c r="P31" s="346"/>
      <c r="R31" s="347" t="s">
        <v>663</v>
      </c>
      <c r="S31" s="347" t="s">
        <v>655</v>
      </c>
      <c r="T31" s="347" t="s">
        <v>661</v>
      </c>
      <c r="U31" s="367" t="s">
        <v>661</v>
      </c>
      <c r="V31" s="368"/>
      <c r="W31" s="367" t="s">
        <v>417</v>
      </c>
      <c r="X31" s="369" t="s">
        <v>596</v>
      </c>
      <c r="Z31" s="370"/>
      <c r="AA31" s="370"/>
      <c r="AB31" s="353"/>
      <c r="AC31" s="353"/>
      <c r="AD31" s="353"/>
      <c r="AE31" s="370"/>
      <c r="AF31" s="353"/>
      <c r="AG31" s="370"/>
      <c r="AH31" s="353"/>
    </row>
    <row r="32" spans="2:53" x14ac:dyDescent="0.35">
      <c r="B32" s="354"/>
      <c r="D32" s="354"/>
      <c r="F32" s="355"/>
      <c r="H32" s="354"/>
      <c r="J32" s="361" t="s">
        <v>278</v>
      </c>
      <c r="K32" s="362" t="s">
        <v>358</v>
      </c>
      <c r="L32" s="376" t="s">
        <v>278</v>
      </c>
      <c r="M32" s="362">
        <v>1</v>
      </c>
      <c r="N32" s="361" t="s">
        <v>13</v>
      </c>
      <c r="O32" s="361" t="s">
        <v>364</v>
      </c>
      <c r="P32" s="363" t="s">
        <v>384</v>
      </c>
      <c r="R32" s="348" t="s">
        <v>665</v>
      </c>
      <c r="S32" s="348" t="s">
        <v>660</v>
      </c>
      <c r="T32" s="348" t="s">
        <v>662</v>
      </c>
      <c r="U32" s="367" t="s">
        <v>666</v>
      </c>
      <c r="V32" s="368"/>
      <c r="W32" s="367" t="s">
        <v>417</v>
      </c>
      <c r="X32" s="369" t="s">
        <v>596</v>
      </c>
      <c r="Z32" s="370"/>
      <c r="AA32" s="370"/>
      <c r="AB32" s="353"/>
      <c r="AC32" s="353"/>
      <c r="AD32" s="353"/>
      <c r="AE32" s="370"/>
      <c r="AF32" s="353"/>
      <c r="AG32" s="370"/>
      <c r="AH32" s="353"/>
    </row>
    <row r="33" spans="2:34" x14ac:dyDescent="0.35">
      <c r="B33" s="354"/>
      <c r="D33" s="354"/>
      <c r="F33" s="355"/>
      <c r="H33" s="354"/>
      <c r="J33" s="343" t="s">
        <v>278</v>
      </c>
      <c r="K33" s="345" t="s">
        <v>358</v>
      </c>
      <c r="L33" s="377" t="s">
        <v>412</v>
      </c>
      <c r="M33" s="345">
        <v>1</v>
      </c>
      <c r="N33" s="343" t="s">
        <v>13</v>
      </c>
      <c r="O33" s="343" t="s">
        <v>364</v>
      </c>
      <c r="P33" s="346" t="s">
        <v>384</v>
      </c>
      <c r="R33" s="347" t="s">
        <v>669</v>
      </c>
      <c r="S33" s="347" t="s">
        <v>652</v>
      </c>
      <c r="T33" s="347" t="s">
        <v>651</v>
      </c>
      <c r="U33" s="367" t="s">
        <v>651</v>
      </c>
      <c r="V33" s="368"/>
      <c r="W33" s="367" t="s">
        <v>417</v>
      </c>
      <c r="X33" s="369" t="s">
        <v>670</v>
      </c>
      <c r="Z33" s="370"/>
      <c r="AA33" s="370"/>
      <c r="AB33" s="353"/>
      <c r="AC33" s="353"/>
      <c r="AD33" s="353"/>
      <c r="AE33" s="370"/>
      <c r="AF33" s="353"/>
      <c r="AG33" s="370"/>
      <c r="AH33" s="353"/>
    </row>
    <row r="34" spans="2:34" x14ac:dyDescent="0.35">
      <c r="B34" s="354"/>
      <c r="D34" s="354"/>
      <c r="F34" s="355"/>
      <c r="H34" s="354"/>
      <c r="J34" s="361" t="s">
        <v>278</v>
      </c>
      <c r="K34" s="362" t="s">
        <v>358</v>
      </c>
      <c r="L34" s="376" t="s">
        <v>348</v>
      </c>
      <c r="M34" s="362">
        <v>1</v>
      </c>
      <c r="N34" s="361" t="s">
        <v>13</v>
      </c>
      <c r="O34" s="361" t="s">
        <v>364</v>
      </c>
      <c r="P34" s="363" t="s">
        <v>384</v>
      </c>
      <c r="R34" s="348" t="s">
        <v>618</v>
      </c>
      <c r="S34" s="348">
        <v>0</v>
      </c>
      <c r="T34" s="348" t="s">
        <v>566</v>
      </c>
      <c r="U34" s="367" t="s">
        <v>602</v>
      </c>
      <c r="V34" s="368"/>
      <c r="W34" s="367" t="s">
        <v>418</v>
      </c>
      <c r="X34" s="369" t="s">
        <v>591</v>
      </c>
      <c r="Z34" s="370"/>
      <c r="AA34" s="370"/>
      <c r="AB34" s="353"/>
      <c r="AC34" s="353"/>
      <c r="AD34" s="353"/>
      <c r="AE34" s="370"/>
      <c r="AF34" s="353"/>
      <c r="AG34" s="370"/>
      <c r="AH34" s="353"/>
    </row>
    <row r="35" spans="2:34" x14ac:dyDescent="0.35">
      <c r="B35" s="354"/>
      <c r="D35" s="354"/>
      <c r="F35" s="355"/>
      <c r="H35" s="354"/>
      <c r="J35" s="343" t="s">
        <v>278</v>
      </c>
      <c r="K35" s="345" t="s">
        <v>358</v>
      </c>
      <c r="L35" s="377" t="s">
        <v>411</v>
      </c>
      <c r="M35" s="345">
        <v>2</v>
      </c>
      <c r="N35" s="343" t="s">
        <v>13</v>
      </c>
      <c r="O35" s="343" t="s">
        <v>364</v>
      </c>
      <c r="P35" s="346" t="s">
        <v>384</v>
      </c>
      <c r="R35" s="347" t="s">
        <v>619</v>
      </c>
      <c r="S35" s="347">
        <v>3529000972</v>
      </c>
      <c r="T35" s="347"/>
      <c r="U35" s="367" t="s">
        <v>602</v>
      </c>
      <c r="V35" s="368"/>
      <c r="W35" s="367" t="s">
        <v>418</v>
      </c>
      <c r="X35" s="369" t="s">
        <v>592</v>
      </c>
      <c r="Z35" s="370"/>
      <c r="AA35" s="370"/>
      <c r="AB35" s="353"/>
      <c r="AC35" s="353"/>
      <c r="AD35" s="353"/>
      <c r="AE35" s="370"/>
      <c r="AF35" s="353"/>
      <c r="AG35" s="370"/>
      <c r="AH35" s="353"/>
    </row>
    <row r="36" spans="2:34" x14ac:dyDescent="0.35">
      <c r="B36" s="354"/>
      <c r="D36" s="354"/>
      <c r="F36" s="355"/>
      <c r="H36" s="354"/>
      <c r="J36" s="361" t="s">
        <v>278</v>
      </c>
      <c r="K36" s="362" t="s">
        <v>358</v>
      </c>
      <c r="L36" s="376" t="s">
        <v>380</v>
      </c>
      <c r="M36" s="362">
        <v>3</v>
      </c>
      <c r="N36" s="361" t="s">
        <v>13</v>
      </c>
      <c r="O36" s="361" t="s">
        <v>364</v>
      </c>
      <c r="P36" s="363" t="s">
        <v>384</v>
      </c>
      <c r="R36" s="348" t="s">
        <v>621</v>
      </c>
      <c r="S36" s="348" t="s">
        <v>565</v>
      </c>
      <c r="T36" s="348" t="s">
        <v>564</v>
      </c>
      <c r="U36" s="367" t="s">
        <v>564</v>
      </c>
      <c r="V36" s="368"/>
      <c r="W36" s="367" t="s">
        <v>585</v>
      </c>
      <c r="X36" s="369" t="s">
        <v>586</v>
      </c>
      <c r="Z36" s="370"/>
      <c r="AA36" s="370"/>
      <c r="AB36" s="353"/>
      <c r="AC36" s="353"/>
      <c r="AD36" s="353"/>
      <c r="AE36" s="370"/>
      <c r="AF36" s="353"/>
      <c r="AG36" s="370"/>
      <c r="AH36" s="353"/>
    </row>
    <row r="37" spans="2:34" x14ac:dyDescent="0.35">
      <c r="B37" s="354"/>
      <c r="D37" s="354"/>
      <c r="F37" s="355"/>
      <c r="H37" s="354"/>
      <c r="J37" s="343" t="s">
        <v>353</v>
      </c>
      <c r="K37" s="345" t="s">
        <v>359</v>
      </c>
      <c r="L37" s="377" t="s">
        <v>304</v>
      </c>
      <c r="M37" s="345">
        <v>2</v>
      </c>
      <c r="N37" s="343"/>
      <c r="O37" s="343" t="s">
        <v>371</v>
      </c>
      <c r="P37" s="346" t="s">
        <v>375</v>
      </c>
      <c r="R37" s="347" t="s">
        <v>631</v>
      </c>
      <c r="S37" s="347" t="s">
        <v>552</v>
      </c>
      <c r="T37" s="347" t="s">
        <v>551</v>
      </c>
      <c r="U37" s="367" t="s">
        <v>551</v>
      </c>
      <c r="V37" s="368"/>
      <c r="W37" s="367" t="s">
        <v>585</v>
      </c>
      <c r="X37" s="369" t="s">
        <v>632</v>
      </c>
      <c r="Z37" s="370"/>
      <c r="AA37" s="370"/>
      <c r="AB37" s="353"/>
      <c r="AC37" s="353"/>
      <c r="AD37" s="353"/>
      <c r="AE37" s="370"/>
      <c r="AF37" s="353"/>
      <c r="AG37" s="370"/>
      <c r="AH37" s="353"/>
    </row>
    <row r="38" spans="2:34" x14ac:dyDescent="0.35">
      <c r="B38" s="354"/>
      <c r="D38" s="354"/>
      <c r="F38" s="355"/>
      <c r="H38" s="354"/>
      <c r="J38" s="361" t="s">
        <v>381</v>
      </c>
      <c r="K38" s="362" t="s">
        <v>358</v>
      </c>
      <c r="L38" s="376" t="s">
        <v>100</v>
      </c>
      <c r="M38" s="362">
        <v>1</v>
      </c>
      <c r="N38" s="361" t="s">
        <v>7</v>
      </c>
      <c r="O38" s="361" t="s">
        <v>365</v>
      </c>
      <c r="P38" s="363" t="s">
        <v>382</v>
      </c>
      <c r="R38" s="348" t="s">
        <v>667</v>
      </c>
      <c r="S38" s="348" t="s">
        <v>650</v>
      </c>
      <c r="T38" s="348" t="s">
        <v>649</v>
      </c>
      <c r="U38" s="367" t="s">
        <v>649</v>
      </c>
      <c r="V38" s="368"/>
      <c r="W38" s="367" t="s">
        <v>585</v>
      </c>
      <c r="X38" s="369" t="s">
        <v>668</v>
      </c>
      <c r="Z38" s="370"/>
      <c r="AA38" s="370"/>
      <c r="AB38" s="353"/>
      <c r="AC38" s="353"/>
      <c r="AD38" s="353"/>
      <c r="AE38" s="370"/>
      <c r="AF38" s="353"/>
      <c r="AG38" s="370"/>
      <c r="AH38" s="353"/>
    </row>
    <row r="39" spans="2:34" x14ac:dyDescent="0.35">
      <c r="B39" s="354"/>
      <c r="D39" s="354"/>
      <c r="F39" s="355"/>
      <c r="H39" s="354"/>
      <c r="J39" s="343" t="s">
        <v>381</v>
      </c>
      <c r="K39" s="345" t="s">
        <v>358</v>
      </c>
      <c r="L39" s="377" t="s">
        <v>388</v>
      </c>
      <c r="M39" s="345">
        <v>1</v>
      </c>
      <c r="N39" s="343" t="s">
        <v>7</v>
      </c>
      <c r="O39" s="343" t="s">
        <v>365</v>
      </c>
      <c r="P39" s="346" t="s">
        <v>382</v>
      </c>
      <c r="R39" s="347" t="s">
        <v>664</v>
      </c>
      <c r="S39" s="347" t="s">
        <v>657</v>
      </c>
      <c r="T39" s="347" t="s">
        <v>656</v>
      </c>
      <c r="U39" s="367" t="s">
        <v>656</v>
      </c>
      <c r="V39" s="368"/>
      <c r="W39" s="367" t="s">
        <v>585</v>
      </c>
      <c r="X39" s="369" t="s">
        <v>668</v>
      </c>
      <c r="Z39" s="370"/>
      <c r="AA39" s="370"/>
      <c r="AB39" s="353"/>
      <c r="AC39" s="353"/>
      <c r="AD39" s="353"/>
      <c r="AE39" s="370"/>
      <c r="AF39" s="353"/>
      <c r="AG39" s="370"/>
      <c r="AH39" s="353"/>
    </row>
    <row r="40" spans="2:34" ht="29" x14ac:dyDescent="0.35">
      <c r="B40" s="354"/>
      <c r="D40" s="354"/>
      <c r="F40" s="355"/>
      <c r="H40" s="354"/>
      <c r="J40" s="361" t="s">
        <v>612</v>
      </c>
      <c r="K40" s="362" t="s">
        <v>358</v>
      </c>
      <c r="L40" s="376" t="s">
        <v>425</v>
      </c>
      <c r="M40" s="362">
        <v>10</v>
      </c>
      <c r="N40" s="361"/>
      <c r="O40" s="361" t="s">
        <v>365</v>
      </c>
      <c r="P40" s="363" t="s">
        <v>424</v>
      </c>
      <c r="R40" s="560"/>
      <c r="S40" s="560"/>
      <c r="T40" s="560"/>
      <c r="U40" s="560"/>
      <c r="V40" s="560"/>
      <c r="W40" s="560"/>
      <c r="X40" s="560"/>
      <c r="Z40" s="370"/>
      <c r="AA40" s="370"/>
      <c r="AB40" s="353"/>
      <c r="AC40" s="353"/>
      <c r="AD40" s="353"/>
      <c r="AE40" s="370"/>
      <c r="AF40" s="353"/>
      <c r="AG40" s="370"/>
      <c r="AH40" s="353"/>
    </row>
    <row r="41" spans="2:34" x14ac:dyDescent="0.35">
      <c r="B41" s="354"/>
      <c r="D41" s="354"/>
      <c r="F41" s="355"/>
      <c r="H41" s="354"/>
      <c r="J41" s="343" t="s">
        <v>387</v>
      </c>
      <c r="K41" s="345" t="s">
        <v>358</v>
      </c>
      <c r="L41" s="377" t="s">
        <v>568</v>
      </c>
      <c r="M41" s="345">
        <v>3</v>
      </c>
      <c r="N41" s="343" t="s">
        <v>7</v>
      </c>
      <c r="O41" s="343" t="s">
        <v>364</v>
      </c>
      <c r="P41" s="346"/>
      <c r="R41" s="435"/>
      <c r="S41" s="435"/>
      <c r="T41" s="435"/>
      <c r="U41" s="435"/>
      <c r="V41" s="435"/>
      <c r="W41" s="435"/>
      <c r="X41" s="435"/>
      <c r="Z41" s="370"/>
      <c r="AA41" s="370"/>
      <c r="AB41" s="353"/>
      <c r="AC41" s="353"/>
      <c r="AD41" s="353"/>
      <c r="AE41" s="370"/>
      <c r="AF41" s="353"/>
      <c r="AG41" s="370"/>
      <c r="AH41" s="353"/>
    </row>
    <row r="42" spans="2:34" x14ac:dyDescent="0.35">
      <c r="B42" s="354"/>
      <c r="D42" s="354"/>
      <c r="F42" s="355"/>
      <c r="H42" s="354"/>
      <c r="J42" s="361" t="s">
        <v>387</v>
      </c>
      <c r="K42" s="362" t="s">
        <v>358</v>
      </c>
      <c r="L42" s="376" t="s">
        <v>349</v>
      </c>
      <c r="M42" s="362">
        <v>1</v>
      </c>
      <c r="N42" s="361" t="s">
        <v>7</v>
      </c>
      <c r="O42" s="361" t="s">
        <v>364</v>
      </c>
      <c r="P42" s="363"/>
      <c r="R42" s="435"/>
      <c r="S42" s="435"/>
      <c r="T42" s="435"/>
      <c r="U42" s="435"/>
      <c r="V42" s="435"/>
      <c r="W42" s="435"/>
      <c r="X42" s="435"/>
      <c r="Z42" s="370"/>
      <c r="AA42" s="370"/>
      <c r="AB42" s="353"/>
      <c r="AC42" s="353"/>
      <c r="AD42" s="353"/>
      <c r="AE42" s="370"/>
      <c r="AF42" s="353"/>
      <c r="AG42" s="370"/>
      <c r="AH42" s="353"/>
    </row>
    <row r="43" spans="2:34" x14ac:dyDescent="0.35">
      <c r="B43" s="354"/>
      <c r="D43" s="354"/>
      <c r="F43" s="355"/>
      <c r="H43" s="354"/>
      <c r="J43" s="343" t="s">
        <v>387</v>
      </c>
      <c r="K43" s="345" t="s">
        <v>358</v>
      </c>
      <c r="L43" s="377" t="s">
        <v>567</v>
      </c>
      <c r="M43" s="345">
        <v>3</v>
      </c>
      <c r="N43" s="343" t="s">
        <v>7</v>
      </c>
      <c r="O43" s="343" t="s">
        <v>364</v>
      </c>
      <c r="P43" s="346"/>
      <c r="R43" s="435"/>
      <c r="S43" s="435"/>
      <c r="T43" s="435"/>
      <c r="U43" s="435"/>
      <c r="V43" s="435"/>
      <c r="W43" s="435"/>
      <c r="X43" s="435"/>
      <c r="Z43" s="370"/>
      <c r="AA43" s="370"/>
      <c r="AB43" s="353"/>
      <c r="AC43" s="353"/>
      <c r="AD43" s="353"/>
      <c r="AE43" s="370"/>
      <c r="AF43" s="353"/>
      <c r="AG43" s="370"/>
      <c r="AH43" s="353"/>
    </row>
    <row r="44" spans="2:34" x14ac:dyDescent="0.35">
      <c r="B44" s="354"/>
      <c r="D44" s="354"/>
      <c r="F44" s="355"/>
      <c r="H44" s="354"/>
      <c r="J44" s="361" t="s">
        <v>387</v>
      </c>
      <c r="K44" s="362" t="s">
        <v>358</v>
      </c>
      <c r="L44" s="376" t="s">
        <v>625</v>
      </c>
      <c r="M44" s="362">
        <v>1</v>
      </c>
      <c r="N44" s="361" t="s">
        <v>7</v>
      </c>
      <c r="O44" s="361" t="s">
        <v>364</v>
      </c>
      <c r="P44" s="363"/>
      <c r="R44" s="435"/>
      <c r="S44" s="435"/>
      <c r="T44" s="435"/>
      <c r="U44" s="435"/>
      <c r="V44" s="435"/>
      <c r="W44" s="435"/>
      <c r="X44" s="435"/>
      <c r="Z44" s="370"/>
      <c r="AA44" s="370"/>
      <c r="AB44" s="353"/>
      <c r="AC44" s="353"/>
      <c r="AD44" s="353"/>
      <c r="AE44" s="370"/>
      <c r="AF44" s="353"/>
      <c r="AG44" s="370"/>
      <c r="AH44" s="353"/>
    </row>
    <row r="45" spans="2:34" x14ac:dyDescent="0.35">
      <c r="B45" s="354"/>
      <c r="D45" s="354"/>
      <c r="F45" s="355"/>
      <c r="H45" s="354"/>
      <c r="J45" s="343" t="s">
        <v>387</v>
      </c>
      <c r="K45" s="345" t="s">
        <v>358</v>
      </c>
      <c r="L45" s="377" t="s">
        <v>626</v>
      </c>
      <c r="M45" s="345">
        <v>2</v>
      </c>
      <c r="N45" s="343" t="s">
        <v>7</v>
      </c>
      <c r="O45" s="343" t="s">
        <v>364</v>
      </c>
      <c r="P45" s="346"/>
      <c r="R45" s="435"/>
      <c r="S45" s="435"/>
      <c r="T45" s="435"/>
      <c r="U45" s="435"/>
      <c r="V45" s="435"/>
      <c r="W45" s="435"/>
      <c r="X45" s="435"/>
      <c r="Z45" s="370"/>
      <c r="AA45" s="370"/>
      <c r="AB45" s="353"/>
      <c r="AC45" s="353"/>
      <c r="AD45" s="353"/>
      <c r="AE45" s="370"/>
      <c r="AF45" s="353"/>
      <c r="AG45" s="370"/>
      <c r="AH45" s="353"/>
    </row>
    <row r="46" spans="2:34" x14ac:dyDescent="0.35">
      <c r="B46" s="354"/>
      <c r="D46" s="354"/>
      <c r="F46" s="355"/>
      <c r="H46" s="354"/>
      <c r="J46" s="361" t="s">
        <v>387</v>
      </c>
      <c r="K46" s="362" t="s">
        <v>358</v>
      </c>
      <c r="L46" s="378" t="s">
        <v>627</v>
      </c>
      <c r="M46" s="362">
        <v>1</v>
      </c>
      <c r="N46" s="361" t="s">
        <v>7</v>
      </c>
      <c r="O46" s="361" t="s">
        <v>364</v>
      </c>
      <c r="P46" s="361"/>
      <c r="R46" s="435"/>
      <c r="S46" s="435"/>
      <c r="T46" s="435"/>
      <c r="U46" s="435"/>
      <c r="V46" s="435"/>
      <c r="W46" s="435"/>
      <c r="X46" s="435"/>
      <c r="Z46" s="370"/>
      <c r="AA46" s="370"/>
      <c r="AB46" s="353"/>
      <c r="AC46" s="353"/>
      <c r="AD46" s="353"/>
      <c r="AE46" s="370"/>
      <c r="AF46" s="353"/>
      <c r="AG46" s="370"/>
      <c r="AH46" s="353"/>
    </row>
    <row r="47" spans="2:34" x14ac:dyDescent="0.35">
      <c r="B47" s="354"/>
      <c r="D47" s="354"/>
      <c r="F47" s="355"/>
      <c r="H47" s="354"/>
      <c r="J47" s="343" t="s">
        <v>387</v>
      </c>
      <c r="K47" s="345" t="s">
        <v>358</v>
      </c>
      <c r="L47" s="377" t="s">
        <v>151</v>
      </c>
      <c r="M47" s="345">
        <v>3</v>
      </c>
      <c r="N47" s="343" t="s">
        <v>7</v>
      </c>
      <c r="O47" s="343" t="s">
        <v>364</v>
      </c>
      <c r="P47" s="346"/>
      <c r="R47" s="435"/>
      <c r="S47" s="435"/>
      <c r="T47" s="435"/>
      <c r="U47" s="435"/>
      <c r="V47" s="435"/>
      <c r="W47" s="435"/>
      <c r="X47" s="435"/>
      <c r="Z47" s="370"/>
      <c r="AA47" s="370"/>
      <c r="AB47" s="353"/>
      <c r="AC47" s="353"/>
      <c r="AD47" s="353"/>
      <c r="AE47" s="370"/>
      <c r="AF47" s="353"/>
      <c r="AG47" s="370"/>
      <c r="AH47" s="353"/>
    </row>
    <row r="48" spans="2:34" x14ac:dyDescent="0.35">
      <c r="B48" s="354"/>
      <c r="D48" s="354"/>
      <c r="F48" s="355"/>
      <c r="H48" s="354"/>
      <c r="J48" s="361" t="s">
        <v>387</v>
      </c>
      <c r="K48" s="362" t="s">
        <v>358</v>
      </c>
      <c r="L48" s="378" t="s">
        <v>149</v>
      </c>
      <c r="M48" s="362">
        <v>6</v>
      </c>
      <c r="N48" s="361" t="s">
        <v>7</v>
      </c>
      <c r="O48" s="361" t="s">
        <v>364</v>
      </c>
      <c r="P48" s="361"/>
      <c r="R48" s="435"/>
      <c r="S48" s="435"/>
      <c r="T48" s="435"/>
      <c r="U48" s="435"/>
      <c r="V48" s="435"/>
      <c r="W48" s="435"/>
      <c r="X48" s="435"/>
      <c r="Z48" s="370"/>
      <c r="AA48" s="370"/>
      <c r="AB48" s="353"/>
      <c r="AC48" s="353"/>
      <c r="AD48" s="353"/>
      <c r="AE48" s="370"/>
      <c r="AF48" s="353"/>
      <c r="AG48" s="370"/>
      <c r="AH48" s="353"/>
    </row>
    <row r="49" spans="2:34" x14ac:dyDescent="0.35">
      <c r="B49" s="354"/>
      <c r="D49" s="354"/>
      <c r="F49" s="355"/>
      <c r="H49" s="354"/>
      <c r="J49" s="343" t="s">
        <v>413</v>
      </c>
      <c r="K49" s="345" t="s">
        <v>359</v>
      </c>
      <c r="L49" s="377" t="s">
        <v>394</v>
      </c>
      <c r="M49" s="345">
        <v>1</v>
      </c>
      <c r="N49" s="343" t="s">
        <v>6</v>
      </c>
      <c r="O49" s="343" t="s">
        <v>364</v>
      </c>
      <c r="P49" s="346" t="s">
        <v>396</v>
      </c>
      <c r="R49" s="435"/>
      <c r="S49" s="435"/>
      <c r="T49" s="435"/>
      <c r="U49" s="435"/>
      <c r="V49" s="435"/>
      <c r="W49" s="435"/>
      <c r="X49" s="435"/>
      <c r="Z49" s="370"/>
      <c r="AA49" s="370"/>
      <c r="AB49" s="353"/>
      <c r="AC49" s="353"/>
      <c r="AD49" s="353"/>
      <c r="AE49" s="370"/>
      <c r="AF49" s="353"/>
      <c r="AG49" s="370"/>
      <c r="AH49" s="353"/>
    </row>
    <row r="50" spans="2:34" x14ac:dyDescent="0.35">
      <c r="B50" s="354"/>
      <c r="D50" s="354"/>
      <c r="F50" s="355"/>
      <c r="H50" s="354"/>
      <c r="J50" s="361" t="s">
        <v>413</v>
      </c>
      <c r="K50" s="362" t="s">
        <v>359</v>
      </c>
      <c r="L50" s="376" t="s">
        <v>395</v>
      </c>
      <c r="M50" s="362">
        <v>1</v>
      </c>
      <c r="N50" s="361" t="s">
        <v>6</v>
      </c>
      <c r="O50" s="361" t="s">
        <v>364</v>
      </c>
      <c r="P50" s="363" t="s">
        <v>396</v>
      </c>
      <c r="R50" s="435"/>
      <c r="S50" s="435"/>
      <c r="T50" s="435"/>
      <c r="U50" s="435"/>
      <c r="V50" s="435"/>
      <c r="W50" s="435"/>
      <c r="X50" s="435"/>
      <c r="Z50" s="370"/>
      <c r="AA50" s="370"/>
      <c r="AB50" s="353"/>
      <c r="AC50" s="353"/>
      <c r="AD50" s="353"/>
      <c r="AE50" s="370"/>
      <c r="AF50" s="353"/>
      <c r="AG50" s="370"/>
      <c r="AH50" s="353"/>
    </row>
    <row r="51" spans="2:34" x14ac:dyDescent="0.35">
      <c r="B51" s="354"/>
      <c r="D51" s="354"/>
      <c r="F51" s="355"/>
      <c r="H51" s="354"/>
      <c r="J51" s="343" t="s">
        <v>422</v>
      </c>
      <c r="K51" s="345" t="s">
        <v>358</v>
      </c>
      <c r="L51" s="377" t="s">
        <v>423</v>
      </c>
      <c r="M51" s="345">
        <v>3</v>
      </c>
      <c r="N51" s="343" t="s">
        <v>7</v>
      </c>
      <c r="O51" s="343"/>
      <c r="P51" s="346"/>
      <c r="R51" s="435"/>
      <c r="S51" s="435"/>
      <c r="T51" s="435"/>
      <c r="U51" s="435"/>
      <c r="V51" s="435"/>
      <c r="W51" s="435"/>
      <c r="X51" s="435"/>
      <c r="Z51" s="370"/>
      <c r="AA51" s="370"/>
      <c r="AB51" s="353"/>
      <c r="AC51" s="353"/>
      <c r="AD51" s="353"/>
      <c r="AE51" s="370"/>
      <c r="AF51" s="353"/>
      <c r="AG51" s="370"/>
      <c r="AH51" s="353"/>
    </row>
    <row r="52" spans="2:34" x14ac:dyDescent="0.35">
      <c r="B52" s="354"/>
      <c r="D52" s="354"/>
      <c r="F52" s="355"/>
      <c r="H52" s="354"/>
      <c r="J52" s="361" t="s">
        <v>351</v>
      </c>
      <c r="K52" s="362" t="s">
        <v>359</v>
      </c>
      <c r="L52" s="376" t="s">
        <v>389</v>
      </c>
      <c r="M52" s="362">
        <v>1</v>
      </c>
      <c r="N52" s="361" t="s">
        <v>6</v>
      </c>
      <c r="O52" s="361" t="s">
        <v>364</v>
      </c>
      <c r="P52" s="363" t="s">
        <v>390</v>
      </c>
      <c r="R52" s="435"/>
      <c r="S52" s="435"/>
      <c r="T52" s="435"/>
      <c r="U52" s="435"/>
      <c r="V52" s="435"/>
      <c r="W52" s="435"/>
      <c r="X52" s="435"/>
      <c r="Z52" s="370"/>
      <c r="AA52" s="370"/>
      <c r="AB52" s="353"/>
      <c r="AC52" s="353"/>
      <c r="AD52" s="353"/>
      <c r="AE52" s="370"/>
      <c r="AF52" s="353"/>
      <c r="AG52" s="370"/>
      <c r="AH52" s="353"/>
    </row>
    <row r="53" spans="2:34" x14ac:dyDescent="0.35">
      <c r="B53" s="354"/>
      <c r="D53" s="354"/>
      <c r="F53" s="355"/>
      <c r="H53" s="354"/>
      <c r="J53" s="343" t="s">
        <v>351</v>
      </c>
      <c r="K53" s="345" t="s">
        <v>359</v>
      </c>
      <c r="L53" s="377">
        <v>5629763010</v>
      </c>
      <c r="M53" s="345">
        <v>1</v>
      </c>
      <c r="N53" s="343" t="s">
        <v>6</v>
      </c>
      <c r="O53" s="343" t="s">
        <v>364</v>
      </c>
      <c r="P53" s="346" t="s">
        <v>390</v>
      </c>
      <c r="R53" s="435"/>
      <c r="S53" s="435"/>
      <c r="T53" s="435"/>
      <c r="U53" s="435"/>
      <c r="V53" s="435"/>
      <c r="W53" s="435"/>
      <c r="X53" s="435"/>
      <c r="Z53" s="370"/>
      <c r="AA53" s="370"/>
      <c r="AB53" s="353"/>
      <c r="AC53" s="353"/>
      <c r="AD53" s="353"/>
      <c r="AE53" s="370"/>
      <c r="AF53" s="353"/>
      <c r="AG53" s="370"/>
      <c r="AH53" s="353"/>
    </row>
    <row r="54" spans="2:34" x14ac:dyDescent="0.35">
      <c r="B54" s="354"/>
      <c r="D54" s="354"/>
      <c r="F54" s="355"/>
      <c r="H54" s="354"/>
      <c r="J54" s="361" t="s">
        <v>351</v>
      </c>
      <c r="K54" s="362" t="s">
        <v>359</v>
      </c>
      <c r="L54" s="376">
        <v>7717757261</v>
      </c>
      <c r="M54" s="362">
        <v>2</v>
      </c>
      <c r="N54" s="361" t="s">
        <v>6</v>
      </c>
      <c r="O54" s="361" t="s">
        <v>364</v>
      </c>
      <c r="P54" s="363" t="s">
        <v>390</v>
      </c>
      <c r="R54" s="435"/>
      <c r="S54" s="435"/>
      <c r="T54" s="435"/>
      <c r="U54" s="435"/>
      <c r="V54" s="435"/>
      <c r="W54" s="435"/>
      <c r="X54" s="435"/>
      <c r="Z54" s="370"/>
      <c r="AA54" s="370"/>
      <c r="AB54" s="353"/>
      <c r="AC54" s="353"/>
      <c r="AD54" s="353"/>
      <c r="AE54" s="370"/>
      <c r="AF54" s="353"/>
      <c r="AG54" s="370"/>
      <c r="AH54" s="353"/>
    </row>
    <row r="55" spans="2:34" x14ac:dyDescent="0.35">
      <c r="B55" s="354"/>
      <c r="D55" s="354"/>
      <c r="F55" s="355"/>
      <c r="H55" s="354"/>
      <c r="J55" s="343" t="s">
        <v>351</v>
      </c>
      <c r="K55" s="345" t="s">
        <v>359</v>
      </c>
      <c r="L55" s="377" t="s">
        <v>391</v>
      </c>
      <c r="M55" s="345">
        <v>5</v>
      </c>
      <c r="N55" s="343" t="s">
        <v>6</v>
      </c>
      <c r="O55" s="343" t="s">
        <v>364</v>
      </c>
      <c r="P55" s="346" t="s">
        <v>390</v>
      </c>
      <c r="R55" s="435"/>
      <c r="S55" s="435"/>
      <c r="T55" s="435"/>
      <c r="U55" s="435"/>
      <c r="V55" s="435"/>
      <c r="W55" s="435"/>
      <c r="X55" s="435"/>
      <c r="Z55" s="370"/>
      <c r="AA55" s="370"/>
      <c r="AB55" s="353"/>
      <c r="AC55" s="353"/>
      <c r="AD55" s="353"/>
      <c r="AF55" s="353"/>
      <c r="AG55" s="370"/>
      <c r="AH55" s="353"/>
    </row>
    <row r="56" spans="2:34" x14ac:dyDescent="0.35">
      <c r="B56" s="354"/>
      <c r="D56" s="354"/>
      <c r="F56" s="355"/>
      <c r="H56" s="354"/>
      <c r="J56" s="361" t="s">
        <v>8</v>
      </c>
      <c r="K56" s="362" t="s">
        <v>359</v>
      </c>
      <c r="L56" s="376" t="s">
        <v>341</v>
      </c>
      <c r="M56" s="362">
        <v>4</v>
      </c>
      <c r="N56" s="361" t="s">
        <v>4</v>
      </c>
      <c r="O56" s="361" t="s">
        <v>371</v>
      </c>
      <c r="P56" s="363" t="s">
        <v>375</v>
      </c>
      <c r="R56" s="435"/>
      <c r="S56" s="435"/>
      <c r="T56" s="435"/>
      <c r="U56" s="435"/>
      <c r="V56" s="435"/>
      <c r="W56" s="435"/>
      <c r="X56" s="435"/>
      <c r="AA56" s="370"/>
      <c r="AB56" s="210"/>
      <c r="AC56" s="353"/>
      <c r="AD56" s="353"/>
      <c r="AF56" s="353"/>
      <c r="AG56" s="370"/>
      <c r="AH56" s="353"/>
    </row>
    <row r="57" spans="2:34" x14ac:dyDescent="0.35">
      <c r="B57" s="354"/>
      <c r="D57" s="354"/>
      <c r="F57" s="355"/>
      <c r="H57" s="435"/>
      <c r="J57" s="343" t="s">
        <v>342</v>
      </c>
      <c r="K57" s="345" t="s">
        <v>359</v>
      </c>
      <c r="L57" s="377" t="s">
        <v>342</v>
      </c>
      <c r="M57" s="345">
        <v>1</v>
      </c>
      <c r="N57" s="343" t="s">
        <v>6</v>
      </c>
      <c r="O57" s="343" t="s">
        <v>365</v>
      </c>
      <c r="P57" s="346" t="s">
        <v>392</v>
      </c>
      <c r="R57" s="435"/>
      <c r="S57" s="435"/>
      <c r="T57" s="435"/>
      <c r="U57" s="435"/>
      <c r="V57" s="435"/>
      <c r="W57" s="435"/>
      <c r="X57" s="435"/>
      <c r="AA57" s="370"/>
      <c r="AC57" s="353"/>
      <c r="AD57" s="353"/>
      <c r="AF57" s="353"/>
      <c r="AG57" s="370"/>
      <c r="AH57" s="353"/>
    </row>
    <row r="58" spans="2:34" x14ac:dyDescent="0.35">
      <c r="B58" s="354"/>
      <c r="D58" s="354"/>
      <c r="F58" s="355"/>
      <c r="J58" s="361" t="s">
        <v>342</v>
      </c>
      <c r="K58" s="362" t="s">
        <v>359</v>
      </c>
      <c r="L58" s="376">
        <v>10240612781</v>
      </c>
      <c r="M58" s="362">
        <v>1</v>
      </c>
      <c r="N58" s="361" t="s">
        <v>6</v>
      </c>
      <c r="O58" s="361" t="s">
        <v>365</v>
      </c>
      <c r="P58" s="363" t="s">
        <v>392</v>
      </c>
      <c r="R58" s="435"/>
      <c r="S58" s="435"/>
      <c r="T58" s="435"/>
      <c r="U58" s="435"/>
      <c r="V58" s="435"/>
      <c r="W58" s="435"/>
      <c r="X58" s="435"/>
      <c r="AA58" s="370"/>
      <c r="AC58" s="353"/>
      <c r="AD58" s="353"/>
      <c r="AF58" s="353"/>
      <c r="AG58" s="370"/>
      <c r="AH58" s="353"/>
    </row>
    <row r="59" spans="2:34" x14ac:dyDescent="0.35">
      <c r="B59" s="354"/>
      <c r="D59" s="354"/>
      <c r="F59" s="355"/>
      <c r="J59" s="343" t="s">
        <v>342</v>
      </c>
      <c r="K59" s="345" t="s">
        <v>359</v>
      </c>
      <c r="L59" s="377" t="s">
        <v>393</v>
      </c>
      <c r="M59" s="345">
        <v>1</v>
      </c>
      <c r="N59" s="343" t="s">
        <v>6</v>
      </c>
      <c r="O59" s="343" t="s">
        <v>365</v>
      </c>
      <c r="P59" s="346" t="s">
        <v>392</v>
      </c>
      <c r="R59" s="435"/>
      <c r="S59" s="435"/>
      <c r="T59" s="435"/>
      <c r="U59" s="435"/>
      <c r="V59" s="435"/>
      <c r="W59" s="435"/>
      <c r="X59" s="435"/>
      <c r="AA59" s="370"/>
      <c r="AC59" s="353"/>
      <c r="AD59" s="353"/>
      <c r="AF59" s="353"/>
      <c r="AG59" s="370"/>
      <c r="AH59" s="353"/>
    </row>
    <row r="60" spans="2:34" x14ac:dyDescent="0.35">
      <c r="B60" s="354"/>
      <c r="D60" s="435"/>
      <c r="F60" s="355"/>
      <c r="J60" s="361" t="s">
        <v>681</v>
      </c>
      <c r="K60" s="362" t="s">
        <v>358</v>
      </c>
      <c r="L60" s="378" t="s">
        <v>397</v>
      </c>
      <c r="M60" s="362">
        <v>3</v>
      </c>
      <c r="N60" s="361" t="s">
        <v>7</v>
      </c>
      <c r="O60" s="361"/>
      <c r="P60" s="361"/>
      <c r="R60" s="435"/>
      <c r="S60" s="435"/>
      <c r="T60" s="435"/>
      <c r="U60" s="435"/>
      <c r="V60" s="435"/>
      <c r="W60" s="435"/>
      <c r="X60" s="435"/>
      <c r="AA60" s="370"/>
      <c r="AC60" s="210"/>
      <c r="AD60" s="353"/>
      <c r="AF60" s="353"/>
      <c r="AG60" s="370"/>
      <c r="AH60" s="353"/>
    </row>
    <row r="61" spans="2:34" x14ac:dyDescent="0.35">
      <c r="B61" s="354"/>
      <c r="F61" s="355"/>
      <c r="J61" s="343" t="s">
        <v>681</v>
      </c>
      <c r="K61" s="345" t="s">
        <v>358</v>
      </c>
      <c r="L61" s="390" t="s">
        <v>682</v>
      </c>
      <c r="M61" s="345">
        <v>3</v>
      </c>
      <c r="N61" s="343" t="s">
        <v>7</v>
      </c>
      <c r="O61" s="343"/>
      <c r="P61" s="343"/>
      <c r="R61" s="435"/>
      <c r="S61" s="435"/>
      <c r="T61" s="435"/>
      <c r="U61" s="435"/>
      <c r="V61" s="435"/>
      <c r="W61" s="435"/>
      <c r="X61" s="435"/>
      <c r="AA61" s="370"/>
      <c r="AC61" s="552"/>
      <c r="AD61" s="353"/>
      <c r="AF61" s="353"/>
      <c r="AG61" s="370"/>
      <c r="AH61" s="353"/>
    </row>
    <row r="62" spans="2:34" x14ac:dyDescent="0.35">
      <c r="B62" s="354"/>
      <c r="F62" s="355"/>
      <c r="J62" s="361" t="s">
        <v>421</v>
      </c>
      <c r="K62" s="362" t="s">
        <v>359</v>
      </c>
      <c r="L62" s="376" t="s">
        <v>397</v>
      </c>
      <c r="M62" s="362">
        <v>1</v>
      </c>
      <c r="N62" s="361" t="s">
        <v>6</v>
      </c>
      <c r="O62" s="361" t="s">
        <v>364</v>
      </c>
      <c r="P62" s="363" t="s">
        <v>396</v>
      </c>
      <c r="R62" s="435"/>
      <c r="S62" s="435"/>
      <c r="T62" s="435"/>
      <c r="U62" s="435"/>
      <c r="V62" s="435"/>
      <c r="W62" s="435"/>
      <c r="X62" s="435"/>
      <c r="AA62" s="370"/>
      <c r="AC62" s="552"/>
      <c r="AD62" s="353"/>
      <c r="AF62" s="353"/>
      <c r="AG62" s="370"/>
      <c r="AH62" s="353"/>
    </row>
    <row r="63" spans="2:34" x14ac:dyDescent="0.35">
      <c r="B63" s="354"/>
      <c r="F63" s="355"/>
      <c r="J63" s="343" t="s">
        <v>421</v>
      </c>
      <c r="K63" s="345" t="s">
        <v>359</v>
      </c>
      <c r="L63" s="377" t="s">
        <v>149</v>
      </c>
      <c r="M63" s="345">
        <v>6</v>
      </c>
      <c r="N63" s="343" t="s">
        <v>6</v>
      </c>
      <c r="O63" s="343" t="s">
        <v>364</v>
      </c>
      <c r="P63" s="346" t="s">
        <v>396</v>
      </c>
      <c r="R63" s="435"/>
      <c r="S63" s="435"/>
      <c r="T63" s="435"/>
      <c r="U63" s="435"/>
      <c r="V63" s="435"/>
      <c r="W63" s="435"/>
      <c r="X63" s="435"/>
      <c r="AA63" s="370"/>
      <c r="AC63" s="552"/>
      <c r="AD63" s="210"/>
      <c r="AF63" s="353"/>
      <c r="AG63" s="370"/>
      <c r="AH63" s="353"/>
    </row>
    <row r="64" spans="2:34" x14ac:dyDescent="0.35">
      <c r="F64" s="355"/>
      <c r="J64" s="361" t="s">
        <v>421</v>
      </c>
      <c r="K64" s="362" t="s">
        <v>359</v>
      </c>
      <c r="L64" s="376" t="s">
        <v>163</v>
      </c>
      <c r="M64" s="362">
        <v>2</v>
      </c>
      <c r="N64" s="361" t="s">
        <v>6</v>
      </c>
      <c r="O64" s="361" t="s">
        <v>364</v>
      </c>
      <c r="P64" s="363" t="s">
        <v>396</v>
      </c>
      <c r="R64" s="435"/>
      <c r="S64" s="435"/>
      <c r="T64" s="435"/>
      <c r="U64" s="435"/>
      <c r="V64" s="435"/>
      <c r="W64" s="435"/>
      <c r="X64" s="435"/>
      <c r="AC64" s="552"/>
      <c r="AF64" s="353"/>
      <c r="AG64" s="370"/>
      <c r="AH64" s="353"/>
    </row>
    <row r="65" spans="6:34" x14ac:dyDescent="0.35">
      <c r="F65" s="355"/>
      <c r="J65" s="341"/>
      <c r="K65" s="344"/>
      <c r="L65" s="341"/>
      <c r="M65" s="344"/>
      <c r="N65" s="341"/>
      <c r="O65" s="341"/>
      <c r="P65" s="341"/>
      <c r="R65" s="435"/>
      <c r="S65" s="435"/>
      <c r="T65" s="435"/>
      <c r="U65" s="435"/>
      <c r="V65" s="435"/>
      <c r="W65" s="435"/>
      <c r="X65" s="435"/>
      <c r="AC65" s="552"/>
      <c r="AF65" s="353"/>
      <c r="AG65" s="370"/>
      <c r="AH65" s="353"/>
    </row>
    <row r="66" spans="6:34" x14ac:dyDescent="0.35">
      <c r="F66" s="355"/>
      <c r="J66" s="354"/>
      <c r="K66" s="355"/>
      <c r="L66" s="354"/>
      <c r="M66" s="355"/>
      <c r="N66" s="354"/>
      <c r="O66" s="354"/>
      <c r="P66" s="354"/>
      <c r="R66" s="435"/>
      <c r="S66" s="435"/>
      <c r="T66" s="435"/>
      <c r="U66" s="435"/>
      <c r="V66" s="435"/>
      <c r="W66" s="435"/>
      <c r="X66" s="435"/>
      <c r="AC66" s="552"/>
      <c r="AF66" s="353"/>
      <c r="AG66" s="370"/>
      <c r="AH66" s="210"/>
    </row>
    <row r="67" spans="6:34" x14ac:dyDescent="0.35">
      <c r="F67" s="355"/>
      <c r="J67" s="354"/>
      <c r="K67" s="355"/>
      <c r="L67" s="354"/>
      <c r="M67" s="355"/>
      <c r="N67" s="354"/>
      <c r="O67" s="354"/>
      <c r="P67" s="354"/>
      <c r="R67" s="435"/>
      <c r="S67" s="435"/>
      <c r="T67" s="435"/>
      <c r="U67" s="435"/>
      <c r="V67" s="435"/>
      <c r="W67" s="435"/>
      <c r="X67" s="435"/>
      <c r="AC67" s="552"/>
      <c r="AF67" s="210"/>
      <c r="AG67" s="370"/>
    </row>
    <row r="68" spans="6:34" x14ac:dyDescent="0.35">
      <c r="F68" s="355"/>
      <c r="J68" s="354"/>
      <c r="K68" s="355"/>
      <c r="L68" s="354"/>
      <c r="M68" s="355"/>
      <c r="N68" s="354"/>
      <c r="O68" s="354"/>
      <c r="P68" s="354"/>
      <c r="R68" s="435"/>
      <c r="S68" s="435"/>
      <c r="T68" s="435"/>
      <c r="U68" s="435"/>
      <c r="V68" s="435"/>
      <c r="W68" s="435"/>
      <c r="X68" s="435"/>
      <c r="AC68" s="552"/>
      <c r="AG68" s="370"/>
    </row>
    <row r="69" spans="6:34" x14ac:dyDescent="0.35">
      <c r="F69" s="360"/>
      <c r="J69" s="354"/>
      <c r="K69" s="355"/>
      <c r="L69" s="354"/>
      <c r="M69" s="355"/>
      <c r="N69" s="354"/>
      <c r="O69" s="354"/>
      <c r="P69" s="354"/>
      <c r="R69" s="435"/>
      <c r="S69" s="435"/>
      <c r="T69" s="435"/>
      <c r="U69" s="435"/>
      <c r="V69" s="435"/>
      <c r="W69" s="435"/>
      <c r="X69" s="435"/>
      <c r="AC69" s="552"/>
    </row>
    <row r="70" spans="6:34" x14ac:dyDescent="0.35">
      <c r="J70" s="354"/>
      <c r="K70" s="355"/>
      <c r="L70" s="354"/>
      <c r="M70" s="355"/>
      <c r="N70" s="354"/>
      <c r="O70" s="354"/>
      <c r="P70" s="354"/>
      <c r="R70" s="435"/>
      <c r="S70" s="435"/>
      <c r="T70" s="435"/>
      <c r="U70" s="435"/>
      <c r="V70" s="435"/>
      <c r="W70" s="435"/>
      <c r="X70" s="435"/>
      <c r="AC70" s="552"/>
    </row>
    <row r="71" spans="6:34" x14ac:dyDescent="0.35">
      <c r="J71" s="354"/>
      <c r="K71" s="355"/>
      <c r="L71" s="354"/>
      <c r="M71" s="355"/>
      <c r="N71" s="354"/>
      <c r="O71" s="354"/>
      <c r="P71" s="354"/>
      <c r="R71" s="435"/>
      <c r="S71" s="435"/>
      <c r="T71" s="435"/>
      <c r="U71" s="435"/>
      <c r="V71" s="435"/>
      <c r="W71" s="435"/>
      <c r="X71" s="435"/>
      <c r="AC71" s="552"/>
    </row>
    <row r="72" spans="6:34" x14ac:dyDescent="0.35">
      <c r="J72" s="354"/>
      <c r="K72" s="355"/>
      <c r="L72" s="354"/>
      <c r="M72" s="355"/>
      <c r="N72" s="354"/>
      <c r="O72" s="354"/>
      <c r="P72" s="354"/>
      <c r="R72" s="435"/>
      <c r="S72" s="435"/>
      <c r="T72" s="435"/>
      <c r="U72" s="435"/>
      <c r="V72" s="435"/>
      <c r="W72" s="435"/>
      <c r="X72" s="435"/>
      <c r="AC72" s="552"/>
    </row>
    <row r="73" spans="6:34" x14ac:dyDescent="0.35">
      <c r="J73" s="354"/>
      <c r="K73" s="355"/>
      <c r="L73" s="354"/>
      <c r="M73" s="355"/>
      <c r="N73" s="354"/>
      <c r="O73" s="354"/>
      <c r="P73" s="354"/>
      <c r="R73" s="435"/>
      <c r="S73" s="435"/>
      <c r="T73" s="435"/>
      <c r="U73" s="435"/>
      <c r="V73" s="435"/>
      <c r="W73" s="435"/>
      <c r="X73" s="435"/>
      <c r="AC73" s="552"/>
    </row>
    <row r="74" spans="6:34" x14ac:dyDescent="0.35">
      <c r="J74" s="354"/>
      <c r="K74" s="355"/>
      <c r="L74" s="354"/>
      <c r="M74" s="355"/>
      <c r="N74" s="354"/>
      <c r="O74" s="354"/>
      <c r="P74" s="354"/>
      <c r="R74" s="435"/>
      <c r="S74" s="435"/>
      <c r="T74" s="435"/>
      <c r="U74" s="435"/>
      <c r="V74" s="435"/>
      <c r="W74" s="435"/>
      <c r="X74" s="435"/>
      <c r="AC74" s="552"/>
    </row>
    <row r="75" spans="6:34" x14ac:dyDescent="0.35">
      <c r="J75" s="354"/>
      <c r="K75" s="355"/>
      <c r="L75" s="354"/>
      <c r="M75" s="355"/>
      <c r="N75" s="354"/>
      <c r="O75" s="354"/>
      <c r="P75" s="354"/>
      <c r="R75" s="435"/>
      <c r="S75" s="435"/>
      <c r="T75" s="435"/>
      <c r="U75" s="435"/>
      <c r="V75" s="435"/>
      <c r="W75" s="435"/>
      <c r="X75" s="435"/>
      <c r="AC75" s="552"/>
    </row>
    <row r="76" spans="6:34" x14ac:dyDescent="0.35">
      <c r="J76" s="354"/>
      <c r="K76" s="355"/>
      <c r="L76" s="354"/>
      <c r="M76" s="355"/>
      <c r="N76" s="354"/>
      <c r="O76" s="354"/>
      <c r="P76" s="354"/>
      <c r="R76" s="435"/>
      <c r="S76" s="435"/>
      <c r="T76" s="435"/>
      <c r="U76" s="435"/>
      <c r="V76" s="435"/>
      <c r="W76" s="435"/>
      <c r="X76" s="435"/>
      <c r="AC76" s="552"/>
    </row>
    <row r="77" spans="6:34" x14ac:dyDescent="0.35">
      <c r="J77" s="354"/>
      <c r="K77" s="355"/>
      <c r="L77" s="354"/>
      <c r="M77" s="355"/>
      <c r="N77" s="354"/>
      <c r="O77" s="354"/>
      <c r="P77" s="354"/>
      <c r="R77" s="435"/>
      <c r="S77" s="435"/>
      <c r="T77" s="435"/>
      <c r="U77" s="435"/>
      <c r="V77" s="435"/>
      <c r="W77" s="435"/>
      <c r="X77" s="435"/>
      <c r="AC77" s="552"/>
    </row>
    <row r="78" spans="6:34" x14ac:dyDescent="0.35">
      <c r="J78" s="354"/>
      <c r="K78" s="355"/>
      <c r="L78" s="354"/>
      <c r="M78" s="355"/>
      <c r="N78" s="354"/>
      <c r="O78" s="354"/>
      <c r="P78" s="354"/>
      <c r="R78" s="435"/>
      <c r="S78" s="435"/>
      <c r="T78" s="435"/>
      <c r="U78" s="435"/>
      <c r="V78" s="435"/>
      <c r="W78" s="435"/>
      <c r="X78" s="435"/>
      <c r="AC78" s="552"/>
    </row>
    <row r="79" spans="6:34" x14ac:dyDescent="0.35">
      <c r="J79" s="354"/>
      <c r="K79" s="355"/>
      <c r="L79" s="354"/>
      <c r="M79" s="355"/>
      <c r="N79" s="354"/>
      <c r="O79" s="354"/>
      <c r="P79" s="354"/>
      <c r="R79" s="435"/>
      <c r="S79" s="435"/>
      <c r="T79" s="435"/>
      <c r="U79" s="435"/>
      <c r="V79" s="435"/>
      <c r="W79" s="435"/>
      <c r="X79" s="435"/>
      <c r="AC79" s="552"/>
    </row>
    <row r="80" spans="6:34" x14ac:dyDescent="0.35">
      <c r="J80" s="354"/>
      <c r="K80" s="355"/>
      <c r="L80" s="354"/>
      <c r="M80" s="355"/>
      <c r="N80" s="354"/>
      <c r="O80" s="354"/>
      <c r="P80" s="354"/>
      <c r="R80" s="435"/>
      <c r="S80" s="435"/>
      <c r="T80" s="435"/>
      <c r="U80" s="435"/>
      <c r="V80" s="435"/>
      <c r="W80" s="435"/>
      <c r="X80" s="435"/>
      <c r="AC80" s="552"/>
    </row>
    <row r="81" spans="10:29" x14ac:dyDescent="0.35">
      <c r="J81" s="354"/>
      <c r="K81" s="355"/>
      <c r="L81" s="354"/>
      <c r="M81" s="355"/>
      <c r="N81" s="354"/>
      <c r="O81" s="354"/>
      <c r="P81" s="354"/>
      <c r="R81" s="435"/>
      <c r="S81" s="435"/>
      <c r="T81" s="435"/>
      <c r="U81" s="435"/>
      <c r="V81" s="435"/>
      <c r="W81" s="435"/>
      <c r="X81" s="435"/>
      <c r="AC81" s="552"/>
    </row>
    <row r="82" spans="10:29" x14ac:dyDescent="0.35">
      <c r="J82" s="354"/>
      <c r="K82" s="355"/>
      <c r="L82" s="354"/>
      <c r="M82" s="355"/>
      <c r="N82" s="354"/>
      <c r="O82" s="354"/>
      <c r="P82" s="354"/>
      <c r="R82" s="435"/>
      <c r="S82" s="435"/>
      <c r="T82" s="435"/>
      <c r="U82" s="435"/>
      <c r="V82" s="435"/>
      <c r="W82" s="435"/>
      <c r="X82" s="435"/>
      <c r="AC82" s="552"/>
    </row>
    <row r="83" spans="10:29" x14ac:dyDescent="0.35">
      <c r="J83" s="354"/>
      <c r="K83" s="355"/>
      <c r="L83" s="354"/>
      <c r="M83" s="355"/>
      <c r="N83" s="354"/>
      <c r="O83" s="354"/>
      <c r="P83" s="354"/>
      <c r="R83" s="435"/>
      <c r="S83" s="435"/>
      <c r="T83" s="435"/>
      <c r="U83" s="435"/>
      <c r="V83" s="435"/>
      <c r="W83" s="435"/>
      <c r="X83" s="435"/>
      <c r="AC83" s="552"/>
    </row>
    <row r="84" spans="10:29" x14ac:dyDescent="0.35">
      <c r="J84" s="354"/>
      <c r="K84" s="355"/>
      <c r="L84" s="354"/>
      <c r="M84" s="355"/>
      <c r="N84" s="354"/>
      <c r="O84" s="354"/>
      <c r="P84" s="354"/>
      <c r="R84" s="435"/>
      <c r="S84" s="435"/>
      <c r="T84" s="435"/>
      <c r="U84" s="435"/>
      <c r="V84" s="435"/>
      <c r="W84" s="435"/>
      <c r="X84" s="435"/>
      <c r="AC84" s="552"/>
    </row>
    <row r="85" spans="10:29" x14ac:dyDescent="0.35">
      <c r="J85" s="354"/>
      <c r="K85" s="355"/>
      <c r="L85" s="354"/>
      <c r="M85" s="355"/>
      <c r="N85" s="354"/>
      <c r="O85" s="354"/>
      <c r="P85" s="354"/>
      <c r="R85" s="435"/>
      <c r="S85" s="435"/>
      <c r="T85" s="435"/>
      <c r="U85" s="435"/>
      <c r="V85" s="435"/>
      <c r="W85" s="435"/>
      <c r="X85" s="435"/>
      <c r="AC85" s="552"/>
    </row>
    <row r="86" spans="10:29" x14ac:dyDescent="0.35">
      <c r="J86" s="354"/>
      <c r="K86" s="355"/>
      <c r="L86" s="354"/>
      <c r="M86" s="355"/>
      <c r="N86" s="354"/>
      <c r="O86" s="354"/>
      <c r="P86" s="354"/>
      <c r="R86" s="435"/>
      <c r="S86" s="435"/>
      <c r="T86" s="435"/>
      <c r="U86" s="435"/>
      <c r="V86" s="435"/>
      <c r="W86" s="435"/>
      <c r="X86" s="435"/>
      <c r="AC86" s="552"/>
    </row>
    <row r="87" spans="10:29" x14ac:dyDescent="0.35">
      <c r="J87" s="354"/>
      <c r="K87" s="355"/>
      <c r="L87" s="354"/>
      <c r="M87" s="355"/>
      <c r="N87" s="354"/>
      <c r="O87" s="354"/>
      <c r="P87" s="354"/>
      <c r="R87" s="435"/>
      <c r="S87" s="435"/>
      <c r="T87" s="435"/>
      <c r="U87" s="435"/>
      <c r="V87" s="435"/>
      <c r="W87" s="435"/>
      <c r="X87" s="435"/>
      <c r="AC87" s="552"/>
    </row>
    <row r="88" spans="10:29" x14ac:dyDescent="0.35">
      <c r="J88" s="354"/>
      <c r="K88" s="355"/>
      <c r="L88" s="354"/>
      <c r="M88" s="355"/>
      <c r="N88" s="354"/>
      <c r="O88" s="354"/>
      <c r="P88" s="354"/>
      <c r="R88" s="435"/>
      <c r="S88" s="435"/>
      <c r="T88" s="435"/>
      <c r="U88" s="435"/>
      <c r="V88" s="435"/>
      <c r="W88" s="435"/>
      <c r="X88" s="435"/>
      <c r="AC88" s="552"/>
    </row>
    <row r="89" spans="10:29" x14ac:dyDescent="0.35">
      <c r="J89" s="354"/>
      <c r="K89" s="355"/>
      <c r="L89" s="354"/>
      <c r="M89" s="355"/>
      <c r="N89" s="354"/>
      <c r="O89" s="354"/>
      <c r="P89" s="354"/>
      <c r="R89" s="435"/>
      <c r="S89" s="435"/>
      <c r="T89" s="435"/>
      <c r="U89" s="435"/>
      <c r="V89" s="435"/>
      <c r="W89" s="435"/>
      <c r="X89" s="435"/>
      <c r="AC89" s="552"/>
    </row>
    <row r="90" spans="10:29" x14ac:dyDescent="0.35">
      <c r="J90" s="354"/>
      <c r="K90" s="355"/>
      <c r="L90" s="354"/>
      <c r="M90" s="355"/>
      <c r="N90" s="354"/>
      <c r="O90" s="354"/>
      <c r="P90" s="354"/>
      <c r="R90" s="435"/>
      <c r="S90" s="435"/>
      <c r="T90" s="435"/>
      <c r="U90" s="435"/>
      <c r="V90" s="435"/>
      <c r="W90" s="435"/>
      <c r="X90" s="435"/>
      <c r="AC90" s="552"/>
    </row>
    <row r="91" spans="10:29" x14ac:dyDescent="0.35">
      <c r="J91" s="354"/>
      <c r="K91" s="355"/>
      <c r="L91" s="354"/>
      <c r="M91" s="355"/>
      <c r="N91" s="354"/>
      <c r="O91" s="354"/>
      <c r="P91" s="354"/>
      <c r="R91" s="435"/>
      <c r="S91" s="435"/>
      <c r="T91" s="435"/>
      <c r="U91" s="435"/>
      <c r="V91" s="435"/>
      <c r="W91" s="435"/>
      <c r="X91" s="435"/>
      <c r="AC91" s="552"/>
    </row>
    <row r="92" spans="10:29" x14ac:dyDescent="0.35">
      <c r="J92" s="354"/>
      <c r="K92" s="355"/>
      <c r="L92" s="354"/>
      <c r="M92" s="355"/>
      <c r="N92" s="354"/>
      <c r="O92" s="354"/>
      <c r="P92" s="354"/>
      <c r="R92" s="435"/>
      <c r="S92" s="435"/>
      <c r="T92" s="435"/>
      <c r="U92" s="435"/>
      <c r="V92" s="435"/>
      <c r="W92" s="435"/>
      <c r="X92" s="435"/>
      <c r="AC92" s="552"/>
    </row>
    <row r="93" spans="10:29" x14ac:dyDescent="0.35">
      <c r="J93" s="354"/>
      <c r="K93" s="355"/>
      <c r="L93" s="354"/>
      <c r="M93" s="355"/>
      <c r="N93" s="354"/>
      <c r="O93" s="354"/>
      <c r="P93" s="354"/>
      <c r="R93" s="435"/>
      <c r="S93" s="435"/>
      <c r="T93" s="435"/>
      <c r="U93" s="435"/>
      <c r="V93" s="435"/>
      <c r="W93" s="435"/>
      <c r="X93" s="435"/>
      <c r="AC93" s="552"/>
    </row>
    <row r="94" spans="10:29" x14ac:dyDescent="0.35">
      <c r="J94" s="354"/>
      <c r="K94" s="355"/>
      <c r="L94" s="354"/>
      <c r="M94" s="355"/>
      <c r="N94" s="354"/>
      <c r="O94" s="354"/>
      <c r="P94" s="354"/>
      <c r="R94" s="435"/>
      <c r="S94" s="435"/>
      <c r="T94" s="435"/>
      <c r="U94" s="435"/>
      <c r="V94" s="435"/>
      <c r="W94" s="435"/>
      <c r="X94" s="435"/>
      <c r="AC94" s="552"/>
    </row>
    <row r="95" spans="10:29" x14ac:dyDescent="0.35">
      <c r="J95" s="354"/>
      <c r="K95" s="355"/>
      <c r="L95" s="354"/>
      <c r="M95" s="355"/>
      <c r="N95" s="354"/>
      <c r="O95" s="354"/>
      <c r="P95" s="354"/>
      <c r="R95" s="435"/>
      <c r="S95" s="435"/>
      <c r="T95" s="435"/>
      <c r="U95" s="435"/>
      <c r="V95" s="435"/>
      <c r="W95" s="435"/>
      <c r="X95" s="435"/>
      <c r="AC95" s="552"/>
    </row>
    <row r="96" spans="10:29" x14ac:dyDescent="0.35">
      <c r="J96" s="354"/>
      <c r="K96" s="355"/>
      <c r="L96" s="354"/>
      <c r="M96" s="355"/>
      <c r="N96" s="354"/>
      <c r="O96" s="354"/>
      <c r="P96" s="354"/>
      <c r="R96" s="435"/>
      <c r="S96" s="435"/>
      <c r="T96" s="435"/>
      <c r="U96" s="435"/>
      <c r="V96" s="435"/>
      <c r="W96" s="435"/>
      <c r="X96" s="435"/>
      <c r="AC96" s="552"/>
    </row>
    <row r="97" spans="10:29" x14ac:dyDescent="0.35">
      <c r="J97" s="354"/>
      <c r="K97" s="355"/>
      <c r="L97" s="354"/>
      <c r="M97" s="355"/>
      <c r="N97" s="354"/>
      <c r="O97" s="354"/>
      <c r="P97" s="354"/>
      <c r="R97" s="435"/>
      <c r="S97" s="435"/>
      <c r="T97" s="435"/>
      <c r="U97" s="435"/>
      <c r="V97" s="435"/>
      <c r="W97" s="435"/>
      <c r="X97" s="435"/>
      <c r="AC97" s="552"/>
    </row>
    <row r="98" spans="10:29" x14ac:dyDescent="0.35">
      <c r="J98" s="354"/>
      <c r="K98" s="355"/>
      <c r="L98" s="354"/>
      <c r="M98" s="355"/>
      <c r="N98" s="354"/>
      <c r="O98" s="354"/>
      <c r="P98" s="354"/>
      <c r="R98" s="435"/>
      <c r="S98" s="435"/>
      <c r="T98" s="435"/>
      <c r="U98" s="435"/>
      <c r="V98" s="435"/>
      <c r="W98" s="435"/>
      <c r="X98" s="435"/>
      <c r="AC98" s="552"/>
    </row>
    <row r="99" spans="10:29" x14ac:dyDescent="0.35">
      <c r="J99" s="354"/>
      <c r="K99" s="355"/>
      <c r="L99" s="354"/>
      <c r="M99" s="355"/>
      <c r="N99" s="354"/>
      <c r="O99" s="354"/>
      <c r="P99" s="354"/>
      <c r="R99" s="435"/>
      <c r="S99" s="435"/>
      <c r="T99" s="435"/>
      <c r="U99" s="435"/>
      <c r="V99" s="435"/>
      <c r="W99" s="435"/>
      <c r="X99" s="435"/>
      <c r="AC99" s="552"/>
    </row>
    <row r="100" spans="10:29" x14ac:dyDescent="0.35">
      <c r="J100" s="354"/>
      <c r="K100" s="355"/>
      <c r="L100" s="354"/>
      <c r="M100" s="355"/>
      <c r="N100" s="354"/>
      <c r="O100" s="354"/>
      <c r="P100" s="354"/>
      <c r="R100" s="435"/>
      <c r="S100" s="435"/>
      <c r="T100" s="435"/>
      <c r="U100" s="435"/>
      <c r="V100" s="435"/>
      <c r="W100" s="435"/>
      <c r="X100" s="435"/>
      <c r="Y100" s="14"/>
      <c r="AC100" s="552"/>
    </row>
    <row r="101" spans="10:29" x14ac:dyDescent="0.35">
      <c r="J101" s="354"/>
      <c r="K101" s="355"/>
      <c r="L101" s="354"/>
      <c r="M101" s="355"/>
      <c r="N101" s="354"/>
      <c r="O101" s="354"/>
      <c r="P101" s="354"/>
      <c r="R101" s="435"/>
      <c r="S101" s="435"/>
      <c r="T101" s="435"/>
      <c r="U101" s="435"/>
      <c r="V101" s="435"/>
      <c r="W101" s="435"/>
      <c r="X101" s="435"/>
      <c r="AC101" s="552"/>
    </row>
    <row r="102" spans="10:29" x14ac:dyDescent="0.35">
      <c r="J102" s="354"/>
      <c r="K102" s="355"/>
      <c r="L102" s="354"/>
      <c r="M102" s="355"/>
      <c r="N102" s="354"/>
      <c r="O102" s="354"/>
      <c r="P102" s="354"/>
      <c r="R102" s="435"/>
      <c r="S102" s="435"/>
      <c r="T102" s="435"/>
      <c r="U102" s="435"/>
      <c r="V102" s="435"/>
      <c r="W102" s="435"/>
      <c r="X102" s="435"/>
      <c r="AC102" s="552"/>
    </row>
    <row r="103" spans="10:29" x14ac:dyDescent="0.35">
      <c r="J103" s="354"/>
      <c r="K103" s="355"/>
      <c r="L103" s="354"/>
      <c r="M103" s="355"/>
      <c r="N103" s="354"/>
      <c r="O103" s="354"/>
      <c r="P103" s="354"/>
      <c r="R103" s="435"/>
      <c r="S103" s="435"/>
      <c r="T103" s="435"/>
      <c r="U103" s="435"/>
      <c r="V103" s="435"/>
      <c r="W103" s="435"/>
      <c r="X103" s="435"/>
      <c r="AC103" s="552"/>
    </row>
    <row r="104" spans="10:29" x14ac:dyDescent="0.35">
      <c r="J104" s="354"/>
      <c r="K104" s="355"/>
      <c r="L104" s="354"/>
      <c r="M104" s="355"/>
      <c r="N104" s="354"/>
      <c r="O104" s="354"/>
      <c r="P104" s="354"/>
      <c r="R104" s="435"/>
      <c r="S104" s="435"/>
      <c r="T104" s="435"/>
      <c r="U104" s="435"/>
      <c r="V104" s="435"/>
      <c r="W104" s="435"/>
      <c r="X104" s="435"/>
      <c r="AC104" s="552"/>
    </row>
    <row r="105" spans="10:29" x14ac:dyDescent="0.35">
      <c r="J105" s="354"/>
      <c r="K105" s="355"/>
      <c r="L105" s="354"/>
      <c r="M105" s="355"/>
      <c r="N105" s="354"/>
      <c r="O105" s="354"/>
      <c r="P105" s="354"/>
      <c r="R105" s="435"/>
      <c r="S105" s="435"/>
      <c r="T105" s="435"/>
      <c r="U105" s="435"/>
      <c r="V105" s="435"/>
      <c r="W105" s="435"/>
      <c r="X105" s="435"/>
      <c r="AC105" s="552"/>
    </row>
    <row r="106" spans="10:29" x14ac:dyDescent="0.35">
      <c r="J106" s="354"/>
      <c r="K106" s="355"/>
      <c r="L106" s="354"/>
      <c r="M106" s="355"/>
      <c r="N106" s="354"/>
      <c r="O106" s="354"/>
      <c r="P106" s="354"/>
      <c r="R106" s="435"/>
      <c r="S106" s="435"/>
      <c r="T106" s="435"/>
      <c r="U106" s="435"/>
      <c r="V106" s="435"/>
      <c r="W106" s="435"/>
      <c r="X106" s="435"/>
      <c r="AC106" s="552"/>
    </row>
    <row r="107" spans="10:29" x14ac:dyDescent="0.35">
      <c r="J107" s="354"/>
      <c r="K107" s="355"/>
      <c r="L107" s="354"/>
      <c r="M107" s="355"/>
      <c r="N107" s="354"/>
      <c r="O107" s="354"/>
      <c r="P107" s="354"/>
      <c r="R107" s="435"/>
      <c r="S107" s="435"/>
      <c r="T107" s="435"/>
      <c r="U107" s="435"/>
      <c r="V107" s="435"/>
      <c r="W107" s="435"/>
      <c r="X107" s="435"/>
      <c r="AC107" s="552"/>
    </row>
    <row r="108" spans="10:29" x14ac:dyDescent="0.35">
      <c r="J108" s="354"/>
      <c r="K108" s="355"/>
      <c r="L108" s="354"/>
      <c r="M108" s="355"/>
      <c r="N108" s="354"/>
      <c r="O108" s="354"/>
      <c r="P108" s="354"/>
      <c r="R108" s="435"/>
      <c r="S108" s="435"/>
      <c r="T108" s="435"/>
      <c r="U108" s="435"/>
      <c r="V108" s="435"/>
      <c r="W108" s="435"/>
      <c r="X108" s="435"/>
      <c r="AC108" s="552"/>
    </row>
    <row r="109" spans="10:29" x14ac:dyDescent="0.35">
      <c r="J109" s="354"/>
      <c r="K109" s="355"/>
      <c r="L109" s="354"/>
      <c r="M109" s="355"/>
      <c r="N109" s="354"/>
      <c r="O109" s="354"/>
      <c r="P109" s="354"/>
      <c r="R109" s="435"/>
      <c r="S109" s="435"/>
      <c r="T109" s="435"/>
      <c r="U109" s="435"/>
      <c r="V109" s="435"/>
      <c r="W109" s="435"/>
      <c r="X109" s="435"/>
      <c r="AC109" s="552"/>
    </row>
    <row r="110" spans="10:29" x14ac:dyDescent="0.35">
      <c r="J110" s="354"/>
      <c r="K110" s="355"/>
      <c r="L110" s="354"/>
      <c r="M110" s="355"/>
      <c r="N110" s="354"/>
      <c r="O110" s="354"/>
      <c r="P110" s="354"/>
      <c r="R110" s="435"/>
      <c r="S110" s="435"/>
      <c r="T110" s="435"/>
      <c r="U110" s="435"/>
      <c r="V110" s="435"/>
      <c r="W110" s="435"/>
      <c r="X110" s="435"/>
      <c r="AC110" s="552"/>
    </row>
    <row r="111" spans="10:29" x14ac:dyDescent="0.35">
      <c r="J111" s="354"/>
      <c r="K111" s="355"/>
      <c r="L111" s="354"/>
      <c r="M111" s="355"/>
      <c r="N111" s="354"/>
      <c r="O111" s="354"/>
      <c r="P111" s="354"/>
      <c r="R111" s="435"/>
      <c r="S111" s="435"/>
      <c r="T111" s="435"/>
      <c r="U111" s="435"/>
      <c r="V111" s="435"/>
      <c r="W111" s="435"/>
      <c r="X111" s="435"/>
      <c r="AC111" s="552"/>
    </row>
    <row r="112" spans="10:29" x14ac:dyDescent="0.35">
      <c r="J112" s="354"/>
      <c r="K112" s="355"/>
      <c r="L112" s="354"/>
      <c r="M112" s="355"/>
      <c r="N112" s="354"/>
      <c r="O112" s="354"/>
      <c r="P112" s="354"/>
      <c r="R112" s="435"/>
      <c r="S112" s="435"/>
      <c r="T112" s="435"/>
      <c r="U112" s="435"/>
      <c r="V112" s="435"/>
      <c r="W112" s="435"/>
      <c r="X112" s="435"/>
      <c r="AC112" s="552"/>
    </row>
    <row r="113" spans="10:29" x14ac:dyDescent="0.35">
      <c r="J113" s="354"/>
      <c r="K113" s="355"/>
      <c r="L113" s="354"/>
      <c r="M113" s="355"/>
      <c r="N113" s="354"/>
      <c r="O113" s="354"/>
      <c r="P113" s="354"/>
      <c r="R113" s="435"/>
      <c r="S113" s="435"/>
      <c r="T113" s="435"/>
      <c r="U113" s="435"/>
      <c r="V113" s="435"/>
      <c r="W113" s="435"/>
      <c r="X113" s="435"/>
      <c r="AC113" s="552"/>
    </row>
    <row r="114" spans="10:29" x14ac:dyDescent="0.35">
      <c r="J114" s="354"/>
      <c r="K114" s="355"/>
      <c r="L114" s="354"/>
      <c r="M114" s="355"/>
      <c r="N114" s="354"/>
      <c r="O114" s="354"/>
      <c r="P114" s="354"/>
      <c r="R114" s="435"/>
      <c r="S114" s="435"/>
      <c r="T114" s="435"/>
      <c r="U114" s="435"/>
      <c r="V114" s="435"/>
      <c r="W114" s="435"/>
      <c r="X114" s="435"/>
      <c r="AC114" s="552"/>
    </row>
    <row r="115" spans="10:29" x14ac:dyDescent="0.35">
      <c r="J115" s="435"/>
      <c r="K115" s="360"/>
      <c r="L115" s="435"/>
      <c r="M115" s="360"/>
      <c r="N115" s="435"/>
      <c r="O115" s="435"/>
      <c r="P115" s="435"/>
      <c r="R115" s="435"/>
      <c r="S115" s="435"/>
      <c r="T115" s="435"/>
      <c r="U115" s="435"/>
      <c r="V115" s="435"/>
      <c r="W115" s="435"/>
      <c r="X115" s="435"/>
      <c r="AC115" s="552"/>
    </row>
    <row r="116" spans="10:29" x14ac:dyDescent="0.35">
      <c r="L116" s="213"/>
      <c r="R116" s="435"/>
      <c r="S116" s="435"/>
      <c r="T116" s="435"/>
      <c r="U116" s="435"/>
      <c r="V116" s="435"/>
      <c r="W116" s="435"/>
      <c r="X116" s="435"/>
      <c r="AC116" s="552"/>
    </row>
    <row r="117" spans="10:29" x14ac:dyDescent="0.35">
      <c r="L117" s="213"/>
      <c r="R117" s="435"/>
      <c r="S117" s="435"/>
      <c r="T117" s="435"/>
      <c r="U117" s="435"/>
      <c r="V117" s="435"/>
      <c r="W117" s="435"/>
      <c r="X117" s="435"/>
      <c r="AC117" s="552"/>
    </row>
    <row r="118" spans="10:29" x14ac:dyDescent="0.35">
      <c r="L118" s="213"/>
      <c r="R118" s="435"/>
      <c r="S118" s="435"/>
      <c r="T118" s="435"/>
      <c r="U118" s="435"/>
      <c r="V118" s="435"/>
      <c r="W118" s="435"/>
      <c r="X118" s="435"/>
      <c r="AC118" s="552"/>
    </row>
    <row r="119" spans="10:29" x14ac:dyDescent="0.35">
      <c r="L119" s="213"/>
      <c r="R119" s="435"/>
      <c r="S119" s="435"/>
      <c r="T119" s="435"/>
      <c r="U119" s="435"/>
      <c r="V119" s="435"/>
      <c r="W119" s="435"/>
      <c r="X119" s="435"/>
      <c r="AC119" s="552"/>
    </row>
    <row r="120" spans="10:29" x14ac:dyDescent="0.35">
      <c r="L120" s="213"/>
      <c r="R120" s="435"/>
      <c r="S120" s="435"/>
      <c r="T120" s="435"/>
      <c r="U120" s="435"/>
      <c r="V120" s="435"/>
      <c r="W120" s="435"/>
      <c r="X120" s="435"/>
      <c r="AC120" s="552"/>
    </row>
    <row r="121" spans="10:29" x14ac:dyDescent="0.35">
      <c r="L121" s="213"/>
      <c r="R121" s="435"/>
      <c r="S121" s="435"/>
      <c r="T121" s="435"/>
      <c r="U121" s="435"/>
      <c r="V121" s="435"/>
      <c r="W121" s="435"/>
      <c r="X121" s="435"/>
      <c r="AC121" s="552"/>
    </row>
    <row r="122" spans="10:29" x14ac:dyDescent="0.35">
      <c r="L122" s="213"/>
      <c r="R122" s="435"/>
      <c r="S122" s="435"/>
      <c r="T122" s="435"/>
      <c r="U122" s="435"/>
      <c r="V122" s="435"/>
      <c r="W122" s="435"/>
      <c r="X122" s="435"/>
      <c r="AC122" s="552"/>
    </row>
    <row r="123" spans="10:29" x14ac:dyDescent="0.35">
      <c r="L123" s="213"/>
      <c r="R123" s="435"/>
      <c r="S123" s="435"/>
      <c r="T123" s="435"/>
      <c r="U123" s="435"/>
      <c r="V123" s="435"/>
      <c r="W123" s="435"/>
      <c r="X123" s="435"/>
      <c r="AC123" s="552"/>
    </row>
    <row r="124" spans="10:29" x14ac:dyDescent="0.35">
      <c r="L124" s="213"/>
      <c r="R124" s="435"/>
      <c r="S124" s="435"/>
      <c r="T124" s="435"/>
      <c r="U124" s="435"/>
      <c r="V124" s="435"/>
      <c r="W124" s="435"/>
      <c r="X124" s="435"/>
      <c r="AC124" s="552"/>
    </row>
    <row r="125" spans="10:29" x14ac:dyDescent="0.35">
      <c r="L125" s="213"/>
      <c r="R125" s="435"/>
      <c r="S125" s="435"/>
      <c r="T125" s="435"/>
      <c r="U125" s="435"/>
      <c r="V125" s="435"/>
      <c r="W125" s="435"/>
      <c r="X125" s="435"/>
      <c r="AC125" s="552"/>
    </row>
    <row r="126" spans="10:29" x14ac:dyDescent="0.35">
      <c r="L126" s="213"/>
      <c r="R126" s="435"/>
      <c r="S126" s="435"/>
      <c r="T126" s="435"/>
      <c r="U126" s="435"/>
      <c r="V126" s="435"/>
      <c r="W126" s="435"/>
      <c r="X126" s="435"/>
      <c r="AC126" s="552"/>
    </row>
    <row r="127" spans="10:29" x14ac:dyDescent="0.35">
      <c r="L127" s="213"/>
      <c r="R127" s="435"/>
      <c r="S127" s="435"/>
      <c r="T127" s="435"/>
      <c r="U127" s="435"/>
      <c r="V127" s="435"/>
      <c r="W127" s="435"/>
      <c r="X127" s="435"/>
      <c r="AC127" s="552"/>
    </row>
    <row r="128" spans="10:29" x14ac:dyDescent="0.35">
      <c r="L128" s="213"/>
      <c r="R128" s="435"/>
      <c r="S128" s="435"/>
      <c r="T128" s="435"/>
      <c r="U128" s="435"/>
      <c r="V128" s="435"/>
      <c r="W128" s="435"/>
      <c r="X128" s="435"/>
      <c r="AC128" s="552"/>
    </row>
    <row r="129" spans="12:29" x14ac:dyDescent="0.35">
      <c r="L129" s="213"/>
      <c r="R129" s="435"/>
      <c r="S129" s="435"/>
      <c r="T129" s="435"/>
      <c r="U129" s="435"/>
      <c r="V129" s="435"/>
      <c r="W129" s="435"/>
      <c r="X129" s="435"/>
      <c r="AC129" s="552"/>
    </row>
    <row r="130" spans="12:29" x14ac:dyDescent="0.35">
      <c r="L130" s="213"/>
      <c r="R130" s="435"/>
      <c r="S130" s="435"/>
      <c r="T130" s="435"/>
      <c r="U130" s="435"/>
      <c r="V130" s="435"/>
      <c r="W130" s="435"/>
      <c r="X130" s="435"/>
      <c r="AC130" s="552"/>
    </row>
    <row r="131" spans="12:29" x14ac:dyDescent="0.35">
      <c r="L131" s="213"/>
      <c r="R131" s="435"/>
      <c r="S131" s="435"/>
      <c r="T131" s="435"/>
      <c r="U131" s="435"/>
      <c r="V131" s="435"/>
      <c r="W131" s="435"/>
      <c r="X131" s="435"/>
      <c r="AC131" s="552"/>
    </row>
    <row r="132" spans="12:29" x14ac:dyDescent="0.35">
      <c r="L132" s="213"/>
      <c r="R132" s="435"/>
      <c r="S132" s="435"/>
      <c r="T132" s="435"/>
      <c r="U132" s="435"/>
      <c r="V132" s="435"/>
      <c r="W132" s="435"/>
      <c r="X132" s="435"/>
      <c r="AC132" s="552"/>
    </row>
    <row r="133" spans="12:29" x14ac:dyDescent="0.35">
      <c r="L133" s="213"/>
      <c r="R133" s="435"/>
      <c r="S133" s="435"/>
      <c r="T133" s="435"/>
      <c r="U133" s="435"/>
      <c r="V133" s="435"/>
      <c r="W133" s="435"/>
      <c r="X133" s="435"/>
      <c r="AC133" s="552"/>
    </row>
    <row r="134" spans="12:29" x14ac:dyDescent="0.35">
      <c r="L134" s="213"/>
      <c r="R134" s="435"/>
      <c r="S134" s="435"/>
      <c r="T134" s="435"/>
      <c r="U134" s="435"/>
      <c r="V134" s="435"/>
      <c r="W134" s="435"/>
      <c r="X134" s="435"/>
      <c r="AC134" s="552"/>
    </row>
    <row r="135" spans="12:29" x14ac:dyDescent="0.35">
      <c r="L135" s="213"/>
      <c r="R135" s="435"/>
      <c r="S135" s="435"/>
      <c r="T135" s="435"/>
      <c r="U135" s="435"/>
      <c r="V135" s="435"/>
      <c r="W135" s="435"/>
      <c r="X135" s="435"/>
      <c r="AC135" s="552"/>
    </row>
    <row r="136" spans="12:29" x14ac:dyDescent="0.35">
      <c r="L136" s="213"/>
      <c r="R136" s="435"/>
      <c r="S136" s="435"/>
      <c r="T136" s="435"/>
      <c r="U136" s="435"/>
      <c r="V136" s="435"/>
      <c r="W136" s="435"/>
      <c r="X136" s="435"/>
      <c r="AC136" s="552"/>
    </row>
    <row r="137" spans="12:29" x14ac:dyDescent="0.35">
      <c r="L137" s="213"/>
      <c r="R137" s="435"/>
      <c r="S137" s="435"/>
      <c r="T137" s="435"/>
      <c r="U137" s="435"/>
      <c r="V137" s="435"/>
      <c r="W137" s="435"/>
      <c r="X137" s="435"/>
      <c r="AC137" s="552"/>
    </row>
    <row r="138" spans="12:29" x14ac:dyDescent="0.35">
      <c r="L138" s="213"/>
      <c r="R138" s="435"/>
      <c r="S138" s="435"/>
      <c r="T138" s="435"/>
      <c r="U138" s="435"/>
      <c r="V138" s="435"/>
      <c r="W138" s="435"/>
      <c r="X138" s="435"/>
      <c r="AC138" s="552"/>
    </row>
    <row r="139" spans="12:29" x14ac:dyDescent="0.35">
      <c r="L139" s="213"/>
      <c r="R139" s="435"/>
      <c r="S139" s="435"/>
      <c r="T139" s="435"/>
      <c r="U139" s="435"/>
      <c r="V139" s="435"/>
      <c r="W139" s="435"/>
      <c r="X139" s="435"/>
      <c r="AC139" s="552"/>
    </row>
    <row r="140" spans="12:29" x14ac:dyDescent="0.35">
      <c r="L140" s="213"/>
      <c r="R140" s="435"/>
      <c r="S140" s="435"/>
      <c r="T140" s="435"/>
      <c r="U140" s="435"/>
      <c r="V140" s="435"/>
      <c r="W140" s="435"/>
      <c r="X140" s="435"/>
    </row>
    <row r="141" spans="12:29" x14ac:dyDescent="0.35">
      <c r="L141" s="213"/>
      <c r="R141" s="435"/>
      <c r="S141" s="435"/>
      <c r="T141" s="435"/>
      <c r="U141" s="435"/>
      <c r="V141" s="435"/>
      <c r="W141" s="435"/>
      <c r="X141" s="435"/>
    </row>
    <row r="142" spans="12:29" x14ac:dyDescent="0.35">
      <c r="L142" s="213"/>
      <c r="R142" s="435"/>
      <c r="S142" s="435"/>
      <c r="T142" s="435"/>
      <c r="U142" s="435"/>
      <c r="V142" s="435"/>
      <c r="W142" s="435"/>
      <c r="X142" s="435"/>
    </row>
    <row r="143" spans="12:29" x14ac:dyDescent="0.35">
      <c r="L143" s="213"/>
      <c r="R143" s="435"/>
      <c r="S143" s="435"/>
      <c r="T143" s="435"/>
      <c r="U143" s="435"/>
      <c r="V143" s="435"/>
      <c r="W143" s="435"/>
      <c r="X143" s="435"/>
    </row>
    <row r="144" spans="12:29" x14ac:dyDescent="0.35">
      <c r="L144" s="213"/>
      <c r="R144" s="435"/>
      <c r="S144" s="435"/>
      <c r="T144" s="435"/>
      <c r="U144" s="435"/>
      <c r="V144" s="435"/>
      <c r="W144" s="435"/>
      <c r="X144" s="435"/>
    </row>
    <row r="145" spans="12:24" x14ac:dyDescent="0.35">
      <c r="L145" s="213"/>
      <c r="R145" s="435"/>
      <c r="S145" s="435"/>
      <c r="T145" s="435"/>
      <c r="U145" s="435"/>
      <c r="V145" s="435"/>
      <c r="W145" s="435"/>
      <c r="X145" s="435"/>
    </row>
    <row r="146" spans="12:24" x14ac:dyDescent="0.35">
      <c r="L146" s="213"/>
      <c r="R146" s="435"/>
      <c r="S146" s="435"/>
      <c r="T146" s="435"/>
      <c r="U146" s="435"/>
      <c r="V146" s="435"/>
      <c r="W146" s="435"/>
      <c r="X146" s="435"/>
    </row>
    <row r="147" spans="12:24" x14ac:dyDescent="0.35">
      <c r="L147" s="213"/>
      <c r="W147" s="560"/>
    </row>
    <row r="148" spans="12:24" x14ac:dyDescent="0.35">
      <c r="L148" s="213"/>
      <c r="W148" s="560"/>
    </row>
    <row r="149" spans="12:24" x14ac:dyDescent="0.35">
      <c r="L149" s="213"/>
      <c r="W149" s="560"/>
    </row>
    <row r="150" spans="12:24" x14ac:dyDescent="0.35">
      <c r="L150" s="213"/>
      <c r="W150" s="560"/>
    </row>
    <row r="151" spans="12:24" x14ac:dyDescent="0.35">
      <c r="L151" s="213"/>
      <c r="W151" s="560"/>
    </row>
    <row r="152" spans="12:24" x14ac:dyDescent="0.35">
      <c r="L152" s="213"/>
      <c r="W152" s="560"/>
    </row>
    <row r="153" spans="12:24" x14ac:dyDescent="0.35">
      <c r="L153" s="213"/>
      <c r="W153" s="560"/>
    </row>
    <row r="154" spans="12:24" x14ac:dyDescent="0.35">
      <c r="L154" s="213"/>
      <c r="W154" s="560"/>
    </row>
    <row r="155" spans="12:24" x14ac:dyDescent="0.35">
      <c r="L155" s="213"/>
      <c r="W155" s="560"/>
    </row>
    <row r="156" spans="12:24" x14ac:dyDescent="0.35">
      <c r="L156" s="213"/>
      <c r="W156" s="560"/>
    </row>
    <row r="157" spans="12:24" x14ac:dyDescent="0.35">
      <c r="L157" s="213"/>
      <c r="W157" s="560"/>
    </row>
    <row r="158" spans="12:24" x14ac:dyDescent="0.35">
      <c r="L158" s="213"/>
      <c r="W158" s="560"/>
    </row>
    <row r="159" spans="12:24" x14ac:dyDescent="0.35">
      <c r="L159" s="213"/>
      <c r="W159" s="560"/>
    </row>
    <row r="160" spans="12:24" x14ac:dyDescent="0.35">
      <c r="L160" s="213"/>
      <c r="W160" s="560"/>
    </row>
    <row r="161" spans="12:23" x14ac:dyDescent="0.35">
      <c r="L161" s="213"/>
      <c r="W161" s="560"/>
    </row>
    <row r="162" spans="12:23" x14ac:dyDescent="0.35">
      <c r="L162" s="213"/>
      <c r="W162" s="560"/>
    </row>
    <row r="163" spans="12:23" x14ac:dyDescent="0.35">
      <c r="L163" s="213"/>
      <c r="W163" s="560"/>
    </row>
    <row r="164" spans="12:23" x14ac:dyDescent="0.35">
      <c r="L164" s="213"/>
      <c r="W164" s="560"/>
    </row>
    <row r="165" spans="12:23" x14ac:dyDescent="0.35">
      <c r="L165" s="213"/>
      <c r="W165" s="560"/>
    </row>
    <row r="166" spans="12:23" x14ac:dyDescent="0.35">
      <c r="L166" s="213"/>
      <c r="W166" s="560"/>
    </row>
    <row r="167" spans="12:23" x14ac:dyDescent="0.35">
      <c r="L167" s="213"/>
      <c r="W167" s="560"/>
    </row>
    <row r="168" spans="12:23" x14ac:dyDescent="0.35">
      <c r="L168" s="213"/>
      <c r="W168" s="560"/>
    </row>
    <row r="169" spans="12:23" x14ac:dyDescent="0.35">
      <c r="L169" s="213"/>
      <c r="W169" s="560"/>
    </row>
    <row r="170" spans="12:23" x14ac:dyDescent="0.35">
      <c r="L170" s="213"/>
      <c r="W170" s="560"/>
    </row>
    <row r="171" spans="12:23" x14ac:dyDescent="0.35">
      <c r="L171" s="213"/>
      <c r="W171" s="560"/>
    </row>
    <row r="172" spans="12:23" x14ac:dyDescent="0.35">
      <c r="L172" s="213"/>
      <c r="W172" s="560"/>
    </row>
    <row r="173" spans="12:23" x14ac:dyDescent="0.35">
      <c r="L173" s="213"/>
      <c r="W173" s="560"/>
    </row>
    <row r="174" spans="12:23" x14ac:dyDescent="0.35">
      <c r="L174" s="213"/>
      <c r="W174" s="560"/>
    </row>
    <row r="175" spans="12:23" x14ac:dyDescent="0.35">
      <c r="L175" s="213"/>
      <c r="W175" s="560"/>
    </row>
    <row r="176" spans="12:23" x14ac:dyDescent="0.35">
      <c r="L176" s="213"/>
      <c r="W176" s="560"/>
    </row>
    <row r="177" spans="12:23" x14ac:dyDescent="0.35">
      <c r="L177" s="213"/>
      <c r="W177" s="560"/>
    </row>
    <row r="178" spans="12:23" x14ac:dyDescent="0.35">
      <c r="L178" s="213"/>
      <c r="W178" s="560"/>
    </row>
    <row r="179" spans="12:23" x14ac:dyDescent="0.35">
      <c r="L179" s="213"/>
      <c r="W179" s="560"/>
    </row>
    <row r="180" spans="12:23" x14ac:dyDescent="0.35">
      <c r="L180" s="213"/>
      <c r="W180" s="560"/>
    </row>
    <row r="181" spans="12:23" x14ac:dyDescent="0.35">
      <c r="L181" s="213"/>
      <c r="W181" s="560"/>
    </row>
    <row r="182" spans="12:23" x14ac:dyDescent="0.35">
      <c r="L182" s="213"/>
      <c r="W182" s="560"/>
    </row>
    <row r="183" spans="12:23" x14ac:dyDescent="0.35">
      <c r="L183" s="213"/>
      <c r="W183" s="560"/>
    </row>
    <row r="184" spans="12:23" x14ac:dyDescent="0.35">
      <c r="L184" s="213"/>
      <c r="W184" s="560"/>
    </row>
    <row r="185" spans="12:23" x14ac:dyDescent="0.35">
      <c r="L185" s="213"/>
      <c r="W185" s="560"/>
    </row>
    <row r="186" spans="12:23" x14ac:dyDescent="0.35">
      <c r="L186" s="213"/>
      <c r="W186" s="560"/>
    </row>
    <row r="187" spans="12:23" x14ac:dyDescent="0.35">
      <c r="L187" s="213"/>
      <c r="W187" s="560"/>
    </row>
    <row r="188" spans="12:23" x14ac:dyDescent="0.35">
      <c r="L188" s="213"/>
      <c r="W188" s="560"/>
    </row>
    <row r="189" spans="12:23" x14ac:dyDescent="0.35">
      <c r="L189" s="213"/>
      <c r="W189" s="560"/>
    </row>
    <row r="190" spans="12:23" x14ac:dyDescent="0.35">
      <c r="L190" s="213"/>
      <c r="W190" s="560"/>
    </row>
    <row r="191" spans="12:23" x14ac:dyDescent="0.35">
      <c r="L191" s="213"/>
      <c r="W191" s="560"/>
    </row>
    <row r="192" spans="12:23" x14ac:dyDescent="0.35">
      <c r="L192" s="213"/>
      <c r="W192" s="560"/>
    </row>
    <row r="193" spans="12:23" x14ac:dyDescent="0.35">
      <c r="L193" s="213"/>
      <c r="W193" s="560"/>
    </row>
    <row r="194" spans="12:23" x14ac:dyDescent="0.35">
      <c r="L194" s="213"/>
      <c r="W194" s="560"/>
    </row>
    <row r="195" spans="12:23" x14ac:dyDescent="0.35">
      <c r="L195" s="213"/>
      <c r="W195" s="560"/>
    </row>
    <row r="196" spans="12:23" x14ac:dyDescent="0.35">
      <c r="L196" s="213"/>
      <c r="W196" s="560"/>
    </row>
    <row r="197" spans="12:23" x14ac:dyDescent="0.35">
      <c r="L197" s="213"/>
      <c r="W197" s="560"/>
    </row>
    <row r="198" spans="12:23" x14ac:dyDescent="0.35">
      <c r="L198" s="213"/>
      <c r="W198" s="560"/>
    </row>
    <row r="199" spans="12:23" x14ac:dyDescent="0.35">
      <c r="L199" s="213"/>
      <c r="W199" s="560"/>
    </row>
    <row r="200" spans="12:23" x14ac:dyDescent="0.35">
      <c r="L200" s="213"/>
      <c r="W200" s="560"/>
    </row>
    <row r="201" spans="12:23" x14ac:dyDescent="0.35">
      <c r="L201" s="213"/>
      <c r="W201" s="560"/>
    </row>
    <row r="202" spans="12:23" x14ac:dyDescent="0.35">
      <c r="L202" s="213"/>
      <c r="W202" s="560"/>
    </row>
    <row r="203" spans="12:23" x14ac:dyDescent="0.35">
      <c r="L203" s="213"/>
      <c r="W203" s="560"/>
    </row>
    <row r="204" spans="12:23" x14ac:dyDescent="0.35">
      <c r="L204" s="213"/>
      <c r="W204" s="560"/>
    </row>
    <row r="205" spans="12:23" x14ac:dyDescent="0.35">
      <c r="L205" s="213"/>
      <c r="W205" s="560"/>
    </row>
    <row r="206" spans="12:23" x14ac:dyDescent="0.35">
      <c r="L206" s="213"/>
      <c r="W206" s="560"/>
    </row>
    <row r="207" spans="12:23" x14ac:dyDescent="0.35">
      <c r="L207" s="213"/>
      <c r="W207" s="560"/>
    </row>
    <row r="208" spans="12:23" x14ac:dyDescent="0.35">
      <c r="L208" s="213"/>
      <c r="W208" s="560"/>
    </row>
    <row r="209" spans="12:23" x14ac:dyDescent="0.35">
      <c r="L209" s="213"/>
      <c r="W209" s="560"/>
    </row>
    <row r="210" spans="12:23" x14ac:dyDescent="0.35">
      <c r="L210" s="213"/>
      <c r="W210" s="560"/>
    </row>
    <row r="211" spans="12:23" x14ac:dyDescent="0.35">
      <c r="L211" s="213"/>
      <c r="W211" s="560"/>
    </row>
    <row r="212" spans="12:23" x14ac:dyDescent="0.35">
      <c r="L212" s="213"/>
      <c r="W212" s="560"/>
    </row>
    <row r="213" spans="12:23" x14ac:dyDescent="0.35">
      <c r="L213" s="213"/>
      <c r="W213" s="560"/>
    </row>
    <row r="214" spans="12:23" x14ac:dyDescent="0.35">
      <c r="L214" s="213"/>
      <c r="W214" s="560"/>
    </row>
    <row r="215" spans="12:23" x14ac:dyDescent="0.35">
      <c r="L215" s="213"/>
      <c r="W215" s="560"/>
    </row>
    <row r="216" spans="12:23" x14ac:dyDescent="0.35">
      <c r="L216" s="213"/>
      <c r="W216" s="560"/>
    </row>
    <row r="217" spans="12:23" x14ac:dyDescent="0.35">
      <c r="L217" s="213"/>
      <c r="W217" s="560"/>
    </row>
    <row r="218" spans="12:23" x14ac:dyDescent="0.35">
      <c r="L218" s="213"/>
      <c r="W218" s="560"/>
    </row>
    <row r="219" spans="12:23" x14ac:dyDescent="0.35">
      <c r="L219" s="213"/>
      <c r="W219" s="560"/>
    </row>
    <row r="220" spans="12:23" x14ac:dyDescent="0.35">
      <c r="L220" s="213"/>
      <c r="W220" s="560"/>
    </row>
    <row r="221" spans="12:23" x14ac:dyDescent="0.35">
      <c r="L221" s="213"/>
      <c r="W221" s="560"/>
    </row>
    <row r="222" spans="12:23" x14ac:dyDescent="0.35">
      <c r="L222" s="213"/>
      <c r="W222" s="560"/>
    </row>
    <row r="223" spans="12:23" x14ac:dyDescent="0.35">
      <c r="L223" s="213"/>
      <c r="W223" s="560"/>
    </row>
    <row r="224" spans="12:23" x14ac:dyDescent="0.35">
      <c r="L224" s="213"/>
      <c r="W224" s="560"/>
    </row>
    <row r="225" spans="12:23" x14ac:dyDescent="0.35">
      <c r="L225" s="213"/>
      <c r="W225" s="560"/>
    </row>
    <row r="226" spans="12:23" x14ac:dyDescent="0.35">
      <c r="L226" s="213"/>
      <c r="W226" s="560"/>
    </row>
    <row r="227" spans="12:23" x14ac:dyDescent="0.35">
      <c r="L227" s="213"/>
      <c r="W227" s="560"/>
    </row>
    <row r="228" spans="12:23" x14ac:dyDescent="0.35">
      <c r="L228" s="213"/>
      <c r="W228" s="560"/>
    </row>
    <row r="229" spans="12:23" x14ac:dyDescent="0.35">
      <c r="L229" s="213"/>
      <c r="W229" s="560"/>
    </row>
    <row r="230" spans="12:23" x14ac:dyDescent="0.35">
      <c r="L230" s="213"/>
      <c r="W230" s="560"/>
    </row>
    <row r="231" spans="12:23" x14ac:dyDescent="0.35">
      <c r="L231" s="213"/>
      <c r="W231" s="560"/>
    </row>
    <row r="232" spans="12:23" x14ac:dyDescent="0.35">
      <c r="L232" s="213"/>
      <c r="W232" s="560"/>
    </row>
    <row r="233" spans="12:23" x14ac:dyDescent="0.35">
      <c r="L233" s="213"/>
      <c r="W233" s="560"/>
    </row>
    <row r="234" spans="12:23" x14ac:dyDescent="0.35">
      <c r="L234" s="213"/>
      <c r="W234" s="560"/>
    </row>
    <row r="235" spans="12:23" x14ac:dyDescent="0.35">
      <c r="L235" s="213"/>
      <c r="W235" s="560"/>
    </row>
    <row r="236" spans="12:23" x14ac:dyDescent="0.35">
      <c r="L236" s="213"/>
      <c r="W236" s="560"/>
    </row>
    <row r="237" spans="12:23" x14ac:dyDescent="0.35">
      <c r="L237" s="213"/>
      <c r="W237" s="560"/>
    </row>
    <row r="238" spans="12:23" x14ac:dyDescent="0.35">
      <c r="L238" s="213"/>
      <c r="W238" s="560"/>
    </row>
    <row r="239" spans="12:23" x14ac:dyDescent="0.35">
      <c r="L239" s="213"/>
      <c r="W239" s="560"/>
    </row>
    <row r="240" spans="12:23" x14ac:dyDescent="0.35">
      <c r="L240" s="213"/>
      <c r="W240" s="560"/>
    </row>
    <row r="241" spans="12:23" x14ac:dyDescent="0.35">
      <c r="L241" s="213"/>
      <c r="W241" s="560"/>
    </row>
    <row r="242" spans="12:23" x14ac:dyDescent="0.35">
      <c r="L242" s="213"/>
      <c r="W242" s="560"/>
    </row>
    <row r="243" spans="12:23" x14ac:dyDescent="0.35">
      <c r="L243" s="213"/>
      <c r="W243" s="560"/>
    </row>
    <row r="244" spans="12:23" x14ac:dyDescent="0.35">
      <c r="L244" s="213"/>
      <c r="W244" s="560"/>
    </row>
    <row r="245" spans="12:23" x14ac:dyDescent="0.35">
      <c r="L245" s="213"/>
      <c r="W245" s="560"/>
    </row>
    <row r="246" spans="12:23" x14ac:dyDescent="0.35">
      <c r="L246" s="213"/>
      <c r="W246" s="560"/>
    </row>
    <row r="247" spans="12:23" x14ac:dyDescent="0.35">
      <c r="L247" s="213"/>
      <c r="W247" s="560"/>
    </row>
    <row r="248" spans="12:23" x14ac:dyDescent="0.35">
      <c r="L248" s="213"/>
      <c r="W248" s="560"/>
    </row>
    <row r="249" spans="12:23" x14ac:dyDescent="0.35">
      <c r="L249" s="213"/>
      <c r="W249" s="560"/>
    </row>
    <row r="250" spans="12:23" x14ac:dyDescent="0.35">
      <c r="L250" s="213"/>
      <c r="W250" s="560"/>
    </row>
    <row r="251" spans="12:23" x14ac:dyDescent="0.35">
      <c r="L251" s="213"/>
      <c r="W251" s="560"/>
    </row>
    <row r="252" spans="12:23" x14ac:dyDescent="0.35">
      <c r="L252" s="213"/>
      <c r="W252" s="560"/>
    </row>
    <row r="253" spans="12:23" x14ac:dyDescent="0.35">
      <c r="L253" s="213"/>
      <c r="W253" s="560"/>
    </row>
    <row r="254" spans="12:23" x14ac:dyDescent="0.35">
      <c r="L254" s="213"/>
      <c r="W254" s="560"/>
    </row>
    <row r="255" spans="12:23" x14ac:dyDescent="0.35">
      <c r="L255" s="213"/>
      <c r="W255" s="560"/>
    </row>
    <row r="256" spans="12:23" x14ac:dyDescent="0.35">
      <c r="L256" s="213"/>
      <c r="W256" s="560"/>
    </row>
    <row r="257" spans="12:23" x14ac:dyDescent="0.35">
      <c r="L257" s="213"/>
      <c r="W257" s="560"/>
    </row>
    <row r="258" spans="12:23" x14ac:dyDescent="0.35">
      <c r="L258" s="213"/>
      <c r="W258" s="560"/>
    </row>
    <row r="259" spans="12:23" x14ac:dyDescent="0.35">
      <c r="L259" s="213"/>
      <c r="W259" s="560"/>
    </row>
    <row r="260" spans="12:23" x14ac:dyDescent="0.35">
      <c r="L260" s="213"/>
      <c r="W260" s="560"/>
    </row>
    <row r="261" spans="12:23" x14ac:dyDescent="0.35">
      <c r="L261" s="213"/>
      <c r="W261" s="560"/>
    </row>
    <row r="262" spans="12:23" x14ac:dyDescent="0.35">
      <c r="L262" s="213"/>
      <c r="W262" s="560"/>
    </row>
    <row r="263" spans="12:23" x14ac:dyDescent="0.35">
      <c r="L263" s="213"/>
      <c r="W263" s="560"/>
    </row>
    <row r="264" spans="12:23" x14ac:dyDescent="0.35">
      <c r="L264" s="213"/>
      <c r="W264" s="560"/>
    </row>
    <row r="265" spans="12:23" x14ac:dyDescent="0.35">
      <c r="L265" s="213"/>
      <c r="W265" s="560"/>
    </row>
    <row r="266" spans="12:23" x14ac:dyDescent="0.35">
      <c r="L266" s="213"/>
      <c r="W266" s="560"/>
    </row>
    <row r="267" spans="12:23" x14ac:dyDescent="0.35">
      <c r="L267" s="213"/>
      <c r="W267" s="560"/>
    </row>
    <row r="268" spans="12:23" x14ac:dyDescent="0.35">
      <c r="L268" s="213"/>
      <c r="W268" s="560"/>
    </row>
    <row r="269" spans="12:23" x14ac:dyDescent="0.35">
      <c r="L269" s="213"/>
      <c r="W269" s="560"/>
    </row>
    <row r="270" spans="12:23" x14ac:dyDescent="0.35">
      <c r="L270" s="213"/>
      <c r="W270" s="560"/>
    </row>
    <row r="271" spans="12:23" x14ac:dyDescent="0.35">
      <c r="L271" s="213"/>
      <c r="W271" s="560"/>
    </row>
    <row r="272" spans="12:23" x14ac:dyDescent="0.35">
      <c r="L272" s="213"/>
      <c r="W272" s="560"/>
    </row>
    <row r="273" spans="12:23" x14ac:dyDescent="0.35">
      <c r="L273" s="213"/>
      <c r="W273" s="560"/>
    </row>
    <row r="274" spans="12:23" x14ac:dyDescent="0.35">
      <c r="L274" s="213"/>
      <c r="W274" s="560"/>
    </row>
    <row r="275" spans="12:23" x14ac:dyDescent="0.35">
      <c r="L275" s="213"/>
      <c r="W275" s="560"/>
    </row>
    <row r="276" spans="12:23" x14ac:dyDescent="0.35">
      <c r="L276" s="213"/>
      <c r="W276" s="560"/>
    </row>
    <row r="277" spans="12:23" x14ac:dyDescent="0.35">
      <c r="L277" s="213"/>
      <c r="W277" s="560"/>
    </row>
    <row r="278" spans="12:23" x14ac:dyDescent="0.35">
      <c r="L278" s="213"/>
      <c r="W278" s="560"/>
    </row>
    <row r="279" spans="12:23" x14ac:dyDescent="0.35">
      <c r="L279" s="213"/>
      <c r="W279" s="560"/>
    </row>
    <row r="280" spans="12:23" x14ac:dyDescent="0.35">
      <c r="L280" s="213"/>
      <c r="W280" s="560"/>
    </row>
    <row r="281" spans="12:23" x14ac:dyDescent="0.35">
      <c r="L281" s="213"/>
      <c r="W281" s="560"/>
    </row>
    <row r="282" spans="12:23" x14ac:dyDescent="0.35">
      <c r="L282" s="213"/>
      <c r="W282" s="560"/>
    </row>
    <row r="283" spans="12:23" x14ac:dyDescent="0.35">
      <c r="L283" s="213"/>
      <c r="W283" s="560"/>
    </row>
    <row r="284" spans="12:23" x14ac:dyDescent="0.35">
      <c r="L284" s="213"/>
      <c r="W284" s="560"/>
    </row>
    <row r="285" spans="12:23" x14ac:dyDescent="0.35">
      <c r="L285" s="213"/>
      <c r="W285" s="560"/>
    </row>
    <row r="286" spans="12:23" x14ac:dyDescent="0.35">
      <c r="L286" s="213"/>
      <c r="W286" s="560"/>
    </row>
    <row r="287" spans="12:23" x14ac:dyDescent="0.35">
      <c r="L287" s="213"/>
      <c r="W287" s="560"/>
    </row>
    <row r="288" spans="12:23" x14ac:dyDescent="0.35">
      <c r="L288" s="213"/>
      <c r="W288" s="560"/>
    </row>
    <row r="289" spans="12:23" x14ac:dyDescent="0.35">
      <c r="L289" s="213"/>
      <c r="W289" s="560"/>
    </row>
    <row r="290" spans="12:23" x14ac:dyDescent="0.35">
      <c r="L290" s="213"/>
      <c r="W290" s="560"/>
    </row>
    <row r="291" spans="12:23" x14ac:dyDescent="0.35">
      <c r="L291" s="213"/>
      <c r="W291" s="560"/>
    </row>
    <row r="292" spans="12:23" x14ac:dyDescent="0.35">
      <c r="L292" s="213"/>
      <c r="W292" s="560"/>
    </row>
    <row r="293" spans="12:23" x14ac:dyDescent="0.35">
      <c r="L293" s="213"/>
      <c r="W293" s="560"/>
    </row>
    <row r="294" spans="12:23" x14ac:dyDescent="0.35">
      <c r="L294" s="213"/>
      <c r="W294" s="560"/>
    </row>
    <row r="295" spans="12:23" x14ac:dyDescent="0.35">
      <c r="L295" s="213"/>
      <c r="W295" s="560"/>
    </row>
    <row r="296" spans="12:23" x14ac:dyDescent="0.35">
      <c r="L296" s="213"/>
      <c r="W296" s="560"/>
    </row>
    <row r="297" spans="12:23" x14ac:dyDescent="0.35">
      <c r="L297" s="213"/>
      <c r="W297" s="560"/>
    </row>
    <row r="298" spans="12:23" x14ac:dyDescent="0.35">
      <c r="L298" s="213"/>
      <c r="W298" s="560"/>
    </row>
    <row r="299" spans="12:23" x14ac:dyDescent="0.35">
      <c r="L299" s="213"/>
      <c r="W299" s="560"/>
    </row>
    <row r="300" spans="12:23" x14ac:dyDescent="0.35">
      <c r="L300" s="213"/>
      <c r="W300" s="560"/>
    </row>
    <row r="301" spans="12:23" x14ac:dyDescent="0.35">
      <c r="L301" s="213"/>
      <c r="W301" s="560"/>
    </row>
    <row r="302" spans="12:23" x14ac:dyDescent="0.35">
      <c r="L302" s="213"/>
      <c r="W302" s="560"/>
    </row>
    <row r="303" spans="12:23" x14ac:dyDescent="0.35">
      <c r="L303" s="213"/>
      <c r="W303" s="560"/>
    </row>
    <row r="304" spans="12:23" x14ac:dyDescent="0.35">
      <c r="L304" s="213"/>
      <c r="W304" s="560"/>
    </row>
    <row r="305" spans="12:23" x14ac:dyDescent="0.35">
      <c r="L305" s="213"/>
      <c r="W305" s="560"/>
    </row>
    <row r="306" spans="12:23" x14ac:dyDescent="0.35">
      <c r="L306" s="213"/>
      <c r="W306" s="560"/>
    </row>
    <row r="307" spans="12:23" x14ac:dyDescent="0.35">
      <c r="L307" s="213"/>
      <c r="W307" s="560"/>
    </row>
    <row r="308" spans="12:23" x14ac:dyDescent="0.35">
      <c r="L308" s="213"/>
      <c r="W308" s="560"/>
    </row>
    <row r="309" spans="12:23" x14ac:dyDescent="0.35">
      <c r="L309" s="213"/>
      <c r="W309" s="560"/>
    </row>
    <row r="310" spans="12:23" x14ac:dyDescent="0.35">
      <c r="L310" s="213"/>
      <c r="W310" s="560"/>
    </row>
    <row r="311" spans="12:23" x14ac:dyDescent="0.35">
      <c r="L311" s="213"/>
      <c r="W311" s="560"/>
    </row>
    <row r="312" spans="12:23" x14ac:dyDescent="0.35">
      <c r="L312" s="213"/>
      <c r="W312" s="560"/>
    </row>
    <row r="313" spans="12:23" x14ac:dyDescent="0.35">
      <c r="L313" s="213"/>
      <c r="W313" s="560"/>
    </row>
    <row r="314" spans="12:23" x14ac:dyDescent="0.35">
      <c r="L314" s="213"/>
      <c r="W314" s="560"/>
    </row>
    <row r="315" spans="12:23" x14ac:dyDescent="0.35">
      <c r="L315" s="213"/>
      <c r="W315" s="560"/>
    </row>
    <row r="316" spans="12:23" x14ac:dyDescent="0.35">
      <c r="L316" s="213"/>
      <c r="W316" s="560"/>
    </row>
    <row r="317" spans="12:23" x14ac:dyDescent="0.35">
      <c r="L317" s="213"/>
      <c r="W317" s="560"/>
    </row>
    <row r="318" spans="12:23" x14ac:dyDescent="0.35">
      <c r="L318" s="213"/>
      <c r="W318" s="560"/>
    </row>
    <row r="319" spans="12:23" x14ac:dyDescent="0.35">
      <c r="L319" s="213"/>
      <c r="W319" s="560"/>
    </row>
    <row r="320" spans="12:23" x14ac:dyDescent="0.35">
      <c r="L320" s="213"/>
      <c r="W320" s="560"/>
    </row>
    <row r="321" spans="12:23" x14ac:dyDescent="0.35">
      <c r="L321" s="213"/>
      <c r="W321" s="560"/>
    </row>
    <row r="322" spans="12:23" x14ac:dyDescent="0.35">
      <c r="L322" s="213"/>
      <c r="W322" s="560"/>
    </row>
    <row r="323" spans="12:23" x14ac:dyDescent="0.35">
      <c r="L323" s="213"/>
      <c r="W323" s="560"/>
    </row>
    <row r="324" spans="12:23" x14ac:dyDescent="0.35">
      <c r="L324" s="213"/>
      <c r="W324" s="560"/>
    </row>
    <row r="325" spans="12:23" x14ac:dyDescent="0.35">
      <c r="L325" s="213"/>
      <c r="W325" s="560"/>
    </row>
    <row r="326" spans="12:23" x14ac:dyDescent="0.35">
      <c r="L326" s="213"/>
      <c r="W326" s="560"/>
    </row>
    <row r="327" spans="12:23" x14ac:dyDescent="0.35">
      <c r="L327" s="213"/>
      <c r="W327" s="560"/>
    </row>
    <row r="328" spans="12:23" x14ac:dyDescent="0.35">
      <c r="L328" s="213"/>
      <c r="W328" s="560"/>
    </row>
    <row r="329" spans="12:23" x14ac:dyDescent="0.35">
      <c r="L329" s="213"/>
      <c r="W329" s="560"/>
    </row>
    <row r="330" spans="12:23" x14ac:dyDescent="0.35">
      <c r="L330" s="213"/>
      <c r="W330" s="560"/>
    </row>
    <row r="331" spans="12:23" x14ac:dyDescent="0.35">
      <c r="L331" s="213"/>
      <c r="W331" s="560"/>
    </row>
    <row r="332" spans="12:23" x14ac:dyDescent="0.35">
      <c r="L332" s="213"/>
      <c r="W332" s="560"/>
    </row>
    <row r="333" spans="12:23" x14ac:dyDescent="0.35">
      <c r="L333" s="213"/>
      <c r="W333" s="560"/>
    </row>
    <row r="334" spans="12:23" x14ac:dyDescent="0.35">
      <c r="L334" s="213"/>
      <c r="W334" s="560"/>
    </row>
    <row r="335" spans="12:23" x14ac:dyDescent="0.35">
      <c r="L335" s="213"/>
      <c r="W335" s="560"/>
    </row>
    <row r="336" spans="12:23" x14ac:dyDescent="0.35">
      <c r="L336" s="213"/>
      <c r="W336" s="560"/>
    </row>
    <row r="337" spans="12:23" x14ac:dyDescent="0.35">
      <c r="L337" s="213"/>
      <c r="W337" s="560"/>
    </row>
    <row r="338" spans="12:23" x14ac:dyDescent="0.35">
      <c r="L338" s="213"/>
      <c r="W338" s="560"/>
    </row>
    <row r="339" spans="12:23" x14ac:dyDescent="0.35">
      <c r="L339" s="213"/>
      <c r="W339" s="560"/>
    </row>
    <row r="340" spans="12:23" x14ac:dyDescent="0.35">
      <c r="L340" s="213"/>
      <c r="W340" s="560"/>
    </row>
    <row r="341" spans="12:23" x14ac:dyDescent="0.35">
      <c r="L341" s="213"/>
      <c r="W341" s="560"/>
    </row>
    <row r="342" spans="12:23" x14ac:dyDescent="0.35">
      <c r="L342" s="213"/>
      <c r="W342" s="560"/>
    </row>
    <row r="343" spans="12:23" x14ac:dyDescent="0.35">
      <c r="L343" s="213"/>
      <c r="W343" s="560"/>
    </row>
    <row r="344" spans="12:23" x14ac:dyDescent="0.35">
      <c r="L344" s="213"/>
      <c r="W344" s="560"/>
    </row>
    <row r="345" spans="12:23" x14ac:dyDescent="0.35">
      <c r="L345" s="213"/>
      <c r="W345" s="560"/>
    </row>
    <row r="346" spans="12:23" x14ac:dyDescent="0.35">
      <c r="L346" s="213"/>
      <c r="W346" s="560"/>
    </row>
    <row r="347" spans="12:23" x14ac:dyDescent="0.35">
      <c r="L347" s="213"/>
      <c r="W347" s="560"/>
    </row>
    <row r="348" spans="12:23" x14ac:dyDescent="0.35">
      <c r="L348" s="213"/>
      <c r="W348" s="560"/>
    </row>
    <row r="349" spans="12:23" x14ac:dyDescent="0.35">
      <c r="L349" s="213"/>
      <c r="W349" s="560"/>
    </row>
    <row r="350" spans="12:23" x14ac:dyDescent="0.35">
      <c r="L350" s="213"/>
      <c r="W350" s="560"/>
    </row>
    <row r="351" spans="12:23" x14ac:dyDescent="0.35">
      <c r="L351" s="213"/>
      <c r="W351" s="560"/>
    </row>
    <row r="352" spans="12:23" x14ac:dyDescent="0.35">
      <c r="L352" s="213"/>
      <c r="W352" s="560"/>
    </row>
    <row r="353" spans="12:23" x14ac:dyDescent="0.35">
      <c r="L353" s="213"/>
      <c r="W353" s="560"/>
    </row>
    <row r="354" spans="12:23" x14ac:dyDescent="0.35">
      <c r="L354" s="213"/>
      <c r="W354" s="560"/>
    </row>
    <row r="355" spans="12:23" x14ac:dyDescent="0.35">
      <c r="L355" s="213"/>
      <c r="W355" s="560"/>
    </row>
    <row r="356" spans="12:23" x14ac:dyDescent="0.35">
      <c r="L356" s="213"/>
      <c r="W356" s="560"/>
    </row>
    <row r="357" spans="12:23" x14ac:dyDescent="0.35">
      <c r="L357" s="213"/>
      <c r="W357" s="560"/>
    </row>
    <row r="358" spans="12:23" x14ac:dyDescent="0.35">
      <c r="L358" s="213"/>
      <c r="W358" s="560"/>
    </row>
    <row r="359" spans="12:23" x14ac:dyDescent="0.35">
      <c r="L359" s="213"/>
      <c r="W359" s="560"/>
    </row>
    <row r="360" spans="12:23" x14ac:dyDescent="0.35">
      <c r="L360" s="213"/>
      <c r="W360" s="560"/>
    </row>
    <row r="361" spans="12:23" x14ac:dyDescent="0.35">
      <c r="L361" s="213"/>
      <c r="W361" s="560"/>
    </row>
    <row r="362" spans="12:23" x14ac:dyDescent="0.35">
      <c r="L362" s="213"/>
      <c r="W362" s="560"/>
    </row>
    <row r="363" spans="12:23" x14ac:dyDescent="0.35">
      <c r="L363" s="213"/>
      <c r="W363" s="560"/>
    </row>
    <row r="364" spans="12:23" x14ac:dyDescent="0.35">
      <c r="L364" s="213"/>
      <c r="W364" s="560"/>
    </row>
    <row r="365" spans="12:23" x14ac:dyDescent="0.35">
      <c r="L365" s="213"/>
      <c r="W365" s="560"/>
    </row>
    <row r="366" spans="12:23" x14ac:dyDescent="0.35">
      <c r="L366" s="213"/>
      <c r="W366" s="560"/>
    </row>
    <row r="367" spans="12:23" x14ac:dyDescent="0.35">
      <c r="L367" s="213"/>
      <c r="W367" s="560"/>
    </row>
    <row r="368" spans="12:23" x14ac:dyDescent="0.35">
      <c r="L368" s="213"/>
      <c r="W368" s="560"/>
    </row>
    <row r="369" spans="12:23" x14ac:dyDescent="0.35">
      <c r="L369" s="213"/>
      <c r="W369" s="560"/>
    </row>
    <row r="370" spans="12:23" x14ac:dyDescent="0.35">
      <c r="L370" s="213"/>
      <c r="W370" s="560"/>
    </row>
    <row r="371" spans="12:23" x14ac:dyDescent="0.35">
      <c r="L371" s="213"/>
      <c r="W371" s="560"/>
    </row>
    <row r="372" spans="12:23" x14ac:dyDescent="0.35">
      <c r="L372" s="213"/>
      <c r="W372" s="560"/>
    </row>
    <row r="373" spans="12:23" x14ac:dyDescent="0.35">
      <c r="L373" s="213"/>
      <c r="W373" s="560"/>
    </row>
    <row r="374" spans="12:23" x14ac:dyDescent="0.35">
      <c r="L374" s="213"/>
      <c r="W374" s="560"/>
    </row>
    <row r="375" spans="12:23" x14ac:dyDescent="0.35">
      <c r="L375" s="213"/>
      <c r="W375" s="560"/>
    </row>
    <row r="376" spans="12:23" x14ac:dyDescent="0.35">
      <c r="L376" s="213"/>
      <c r="W376" s="560"/>
    </row>
    <row r="377" spans="12:23" x14ac:dyDescent="0.35">
      <c r="L377" s="213"/>
      <c r="W377" s="560"/>
    </row>
    <row r="378" spans="12:23" x14ac:dyDescent="0.35">
      <c r="L378" s="213"/>
      <c r="W378" s="560"/>
    </row>
    <row r="379" spans="12:23" x14ac:dyDescent="0.35">
      <c r="L379" s="213"/>
      <c r="W379" s="560"/>
    </row>
    <row r="380" spans="12:23" x14ac:dyDescent="0.35">
      <c r="L380" s="213"/>
      <c r="W380" s="560"/>
    </row>
    <row r="381" spans="12:23" x14ac:dyDescent="0.35">
      <c r="L381" s="213"/>
      <c r="W381" s="560"/>
    </row>
    <row r="382" spans="12:23" x14ac:dyDescent="0.35">
      <c r="L382" s="213"/>
      <c r="W382" s="560"/>
    </row>
    <row r="383" spans="12:23" x14ac:dyDescent="0.35">
      <c r="L383" s="213"/>
      <c r="W383" s="560"/>
    </row>
    <row r="384" spans="12:23" x14ac:dyDescent="0.35">
      <c r="L384" s="213"/>
      <c r="W384" s="560"/>
    </row>
    <row r="385" spans="12:23" x14ac:dyDescent="0.35">
      <c r="L385" s="213"/>
      <c r="W385" s="560"/>
    </row>
    <row r="386" spans="12:23" x14ac:dyDescent="0.35">
      <c r="L386" s="213"/>
      <c r="W386" s="560"/>
    </row>
    <row r="387" spans="12:23" x14ac:dyDescent="0.35">
      <c r="L387" s="213"/>
      <c r="W387" s="560"/>
    </row>
    <row r="388" spans="12:23" x14ac:dyDescent="0.35">
      <c r="L388" s="213"/>
      <c r="W388" s="560"/>
    </row>
    <row r="389" spans="12:23" x14ac:dyDescent="0.35">
      <c r="L389" s="213"/>
      <c r="W389" s="560"/>
    </row>
    <row r="390" spans="12:23" x14ac:dyDescent="0.35">
      <c r="L390" s="213"/>
      <c r="W390" s="560"/>
    </row>
    <row r="391" spans="12:23" x14ac:dyDescent="0.35">
      <c r="L391" s="213"/>
      <c r="W391" s="560"/>
    </row>
    <row r="392" spans="12:23" x14ac:dyDescent="0.35">
      <c r="L392" s="213"/>
      <c r="W392" s="560"/>
    </row>
    <row r="393" spans="12:23" x14ac:dyDescent="0.35">
      <c r="L393" s="213"/>
      <c r="W393" s="560"/>
    </row>
    <row r="394" spans="12:23" x14ac:dyDescent="0.35">
      <c r="L394" s="213"/>
      <c r="W394" s="560"/>
    </row>
    <row r="395" spans="12:23" x14ac:dyDescent="0.35">
      <c r="L395" s="213"/>
      <c r="W395" s="560"/>
    </row>
    <row r="396" spans="12:23" x14ac:dyDescent="0.35">
      <c r="L396" s="213"/>
      <c r="W396" s="560"/>
    </row>
    <row r="397" spans="12:23" x14ac:dyDescent="0.35">
      <c r="L397" s="213"/>
      <c r="W397" s="560"/>
    </row>
    <row r="398" spans="12:23" x14ac:dyDescent="0.35">
      <c r="L398" s="213"/>
      <c r="W398" s="560"/>
    </row>
    <row r="399" spans="12:23" x14ac:dyDescent="0.35">
      <c r="L399" s="213"/>
      <c r="W399" s="560"/>
    </row>
    <row r="400" spans="12:23" x14ac:dyDescent="0.35">
      <c r="L400" s="213"/>
      <c r="W400" s="560"/>
    </row>
    <row r="401" spans="12:23" x14ac:dyDescent="0.35">
      <c r="L401" s="213"/>
      <c r="W401" s="560"/>
    </row>
    <row r="402" spans="12:23" x14ac:dyDescent="0.35">
      <c r="L402" s="213"/>
      <c r="W402" s="560"/>
    </row>
    <row r="403" spans="12:23" x14ac:dyDescent="0.35">
      <c r="L403" s="213"/>
      <c r="W403" s="560"/>
    </row>
    <row r="404" spans="12:23" x14ac:dyDescent="0.35">
      <c r="L404" s="213"/>
      <c r="W404" s="560"/>
    </row>
    <row r="405" spans="12:23" x14ac:dyDescent="0.35">
      <c r="L405" s="213"/>
      <c r="W405" s="560"/>
    </row>
    <row r="406" spans="12:23" x14ac:dyDescent="0.35">
      <c r="L406" s="213"/>
      <c r="W406" s="560"/>
    </row>
    <row r="407" spans="12:23" x14ac:dyDescent="0.35">
      <c r="L407" s="213"/>
      <c r="W407" s="560"/>
    </row>
    <row r="408" spans="12:23" x14ac:dyDescent="0.35">
      <c r="L408" s="213"/>
      <c r="W408" s="560"/>
    </row>
    <row r="409" spans="12:23" x14ac:dyDescent="0.35">
      <c r="L409" s="213"/>
      <c r="W409" s="560"/>
    </row>
    <row r="410" spans="12:23" x14ac:dyDescent="0.35">
      <c r="L410" s="213"/>
      <c r="W410" s="560"/>
    </row>
    <row r="411" spans="12:23" x14ac:dyDescent="0.35">
      <c r="L411" s="213"/>
      <c r="W411" s="560"/>
    </row>
    <row r="412" spans="12:23" x14ac:dyDescent="0.35">
      <c r="L412" s="213"/>
      <c r="W412" s="560"/>
    </row>
    <row r="413" spans="12:23" x14ac:dyDescent="0.35">
      <c r="L413" s="213"/>
      <c r="W413" s="560"/>
    </row>
    <row r="414" spans="12:23" x14ac:dyDescent="0.35">
      <c r="L414" s="213"/>
      <c r="W414" s="560"/>
    </row>
    <row r="415" spans="12:23" x14ac:dyDescent="0.35">
      <c r="L415" s="213"/>
      <c r="W415" s="560"/>
    </row>
    <row r="416" spans="12:23" x14ac:dyDescent="0.35">
      <c r="L416" s="213"/>
      <c r="W416" s="560"/>
    </row>
    <row r="417" spans="12:23" x14ac:dyDescent="0.35">
      <c r="L417" s="213"/>
      <c r="W417" s="560"/>
    </row>
    <row r="418" spans="12:23" x14ac:dyDescent="0.35">
      <c r="L418" s="213"/>
      <c r="W418" s="560"/>
    </row>
    <row r="419" spans="12:23" x14ac:dyDescent="0.35">
      <c r="L419" s="213"/>
      <c r="W419" s="560"/>
    </row>
    <row r="420" spans="12:23" x14ac:dyDescent="0.35">
      <c r="L420" s="213"/>
      <c r="W420" s="560"/>
    </row>
    <row r="421" spans="12:23" x14ac:dyDescent="0.35">
      <c r="L421" s="213"/>
      <c r="W421" s="560"/>
    </row>
    <row r="422" spans="12:23" x14ac:dyDescent="0.35">
      <c r="L422" s="213"/>
      <c r="W422" s="560"/>
    </row>
    <row r="423" spans="12:23" x14ac:dyDescent="0.35">
      <c r="L423" s="213"/>
      <c r="W423" s="560"/>
    </row>
    <row r="424" spans="12:23" x14ac:dyDescent="0.35">
      <c r="L424" s="213"/>
      <c r="W424" s="560"/>
    </row>
    <row r="425" spans="12:23" x14ac:dyDescent="0.35">
      <c r="L425" s="213"/>
      <c r="W425" s="560"/>
    </row>
    <row r="426" spans="12:23" x14ac:dyDescent="0.35">
      <c r="L426" s="213"/>
      <c r="W426" s="560"/>
    </row>
    <row r="427" spans="12:23" x14ac:dyDescent="0.35">
      <c r="L427" s="213"/>
      <c r="W427" s="560"/>
    </row>
    <row r="428" spans="12:23" x14ac:dyDescent="0.35">
      <c r="L428" s="213"/>
      <c r="W428" s="560"/>
    </row>
    <row r="429" spans="12:23" x14ac:dyDescent="0.35">
      <c r="L429" s="213"/>
      <c r="W429" s="560"/>
    </row>
    <row r="430" spans="12:23" x14ac:dyDescent="0.35">
      <c r="L430" s="213"/>
      <c r="W430" s="560"/>
    </row>
    <row r="431" spans="12:23" x14ac:dyDescent="0.35">
      <c r="L431" s="213"/>
      <c r="W431" s="560"/>
    </row>
    <row r="432" spans="12:23" x14ac:dyDescent="0.35">
      <c r="L432" s="213"/>
      <c r="W432" s="560"/>
    </row>
    <row r="433" spans="12:23" x14ac:dyDescent="0.35">
      <c r="L433" s="213"/>
      <c r="W433" s="560"/>
    </row>
    <row r="434" spans="12:23" x14ac:dyDescent="0.35">
      <c r="L434" s="213"/>
      <c r="W434" s="560"/>
    </row>
    <row r="435" spans="12:23" x14ac:dyDescent="0.35">
      <c r="L435" s="213"/>
      <c r="W435" s="560"/>
    </row>
    <row r="436" spans="12:23" x14ac:dyDescent="0.35">
      <c r="L436" s="213"/>
      <c r="W436" s="560"/>
    </row>
    <row r="437" spans="12:23" x14ac:dyDescent="0.35">
      <c r="L437" s="213"/>
      <c r="W437" s="560"/>
    </row>
    <row r="438" spans="12:23" x14ac:dyDescent="0.35">
      <c r="L438" s="213"/>
      <c r="W438" s="560"/>
    </row>
    <row r="439" spans="12:23" x14ac:dyDescent="0.35">
      <c r="L439" s="213"/>
      <c r="W439" s="560"/>
    </row>
    <row r="440" spans="12:23" x14ac:dyDescent="0.35">
      <c r="L440" s="213"/>
      <c r="W440" s="560"/>
    </row>
    <row r="441" spans="12:23" x14ac:dyDescent="0.35">
      <c r="L441" s="213"/>
      <c r="W441" s="560"/>
    </row>
    <row r="442" spans="12:23" x14ac:dyDescent="0.35">
      <c r="L442" s="213"/>
      <c r="W442" s="560"/>
    </row>
    <row r="443" spans="12:23" x14ac:dyDescent="0.35">
      <c r="L443" s="213"/>
      <c r="W443" s="560"/>
    </row>
    <row r="444" spans="12:23" x14ac:dyDescent="0.35">
      <c r="L444" s="213"/>
      <c r="W444" s="560"/>
    </row>
    <row r="445" spans="12:23" x14ac:dyDescent="0.35">
      <c r="L445" s="213"/>
      <c r="W445" s="560"/>
    </row>
    <row r="446" spans="12:23" x14ac:dyDescent="0.35">
      <c r="L446" s="213"/>
      <c r="W446" s="560"/>
    </row>
    <row r="447" spans="12:23" x14ac:dyDescent="0.35">
      <c r="L447" s="213"/>
      <c r="W447" s="560"/>
    </row>
    <row r="448" spans="12:23" x14ac:dyDescent="0.35">
      <c r="L448" s="213"/>
      <c r="W448" s="560"/>
    </row>
    <row r="449" spans="12:23" x14ac:dyDescent="0.35">
      <c r="L449" s="213"/>
      <c r="W449" s="560"/>
    </row>
    <row r="450" spans="12:23" x14ac:dyDescent="0.35">
      <c r="L450" s="213"/>
      <c r="W450" s="560"/>
    </row>
    <row r="451" spans="12:23" x14ac:dyDescent="0.35">
      <c r="L451" s="213"/>
      <c r="W451" s="560"/>
    </row>
    <row r="452" spans="12:23" x14ac:dyDescent="0.35">
      <c r="L452" s="213"/>
      <c r="W452" s="560"/>
    </row>
    <row r="453" spans="12:23" x14ac:dyDescent="0.35">
      <c r="L453" s="213"/>
      <c r="W453" s="560"/>
    </row>
    <row r="454" spans="12:23" x14ac:dyDescent="0.35">
      <c r="L454" s="213"/>
      <c r="W454" s="560"/>
    </row>
    <row r="455" spans="12:23" x14ac:dyDescent="0.35">
      <c r="L455" s="213"/>
      <c r="W455" s="560"/>
    </row>
    <row r="456" spans="12:23" x14ac:dyDescent="0.35">
      <c r="L456" s="213"/>
      <c r="W456" s="560"/>
    </row>
    <row r="457" spans="12:23" x14ac:dyDescent="0.35">
      <c r="L457" s="213"/>
      <c r="W457" s="560"/>
    </row>
    <row r="458" spans="12:23" x14ac:dyDescent="0.35">
      <c r="L458" s="213"/>
      <c r="W458" s="560"/>
    </row>
    <row r="459" spans="12:23" x14ac:dyDescent="0.35">
      <c r="L459" s="213"/>
      <c r="W459" s="560"/>
    </row>
    <row r="460" spans="12:23" x14ac:dyDescent="0.35">
      <c r="L460" s="213"/>
      <c r="W460" s="560"/>
    </row>
    <row r="461" spans="12:23" x14ac:dyDescent="0.35">
      <c r="L461" s="213"/>
      <c r="W461" s="560"/>
    </row>
    <row r="462" spans="12:23" x14ac:dyDescent="0.35">
      <c r="L462" s="213"/>
      <c r="W462" s="560"/>
    </row>
    <row r="463" spans="12:23" x14ac:dyDescent="0.35">
      <c r="L463" s="213"/>
      <c r="W463" s="560"/>
    </row>
    <row r="464" spans="12:23" x14ac:dyDescent="0.35">
      <c r="L464" s="213"/>
      <c r="W464" s="560"/>
    </row>
    <row r="465" spans="12:23" x14ac:dyDescent="0.35">
      <c r="L465" s="213"/>
      <c r="W465" s="560"/>
    </row>
    <row r="466" spans="12:23" x14ac:dyDescent="0.35">
      <c r="L466" s="213"/>
      <c r="W466" s="560"/>
    </row>
    <row r="467" spans="12:23" x14ac:dyDescent="0.35">
      <c r="L467" s="213"/>
      <c r="W467" s="560"/>
    </row>
    <row r="468" spans="12:23" x14ac:dyDescent="0.35">
      <c r="L468" s="213"/>
      <c r="W468" s="560"/>
    </row>
    <row r="469" spans="12:23" x14ac:dyDescent="0.35">
      <c r="L469" s="213"/>
      <c r="W469" s="560"/>
    </row>
    <row r="470" spans="12:23" x14ac:dyDescent="0.35">
      <c r="L470" s="213"/>
      <c r="W470" s="560"/>
    </row>
    <row r="471" spans="12:23" x14ac:dyDescent="0.35">
      <c r="L471" s="213"/>
      <c r="W471" s="560"/>
    </row>
    <row r="472" spans="12:23" x14ac:dyDescent="0.35">
      <c r="L472" s="213"/>
      <c r="W472" s="560"/>
    </row>
    <row r="473" spans="12:23" x14ac:dyDescent="0.35">
      <c r="L473" s="213"/>
      <c r="W473" s="560"/>
    </row>
    <row r="474" spans="12:23" x14ac:dyDescent="0.35">
      <c r="L474" s="213"/>
      <c r="W474" s="560"/>
    </row>
    <row r="475" spans="12:23" x14ac:dyDescent="0.35">
      <c r="L475" s="213"/>
      <c r="W475" s="560"/>
    </row>
    <row r="476" spans="12:23" x14ac:dyDescent="0.35">
      <c r="L476" s="213"/>
      <c r="W476" s="560"/>
    </row>
    <row r="477" spans="12:23" x14ac:dyDescent="0.35">
      <c r="L477" s="213"/>
      <c r="W477" s="560"/>
    </row>
    <row r="478" spans="12:23" x14ac:dyDescent="0.35">
      <c r="L478" s="213"/>
      <c r="W478" s="560"/>
    </row>
    <row r="479" spans="12:23" x14ac:dyDescent="0.35">
      <c r="L479" s="213"/>
      <c r="W479" s="560"/>
    </row>
    <row r="480" spans="12:23" x14ac:dyDescent="0.35">
      <c r="L480" s="213"/>
      <c r="W480" s="560"/>
    </row>
    <row r="481" spans="12:23" x14ac:dyDescent="0.35">
      <c r="L481" s="213"/>
      <c r="W481" s="560"/>
    </row>
    <row r="482" spans="12:23" x14ac:dyDescent="0.35">
      <c r="L482" s="213"/>
      <c r="W482" s="560"/>
    </row>
    <row r="483" spans="12:23" x14ac:dyDescent="0.35">
      <c r="L483" s="213"/>
      <c r="W483" s="560"/>
    </row>
    <row r="484" spans="12:23" x14ac:dyDescent="0.35">
      <c r="L484" s="213"/>
      <c r="W484" s="560"/>
    </row>
    <row r="485" spans="12:23" x14ac:dyDescent="0.35">
      <c r="L485" s="213"/>
      <c r="W485" s="560"/>
    </row>
    <row r="486" spans="12:23" x14ac:dyDescent="0.35">
      <c r="L486" s="213"/>
      <c r="W486" s="560"/>
    </row>
    <row r="487" spans="12:23" x14ac:dyDescent="0.35">
      <c r="L487" s="213"/>
      <c r="W487" s="560"/>
    </row>
    <row r="488" spans="12:23" x14ac:dyDescent="0.35">
      <c r="L488" s="213"/>
      <c r="W488" s="560"/>
    </row>
    <row r="489" spans="12:23" x14ac:dyDescent="0.35">
      <c r="L489" s="213"/>
      <c r="W489" s="560"/>
    </row>
    <row r="490" spans="12:23" x14ac:dyDescent="0.35">
      <c r="L490" s="213"/>
      <c r="W490" s="560"/>
    </row>
    <row r="491" spans="12:23" x14ac:dyDescent="0.35">
      <c r="L491" s="213"/>
      <c r="W491" s="560"/>
    </row>
    <row r="492" spans="12:23" x14ac:dyDescent="0.35">
      <c r="L492" s="213"/>
      <c r="W492" s="560"/>
    </row>
    <row r="493" spans="12:23" x14ac:dyDescent="0.35">
      <c r="L493" s="213"/>
      <c r="W493" s="560"/>
    </row>
    <row r="494" spans="12:23" x14ac:dyDescent="0.35">
      <c r="L494" s="213"/>
      <c r="W494" s="560"/>
    </row>
    <row r="495" spans="12:23" x14ac:dyDescent="0.35">
      <c r="L495" s="213"/>
      <c r="W495" s="560"/>
    </row>
    <row r="496" spans="12:23" x14ac:dyDescent="0.35">
      <c r="L496" s="213"/>
      <c r="W496" s="560"/>
    </row>
    <row r="497" spans="12:25" x14ac:dyDescent="0.35">
      <c r="L497" s="213"/>
      <c r="W497" s="560"/>
    </row>
    <row r="498" spans="12:25" x14ac:dyDescent="0.35">
      <c r="L498" s="213"/>
      <c r="W498" s="560"/>
    </row>
    <row r="499" spans="12:25" x14ac:dyDescent="0.35">
      <c r="L499" s="213"/>
      <c r="W499" s="560"/>
    </row>
    <row r="500" spans="12:25" x14ac:dyDescent="0.35">
      <c r="L500" s="213"/>
      <c r="W500" s="560"/>
      <c r="Y500" s="552" t="s">
        <v>800</v>
      </c>
    </row>
    <row r="501" spans="12:25" x14ac:dyDescent="0.35">
      <c r="L501" s="213"/>
      <c r="W501" s="560"/>
    </row>
    <row r="502" spans="12:25" x14ac:dyDescent="0.35">
      <c r="L502" s="213"/>
      <c r="W502" s="560"/>
    </row>
    <row r="503" spans="12:25" x14ac:dyDescent="0.35">
      <c r="L503" s="213"/>
      <c r="W503" s="560"/>
    </row>
    <row r="504" spans="12:25" x14ac:dyDescent="0.35">
      <c r="L504" s="213"/>
      <c r="W504" s="560"/>
    </row>
    <row r="505" spans="12:25" x14ac:dyDescent="0.35">
      <c r="L505" s="213"/>
      <c r="W505" s="560"/>
    </row>
    <row r="506" spans="12:25" x14ac:dyDescent="0.35">
      <c r="L506" s="213"/>
      <c r="W506" s="560"/>
    </row>
    <row r="507" spans="12:25" x14ac:dyDescent="0.35">
      <c r="L507" s="213"/>
      <c r="W507" s="560"/>
    </row>
    <row r="508" spans="12:25" x14ac:dyDescent="0.35">
      <c r="L508" s="213"/>
      <c r="W508" s="560"/>
    </row>
    <row r="509" spans="12:25" x14ac:dyDescent="0.35">
      <c r="L509" s="213"/>
      <c r="W509" s="560"/>
    </row>
    <row r="510" spans="12:25" x14ac:dyDescent="0.35">
      <c r="L510" s="213"/>
      <c r="W510" s="560"/>
    </row>
    <row r="511" spans="12:25" x14ac:dyDescent="0.35">
      <c r="L511" s="213"/>
      <c r="W511" s="560"/>
    </row>
    <row r="512" spans="12:25" x14ac:dyDescent="0.35">
      <c r="L512" s="213"/>
      <c r="W512" s="560"/>
    </row>
    <row r="513" spans="12:23" x14ac:dyDescent="0.35">
      <c r="L513" s="213"/>
      <c r="W513" s="560"/>
    </row>
    <row r="514" spans="12:23" x14ac:dyDescent="0.35">
      <c r="L514" s="213"/>
      <c r="W514" s="560"/>
    </row>
    <row r="515" spans="12:23" x14ac:dyDescent="0.35">
      <c r="L515" s="213"/>
      <c r="W515" s="560"/>
    </row>
    <row r="516" spans="12:23" x14ac:dyDescent="0.35">
      <c r="L516" s="213"/>
      <c r="W516" s="560"/>
    </row>
    <row r="517" spans="12:23" x14ac:dyDescent="0.35">
      <c r="L517" s="213"/>
      <c r="W517" s="560"/>
    </row>
    <row r="518" spans="12:23" x14ac:dyDescent="0.35">
      <c r="L518" s="213"/>
      <c r="W518" s="560"/>
    </row>
    <row r="519" spans="12:23" x14ac:dyDescent="0.35">
      <c r="L519" s="213"/>
      <c r="W519" s="560"/>
    </row>
    <row r="520" spans="12:23" x14ac:dyDescent="0.35">
      <c r="L520" s="213"/>
      <c r="W520" s="560"/>
    </row>
    <row r="521" spans="12:23" x14ac:dyDescent="0.35">
      <c r="L521" s="213"/>
      <c r="W521" s="560"/>
    </row>
    <row r="522" spans="12:23" x14ac:dyDescent="0.35">
      <c r="L522" s="213"/>
      <c r="W522" s="560"/>
    </row>
    <row r="523" spans="12:23" x14ac:dyDescent="0.35">
      <c r="L523" s="213"/>
      <c r="W523" s="560"/>
    </row>
    <row r="524" spans="12:23" x14ac:dyDescent="0.35">
      <c r="L524" s="213"/>
      <c r="W524" s="560"/>
    </row>
    <row r="525" spans="12:23" x14ac:dyDescent="0.35">
      <c r="L525" s="213"/>
      <c r="W525" s="560"/>
    </row>
    <row r="526" spans="12:23" x14ac:dyDescent="0.35">
      <c r="L526" s="213"/>
      <c r="W526" s="560"/>
    </row>
    <row r="527" spans="12:23" x14ac:dyDescent="0.35">
      <c r="L527" s="213"/>
      <c r="W527" s="560"/>
    </row>
    <row r="528" spans="12:23" x14ac:dyDescent="0.35">
      <c r="L528" s="213"/>
      <c r="W528" s="560"/>
    </row>
    <row r="529" spans="12:23" x14ac:dyDescent="0.35">
      <c r="L529" s="213"/>
      <c r="W529" s="560"/>
    </row>
    <row r="530" spans="12:23" x14ac:dyDescent="0.35">
      <c r="L530" s="213"/>
      <c r="W530" s="560"/>
    </row>
    <row r="531" spans="12:23" x14ac:dyDescent="0.35">
      <c r="L531" s="213"/>
      <c r="W531" s="560"/>
    </row>
    <row r="532" spans="12:23" x14ac:dyDescent="0.35">
      <c r="L532" s="213"/>
      <c r="W532" s="560"/>
    </row>
    <row r="533" spans="12:23" x14ac:dyDescent="0.35">
      <c r="L533" s="213"/>
      <c r="W533" s="560"/>
    </row>
    <row r="534" spans="12:23" x14ac:dyDescent="0.35">
      <c r="L534" s="213"/>
      <c r="W534" s="560"/>
    </row>
    <row r="535" spans="12:23" x14ac:dyDescent="0.35">
      <c r="L535" s="213"/>
      <c r="W535" s="560"/>
    </row>
    <row r="536" spans="12:23" x14ac:dyDescent="0.35">
      <c r="L536" s="213"/>
      <c r="W536" s="560"/>
    </row>
    <row r="537" spans="12:23" x14ac:dyDescent="0.35">
      <c r="L537" s="213"/>
      <c r="W537" s="560"/>
    </row>
    <row r="538" spans="12:23" x14ac:dyDescent="0.35">
      <c r="L538" s="213"/>
      <c r="W538" s="560"/>
    </row>
    <row r="539" spans="12:23" x14ac:dyDescent="0.35">
      <c r="L539" s="213"/>
      <c r="W539" s="560"/>
    </row>
    <row r="540" spans="12:23" x14ac:dyDescent="0.35">
      <c r="L540" s="213"/>
      <c r="W540" s="560"/>
    </row>
    <row r="541" spans="12:23" x14ac:dyDescent="0.35">
      <c r="L541" s="213"/>
      <c r="W541" s="560"/>
    </row>
    <row r="542" spans="12:23" x14ac:dyDescent="0.35">
      <c r="L542" s="213"/>
      <c r="W542" s="560"/>
    </row>
    <row r="543" spans="12:23" x14ac:dyDescent="0.35">
      <c r="L543" s="213"/>
      <c r="W543" s="560"/>
    </row>
    <row r="544" spans="12:23" x14ac:dyDescent="0.35">
      <c r="L544" s="213"/>
      <c r="W544" s="560"/>
    </row>
    <row r="545" spans="12:23" x14ac:dyDescent="0.35">
      <c r="L545" s="213"/>
      <c r="W545" s="560"/>
    </row>
    <row r="546" spans="12:23" x14ac:dyDescent="0.35">
      <c r="L546" s="213"/>
      <c r="W546" s="560"/>
    </row>
    <row r="547" spans="12:23" x14ac:dyDescent="0.35">
      <c r="L547" s="213"/>
      <c r="W547" s="560"/>
    </row>
    <row r="548" spans="12:23" x14ac:dyDescent="0.35">
      <c r="L548" s="213"/>
      <c r="W548" s="560"/>
    </row>
    <row r="549" spans="12:23" x14ac:dyDescent="0.35">
      <c r="L549" s="213"/>
      <c r="W549" s="560"/>
    </row>
    <row r="550" spans="12:23" x14ac:dyDescent="0.35">
      <c r="L550" s="213"/>
      <c r="W550" s="560"/>
    </row>
    <row r="551" spans="12:23" x14ac:dyDescent="0.35">
      <c r="L551" s="213"/>
      <c r="W551" s="560"/>
    </row>
    <row r="552" spans="12:23" x14ac:dyDescent="0.35">
      <c r="L552" s="213"/>
      <c r="W552" s="560"/>
    </row>
    <row r="553" spans="12:23" x14ac:dyDescent="0.35">
      <c r="L553" s="213"/>
      <c r="W553" s="560"/>
    </row>
    <row r="554" spans="12:23" x14ac:dyDescent="0.35">
      <c r="L554" s="213"/>
      <c r="W554" s="560"/>
    </row>
    <row r="555" spans="12:23" x14ac:dyDescent="0.35">
      <c r="L555" s="213"/>
      <c r="W555" s="560"/>
    </row>
    <row r="556" spans="12:23" x14ac:dyDescent="0.35">
      <c r="L556" s="213"/>
      <c r="W556" s="560"/>
    </row>
    <row r="557" spans="12:23" x14ac:dyDescent="0.35">
      <c r="L557" s="213"/>
      <c r="W557" s="560"/>
    </row>
    <row r="558" spans="12:23" x14ac:dyDescent="0.35">
      <c r="L558" s="213"/>
      <c r="W558" s="560"/>
    </row>
    <row r="559" spans="12:23" x14ac:dyDescent="0.35">
      <c r="L559" s="213"/>
      <c r="W559" s="560"/>
    </row>
    <row r="560" spans="12:23" x14ac:dyDescent="0.35">
      <c r="L560" s="213"/>
      <c r="W560" s="560"/>
    </row>
    <row r="561" spans="12:23" x14ac:dyDescent="0.35">
      <c r="L561" s="213"/>
      <c r="W561" s="560"/>
    </row>
    <row r="562" spans="12:23" x14ac:dyDescent="0.35">
      <c r="L562" s="213"/>
      <c r="W562" s="560"/>
    </row>
    <row r="563" spans="12:23" x14ac:dyDescent="0.35">
      <c r="L563" s="213"/>
      <c r="W563" s="560"/>
    </row>
    <row r="564" spans="12:23" x14ac:dyDescent="0.35">
      <c r="L564" s="213"/>
      <c r="W564" s="560"/>
    </row>
    <row r="565" spans="12:23" x14ac:dyDescent="0.35">
      <c r="L565" s="213"/>
      <c r="W565" s="560"/>
    </row>
    <row r="566" spans="12:23" x14ac:dyDescent="0.35">
      <c r="L566" s="213"/>
      <c r="W566" s="560"/>
    </row>
    <row r="567" spans="12:23" x14ac:dyDescent="0.35">
      <c r="L567" s="213"/>
      <c r="W567" s="560"/>
    </row>
    <row r="568" spans="12:23" x14ac:dyDescent="0.35">
      <c r="L568" s="213"/>
      <c r="W568" s="560"/>
    </row>
    <row r="569" spans="12:23" x14ac:dyDescent="0.35">
      <c r="L569" s="213"/>
      <c r="W569" s="560"/>
    </row>
    <row r="570" spans="12:23" x14ac:dyDescent="0.35">
      <c r="L570" s="213"/>
      <c r="W570" s="560"/>
    </row>
    <row r="571" spans="12:23" x14ac:dyDescent="0.35">
      <c r="L571" s="213"/>
      <c r="W571" s="560"/>
    </row>
    <row r="572" spans="12:23" x14ac:dyDescent="0.35">
      <c r="L572" s="213"/>
      <c r="W572" s="560"/>
    </row>
    <row r="573" spans="12:23" x14ac:dyDescent="0.35">
      <c r="L573" s="213"/>
      <c r="W573" s="560"/>
    </row>
    <row r="574" spans="12:23" x14ac:dyDescent="0.35">
      <c r="L574" s="213"/>
      <c r="W574" s="560"/>
    </row>
    <row r="575" spans="12:23" x14ac:dyDescent="0.35">
      <c r="L575" s="213"/>
      <c r="W575" s="560"/>
    </row>
    <row r="576" spans="12:23" x14ac:dyDescent="0.35">
      <c r="L576" s="213"/>
      <c r="W576" s="560"/>
    </row>
    <row r="577" spans="12:23" x14ac:dyDescent="0.35">
      <c r="L577" s="213"/>
      <c r="W577" s="560"/>
    </row>
    <row r="578" spans="12:23" x14ac:dyDescent="0.35">
      <c r="L578" s="213"/>
      <c r="W578" s="560"/>
    </row>
    <row r="579" spans="12:23" x14ac:dyDescent="0.35">
      <c r="L579" s="213"/>
      <c r="W579" s="560"/>
    </row>
    <row r="580" spans="12:23" x14ac:dyDescent="0.35">
      <c r="L580" s="213"/>
      <c r="W580" s="560"/>
    </row>
    <row r="581" spans="12:23" x14ac:dyDescent="0.35">
      <c r="L581" s="213"/>
      <c r="W581" s="560"/>
    </row>
    <row r="582" spans="12:23" x14ac:dyDescent="0.35">
      <c r="L582" s="213"/>
      <c r="W582" s="560"/>
    </row>
    <row r="583" spans="12:23" x14ac:dyDescent="0.35">
      <c r="L583" s="213"/>
      <c r="W583" s="560"/>
    </row>
    <row r="584" spans="12:23" x14ac:dyDescent="0.35">
      <c r="L584" s="213"/>
      <c r="W584" s="560"/>
    </row>
    <row r="585" spans="12:23" x14ac:dyDescent="0.35">
      <c r="L585" s="213"/>
      <c r="W585" s="560"/>
    </row>
    <row r="586" spans="12:23" x14ac:dyDescent="0.35">
      <c r="L586" s="213"/>
      <c r="W586" s="560"/>
    </row>
    <row r="587" spans="12:23" x14ac:dyDescent="0.35">
      <c r="L587" s="213"/>
      <c r="W587" s="560"/>
    </row>
    <row r="588" spans="12:23" x14ac:dyDescent="0.35">
      <c r="L588" s="213"/>
      <c r="W588" s="560"/>
    </row>
    <row r="589" spans="12:23" x14ac:dyDescent="0.35">
      <c r="L589" s="213"/>
      <c r="W589" s="560"/>
    </row>
    <row r="590" spans="12:23" x14ac:dyDescent="0.35">
      <c r="L590" s="213"/>
      <c r="W590" s="560"/>
    </row>
    <row r="591" spans="12:23" x14ac:dyDescent="0.35">
      <c r="L591" s="213"/>
      <c r="W591" s="560"/>
    </row>
    <row r="592" spans="12:23" x14ac:dyDescent="0.35">
      <c r="L592" s="213"/>
      <c r="W592" s="560"/>
    </row>
    <row r="593" spans="12:23" x14ac:dyDescent="0.35">
      <c r="L593" s="213"/>
      <c r="W593" s="560"/>
    </row>
    <row r="594" spans="12:23" x14ac:dyDescent="0.35">
      <c r="L594" s="213"/>
      <c r="W594" s="560"/>
    </row>
    <row r="595" spans="12:23" x14ac:dyDescent="0.35">
      <c r="L595" s="213"/>
      <c r="W595" s="560"/>
    </row>
    <row r="596" spans="12:23" x14ac:dyDescent="0.35">
      <c r="L596" s="213"/>
      <c r="W596" s="560"/>
    </row>
    <row r="597" spans="12:23" x14ac:dyDescent="0.35">
      <c r="L597" s="213"/>
      <c r="W597" s="560"/>
    </row>
    <row r="598" spans="12:23" x14ac:dyDescent="0.35">
      <c r="L598" s="213"/>
      <c r="W598" s="560"/>
    </row>
    <row r="599" spans="12:23" x14ac:dyDescent="0.35">
      <c r="L599" s="213"/>
      <c r="W599" s="560"/>
    </row>
    <row r="600" spans="12:23" x14ac:dyDescent="0.35">
      <c r="L600" s="213"/>
      <c r="W600" s="560"/>
    </row>
    <row r="601" spans="12:23" x14ac:dyDescent="0.35">
      <c r="L601" s="213"/>
      <c r="W601" s="560"/>
    </row>
    <row r="602" spans="12:23" x14ac:dyDescent="0.35">
      <c r="L602" s="213"/>
      <c r="W602" s="560"/>
    </row>
    <row r="603" spans="12:23" x14ac:dyDescent="0.35">
      <c r="L603" s="213"/>
      <c r="W603" s="560"/>
    </row>
    <row r="604" spans="12:23" x14ac:dyDescent="0.35">
      <c r="L604" s="213"/>
      <c r="W604" s="560"/>
    </row>
    <row r="605" spans="12:23" x14ac:dyDescent="0.35">
      <c r="L605" s="213"/>
      <c r="W605" s="560"/>
    </row>
    <row r="606" spans="12:23" x14ac:dyDescent="0.35">
      <c r="L606" s="213"/>
      <c r="W606" s="560"/>
    </row>
    <row r="607" spans="12:23" x14ac:dyDescent="0.35">
      <c r="L607" s="213"/>
      <c r="W607" s="560"/>
    </row>
    <row r="608" spans="12:23" x14ac:dyDescent="0.35">
      <c r="L608" s="213"/>
      <c r="W608" s="560"/>
    </row>
    <row r="609" spans="12:23" x14ac:dyDescent="0.35">
      <c r="L609" s="213"/>
      <c r="W609" s="560"/>
    </row>
    <row r="610" spans="12:23" x14ac:dyDescent="0.35">
      <c r="L610" s="213"/>
      <c r="W610" s="560"/>
    </row>
    <row r="611" spans="12:23" x14ac:dyDescent="0.35">
      <c r="L611" s="213"/>
      <c r="W611" s="560"/>
    </row>
    <row r="612" spans="12:23" x14ac:dyDescent="0.35">
      <c r="L612" s="213"/>
      <c r="W612" s="560"/>
    </row>
    <row r="613" spans="12:23" x14ac:dyDescent="0.35">
      <c r="L613" s="213"/>
      <c r="W613" s="560"/>
    </row>
    <row r="614" spans="12:23" x14ac:dyDescent="0.35">
      <c r="L614" s="213"/>
      <c r="W614" s="560"/>
    </row>
    <row r="615" spans="12:23" x14ac:dyDescent="0.35">
      <c r="L615" s="213"/>
      <c r="W615" s="560"/>
    </row>
    <row r="616" spans="12:23" x14ac:dyDescent="0.35">
      <c r="L616" s="213"/>
      <c r="W616" s="560"/>
    </row>
    <row r="617" spans="12:23" x14ac:dyDescent="0.35">
      <c r="L617" s="213"/>
      <c r="W617" s="560"/>
    </row>
    <row r="618" spans="12:23" x14ac:dyDescent="0.35">
      <c r="L618" s="213"/>
      <c r="W618" s="560"/>
    </row>
    <row r="619" spans="12:23" x14ac:dyDescent="0.35">
      <c r="L619" s="213"/>
      <c r="W619" s="560"/>
    </row>
    <row r="620" spans="12:23" x14ac:dyDescent="0.35">
      <c r="L620" s="213"/>
      <c r="W620" s="560"/>
    </row>
    <row r="621" spans="12:23" x14ac:dyDescent="0.35">
      <c r="L621" s="213"/>
      <c r="W621" s="560"/>
    </row>
    <row r="622" spans="12:23" x14ac:dyDescent="0.35">
      <c r="L622" s="213"/>
      <c r="W622" s="560"/>
    </row>
    <row r="623" spans="12:23" x14ac:dyDescent="0.35">
      <c r="L623" s="213"/>
      <c r="W623" s="560"/>
    </row>
    <row r="624" spans="12:23" x14ac:dyDescent="0.35">
      <c r="L624" s="213"/>
      <c r="W624" s="560"/>
    </row>
    <row r="625" spans="12:23" x14ac:dyDescent="0.35">
      <c r="L625" s="213"/>
      <c r="W625" s="560"/>
    </row>
    <row r="626" spans="12:23" x14ac:dyDescent="0.35">
      <c r="L626" s="213"/>
      <c r="W626" s="560"/>
    </row>
    <row r="627" spans="12:23" x14ac:dyDescent="0.35">
      <c r="L627" s="213"/>
      <c r="W627" s="560"/>
    </row>
    <row r="628" spans="12:23" x14ac:dyDescent="0.35">
      <c r="L628" s="213"/>
      <c r="W628" s="560"/>
    </row>
    <row r="629" spans="12:23" x14ac:dyDescent="0.35">
      <c r="L629" s="213"/>
      <c r="W629" s="560"/>
    </row>
    <row r="630" spans="12:23" x14ac:dyDescent="0.35">
      <c r="L630" s="213"/>
      <c r="W630" s="560"/>
    </row>
    <row r="631" spans="12:23" x14ac:dyDescent="0.35">
      <c r="L631" s="213"/>
      <c r="W631" s="560"/>
    </row>
    <row r="632" spans="12:23" x14ac:dyDescent="0.35">
      <c r="L632" s="213"/>
      <c r="W632" s="560"/>
    </row>
    <row r="633" spans="12:23" x14ac:dyDescent="0.35">
      <c r="L633" s="213"/>
      <c r="W633" s="560"/>
    </row>
    <row r="634" spans="12:23" x14ac:dyDescent="0.35">
      <c r="L634" s="213"/>
      <c r="W634" s="560"/>
    </row>
    <row r="635" spans="12:23" x14ac:dyDescent="0.35">
      <c r="L635" s="213"/>
      <c r="W635" s="560"/>
    </row>
    <row r="636" spans="12:23" x14ac:dyDescent="0.35">
      <c r="L636" s="213"/>
      <c r="W636" s="560"/>
    </row>
    <row r="637" spans="12:23" x14ac:dyDescent="0.35">
      <c r="L637" s="213"/>
      <c r="W637" s="560"/>
    </row>
    <row r="638" spans="12:23" x14ac:dyDescent="0.35">
      <c r="L638" s="213"/>
      <c r="W638" s="560"/>
    </row>
    <row r="639" spans="12:23" x14ac:dyDescent="0.35">
      <c r="L639" s="213"/>
      <c r="W639" s="560"/>
    </row>
    <row r="640" spans="12:23" x14ac:dyDescent="0.35">
      <c r="L640" s="213"/>
      <c r="W640" s="560"/>
    </row>
    <row r="641" spans="12:23" x14ac:dyDescent="0.35">
      <c r="L641" s="213"/>
      <c r="W641" s="560"/>
    </row>
    <row r="642" spans="12:23" x14ac:dyDescent="0.35">
      <c r="L642" s="213"/>
      <c r="W642" s="560"/>
    </row>
    <row r="643" spans="12:23" x14ac:dyDescent="0.35">
      <c r="L643" s="213"/>
      <c r="W643" s="560"/>
    </row>
    <row r="644" spans="12:23" x14ac:dyDescent="0.35">
      <c r="L644" s="213"/>
      <c r="W644" s="560"/>
    </row>
    <row r="645" spans="12:23" x14ac:dyDescent="0.35">
      <c r="L645" s="213"/>
      <c r="W645" s="560"/>
    </row>
    <row r="646" spans="12:23" x14ac:dyDescent="0.35">
      <c r="L646" s="213"/>
      <c r="W646" s="560"/>
    </row>
    <row r="647" spans="12:23" x14ac:dyDescent="0.35">
      <c r="L647" s="213"/>
      <c r="W647" s="560"/>
    </row>
    <row r="648" spans="12:23" x14ac:dyDescent="0.35">
      <c r="L648" s="213"/>
      <c r="W648" s="560"/>
    </row>
    <row r="649" spans="12:23" x14ac:dyDescent="0.35">
      <c r="L649" s="213"/>
      <c r="W649" s="560"/>
    </row>
    <row r="650" spans="12:23" x14ac:dyDescent="0.35">
      <c r="L650" s="213"/>
      <c r="W650" s="560"/>
    </row>
    <row r="651" spans="12:23" x14ac:dyDescent="0.35">
      <c r="L651" s="213"/>
      <c r="W651" s="560"/>
    </row>
    <row r="652" spans="12:23" x14ac:dyDescent="0.35">
      <c r="L652" s="213"/>
      <c r="W652" s="560"/>
    </row>
    <row r="653" spans="12:23" x14ac:dyDescent="0.35">
      <c r="L653" s="213"/>
      <c r="W653" s="560"/>
    </row>
    <row r="654" spans="12:23" x14ac:dyDescent="0.35">
      <c r="L654" s="213"/>
      <c r="W654" s="560"/>
    </row>
    <row r="655" spans="12:23" x14ac:dyDescent="0.35">
      <c r="L655" s="213"/>
      <c r="W655" s="560"/>
    </row>
    <row r="656" spans="12:23" x14ac:dyDescent="0.35">
      <c r="L656" s="213"/>
      <c r="W656" s="560"/>
    </row>
    <row r="657" spans="12:23" x14ac:dyDescent="0.35">
      <c r="L657" s="213"/>
      <c r="W657" s="560"/>
    </row>
    <row r="658" spans="12:23" x14ac:dyDescent="0.35">
      <c r="L658" s="213"/>
      <c r="W658" s="560"/>
    </row>
    <row r="659" spans="12:23" x14ac:dyDescent="0.35">
      <c r="L659" s="213"/>
      <c r="W659" s="560"/>
    </row>
    <row r="660" spans="12:23" x14ac:dyDescent="0.35">
      <c r="L660" s="213"/>
      <c r="W660" s="560"/>
    </row>
    <row r="661" spans="12:23" x14ac:dyDescent="0.35">
      <c r="L661" s="213"/>
      <c r="W661" s="560"/>
    </row>
    <row r="662" spans="12:23" x14ac:dyDescent="0.35">
      <c r="L662" s="213"/>
      <c r="W662" s="560"/>
    </row>
    <row r="663" spans="12:23" x14ac:dyDescent="0.35">
      <c r="L663" s="213"/>
      <c r="W663" s="560"/>
    </row>
    <row r="664" spans="12:23" x14ac:dyDescent="0.35">
      <c r="L664" s="213"/>
      <c r="W664" s="560"/>
    </row>
    <row r="665" spans="12:23" x14ac:dyDescent="0.35">
      <c r="L665" s="213"/>
      <c r="W665" s="560"/>
    </row>
    <row r="666" spans="12:23" x14ac:dyDescent="0.35">
      <c r="L666" s="213"/>
      <c r="W666" s="560"/>
    </row>
    <row r="667" spans="12:23" x14ac:dyDescent="0.35">
      <c r="L667" s="213"/>
      <c r="W667" s="560"/>
    </row>
    <row r="668" spans="12:23" x14ac:dyDescent="0.35">
      <c r="L668" s="213"/>
      <c r="W668" s="560"/>
    </row>
    <row r="669" spans="12:23" x14ac:dyDescent="0.35">
      <c r="L669" s="213"/>
      <c r="W669" s="560"/>
    </row>
    <row r="670" spans="12:23" x14ac:dyDescent="0.35">
      <c r="L670" s="213"/>
      <c r="W670" s="560"/>
    </row>
    <row r="671" spans="12:23" x14ac:dyDescent="0.35">
      <c r="L671" s="213"/>
      <c r="W671" s="560"/>
    </row>
    <row r="672" spans="12:23" x14ac:dyDescent="0.35">
      <c r="L672" s="213"/>
      <c r="W672" s="560"/>
    </row>
    <row r="673" spans="12:23" x14ac:dyDescent="0.35">
      <c r="L673" s="213"/>
      <c r="W673" s="560"/>
    </row>
    <row r="674" spans="12:23" x14ac:dyDescent="0.35">
      <c r="L674" s="213"/>
      <c r="W674" s="560"/>
    </row>
    <row r="675" spans="12:23" x14ac:dyDescent="0.35">
      <c r="L675" s="213"/>
      <c r="W675" s="560"/>
    </row>
    <row r="676" spans="12:23" x14ac:dyDescent="0.35">
      <c r="L676" s="213"/>
      <c r="W676" s="560"/>
    </row>
    <row r="677" spans="12:23" x14ac:dyDescent="0.35">
      <c r="L677" s="213"/>
      <c r="W677" s="560"/>
    </row>
    <row r="678" spans="12:23" x14ac:dyDescent="0.35">
      <c r="L678" s="213"/>
      <c r="W678" s="560"/>
    </row>
    <row r="679" spans="12:23" x14ac:dyDescent="0.35">
      <c r="L679" s="213"/>
      <c r="W679" s="560"/>
    </row>
    <row r="680" spans="12:23" x14ac:dyDescent="0.35">
      <c r="L680" s="213"/>
      <c r="W680" s="560"/>
    </row>
    <row r="681" spans="12:23" x14ac:dyDescent="0.35">
      <c r="L681" s="213"/>
      <c r="W681" s="560"/>
    </row>
    <row r="682" spans="12:23" x14ac:dyDescent="0.35">
      <c r="L682" s="213"/>
      <c r="W682" s="560"/>
    </row>
    <row r="683" spans="12:23" x14ac:dyDescent="0.35">
      <c r="L683" s="213"/>
      <c r="W683" s="560"/>
    </row>
    <row r="684" spans="12:23" x14ac:dyDescent="0.35">
      <c r="L684" s="213"/>
      <c r="W684" s="560"/>
    </row>
    <row r="685" spans="12:23" x14ac:dyDescent="0.35">
      <c r="L685" s="213"/>
      <c r="W685" s="560"/>
    </row>
    <row r="686" spans="12:23" x14ac:dyDescent="0.35">
      <c r="L686" s="213"/>
      <c r="W686" s="560"/>
    </row>
    <row r="687" spans="12:23" x14ac:dyDescent="0.35">
      <c r="L687" s="213"/>
      <c r="W687" s="560"/>
    </row>
    <row r="688" spans="12:23" x14ac:dyDescent="0.35">
      <c r="L688" s="213"/>
      <c r="W688" s="560"/>
    </row>
    <row r="689" spans="12:23" x14ac:dyDescent="0.35">
      <c r="L689" s="213"/>
      <c r="W689" s="560"/>
    </row>
    <row r="690" spans="12:23" x14ac:dyDescent="0.35">
      <c r="L690" s="213"/>
      <c r="W690" s="560"/>
    </row>
    <row r="691" spans="12:23" x14ac:dyDescent="0.35">
      <c r="L691" s="213"/>
      <c r="W691" s="560"/>
    </row>
    <row r="692" spans="12:23" x14ac:dyDescent="0.35">
      <c r="L692" s="213"/>
      <c r="W692" s="560"/>
    </row>
    <row r="693" spans="12:23" x14ac:dyDescent="0.35">
      <c r="L693" s="213"/>
      <c r="W693" s="560"/>
    </row>
    <row r="694" spans="12:23" x14ac:dyDescent="0.35">
      <c r="L694" s="213"/>
      <c r="W694" s="560"/>
    </row>
    <row r="695" spans="12:23" x14ac:dyDescent="0.35">
      <c r="L695" s="213"/>
      <c r="W695" s="560"/>
    </row>
    <row r="696" spans="12:23" x14ac:dyDescent="0.35">
      <c r="L696" s="213"/>
      <c r="W696" s="560"/>
    </row>
    <row r="697" spans="12:23" x14ac:dyDescent="0.35">
      <c r="L697" s="213"/>
      <c r="W697" s="560"/>
    </row>
    <row r="698" spans="12:23" x14ac:dyDescent="0.35">
      <c r="L698" s="213"/>
      <c r="W698" s="560"/>
    </row>
    <row r="699" spans="12:23" x14ac:dyDescent="0.35">
      <c r="L699" s="213"/>
      <c r="W699" s="560"/>
    </row>
    <row r="700" spans="12:23" x14ac:dyDescent="0.35">
      <c r="L700" s="213"/>
      <c r="W700" s="560"/>
    </row>
    <row r="701" spans="12:23" x14ac:dyDescent="0.35">
      <c r="L701" s="213"/>
      <c r="W701" s="560"/>
    </row>
    <row r="702" spans="12:23" x14ac:dyDescent="0.35">
      <c r="L702" s="213"/>
      <c r="W702" s="560"/>
    </row>
    <row r="703" spans="12:23" x14ac:dyDescent="0.35">
      <c r="L703" s="213"/>
      <c r="W703" s="560"/>
    </row>
    <row r="704" spans="12:23" x14ac:dyDescent="0.35">
      <c r="L704" s="213"/>
      <c r="W704" s="560"/>
    </row>
    <row r="705" spans="12:23" x14ac:dyDescent="0.35">
      <c r="L705" s="213"/>
      <c r="W705" s="560"/>
    </row>
    <row r="706" spans="12:23" x14ac:dyDescent="0.35">
      <c r="L706" s="213"/>
      <c r="W706" s="560"/>
    </row>
    <row r="707" spans="12:23" x14ac:dyDescent="0.35">
      <c r="L707" s="213"/>
      <c r="W707" s="560"/>
    </row>
    <row r="708" spans="12:23" x14ac:dyDescent="0.35">
      <c r="L708" s="213"/>
      <c r="W708" s="560"/>
    </row>
    <row r="709" spans="12:23" x14ac:dyDescent="0.35">
      <c r="L709" s="213"/>
      <c r="W709" s="560"/>
    </row>
    <row r="710" spans="12:23" x14ac:dyDescent="0.35">
      <c r="L710" s="213"/>
      <c r="W710" s="560"/>
    </row>
    <row r="711" spans="12:23" x14ac:dyDescent="0.35">
      <c r="L711" s="213"/>
      <c r="W711" s="560"/>
    </row>
    <row r="712" spans="12:23" x14ac:dyDescent="0.35">
      <c r="L712" s="213"/>
      <c r="W712" s="560"/>
    </row>
    <row r="713" spans="12:23" x14ac:dyDescent="0.35">
      <c r="L713" s="213"/>
      <c r="W713" s="560"/>
    </row>
    <row r="714" spans="12:23" x14ac:dyDescent="0.35">
      <c r="L714" s="213"/>
      <c r="W714" s="560"/>
    </row>
    <row r="715" spans="12:23" x14ac:dyDescent="0.35">
      <c r="L715" s="213"/>
      <c r="W715" s="560"/>
    </row>
    <row r="716" spans="12:23" x14ac:dyDescent="0.35">
      <c r="L716" s="213"/>
      <c r="W716" s="560"/>
    </row>
    <row r="717" spans="12:23" x14ac:dyDescent="0.35">
      <c r="L717" s="213"/>
      <c r="W717" s="560"/>
    </row>
    <row r="718" spans="12:23" x14ac:dyDescent="0.35">
      <c r="L718" s="213"/>
      <c r="W718" s="560"/>
    </row>
    <row r="719" spans="12:23" x14ac:dyDescent="0.35">
      <c r="L719" s="213"/>
      <c r="W719" s="560"/>
    </row>
    <row r="720" spans="12:23" x14ac:dyDescent="0.35">
      <c r="L720" s="213"/>
      <c r="W720" s="560"/>
    </row>
    <row r="721" spans="12:23" x14ac:dyDescent="0.35">
      <c r="L721" s="213"/>
      <c r="W721" s="560"/>
    </row>
    <row r="722" spans="12:23" x14ac:dyDescent="0.35">
      <c r="L722" s="213"/>
      <c r="W722" s="560"/>
    </row>
    <row r="723" spans="12:23" x14ac:dyDescent="0.35">
      <c r="L723" s="213"/>
      <c r="W723" s="560"/>
    </row>
    <row r="724" spans="12:23" x14ac:dyDescent="0.35">
      <c r="L724" s="213"/>
      <c r="W724" s="560"/>
    </row>
    <row r="725" spans="12:23" x14ac:dyDescent="0.35">
      <c r="L725" s="213"/>
      <c r="W725" s="560"/>
    </row>
    <row r="726" spans="12:23" x14ac:dyDescent="0.35">
      <c r="L726" s="213"/>
      <c r="W726" s="560"/>
    </row>
    <row r="727" spans="12:23" x14ac:dyDescent="0.35">
      <c r="L727" s="213"/>
      <c r="W727" s="560"/>
    </row>
    <row r="728" spans="12:23" x14ac:dyDescent="0.35">
      <c r="L728" s="213"/>
      <c r="W728" s="560"/>
    </row>
    <row r="729" spans="12:23" x14ac:dyDescent="0.35">
      <c r="L729" s="213"/>
      <c r="W729" s="560"/>
    </row>
    <row r="730" spans="12:23" x14ac:dyDescent="0.35">
      <c r="L730" s="213"/>
      <c r="W730" s="560"/>
    </row>
    <row r="731" spans="12:23" x14ac:dyDescent="0.35">
      <c r="L731" s="213"/>
      <c r="W731" s="560"/>
    </row>
    <row r="732" spans="12:23" x14ac:dyDescent="0.35">
      <c r="L732" s="213"/>
      <c r="W732" s="560"/>
    </row>
    <row r="733" spans="12:23" x14ac:dyDescent="0.35">
      <c r="L733" s="213"/>
      <c r="W733" s="560"/>
    </row>
    <row r="734" spans="12:23" x14ac:dyDescent="0.35">
      <c r="L734" s="213"/>
      <c r="W734" s="560"/>
    </row>
    <row r="735" spans="12:23" x14ac:dyDescent="0.35">
      <c r="L735" s="213"/>
      <c r="W735" s="560"/>
    </row>
    <row r="736" spans="12:23" x14ac:dyDescent="0.35">
      <c r="L736" s="213"/>
      <c r="W736" s="560"/>
    </row>
    <row r="737" spans="12:23" x14ac:dyDescent="0.35">
      <c r="L737" s="213"/>
      <c r="W737" s="560"/>
    </row>
    <row r="738" spans="12:23" x14ac:dyDescent="0.35">
      <c r="L738" s="213"/>
      <c r="W738" s="560"/>
    </row>
    <row r="739" spans="12:23" x14ac:dyDescent="0.35">
      <c r="L739" s="213"/>
      <c r="W739" s="560"/>
    </row>
    <row r="740" spans="12:23" x14ac:dyDescent="0.35">
      <c r="L740" s="213"/>
      <c r="W740" s="560"/>
    </row>
    <row r="741" spans="12:23" x14ac:dyDescent="0.35">
      <c r="L741" s="213"/>
      <c r="W741" s="560"/>
    </row>
    <row r="742" spans="12:23" x14ac:dyDescent="0.35">
      <c r="L742" s="213"/>
      <c r="W742" s="560"/>
    </row>
    <row r="743" spans="12:23" x14ac:dyDescent="0.35">
      <c r="L743" s="213"/>
      <c r="W743" s="560"/>
    </row>
    <row r="744" spans="12:23" x14ac:dyDescent="0.35">
      <c r="L744" s="213"/>
      <c r="W744" s="560"/>
    </row>
    <row r="745" spans="12:23" x14ac:dyDescent="0.35">
      <c r="L745" s="213"/>
      <c r="W745" s="560"/>
    </row>
    <row r="746" spans="12:23" x14ac:dyDescent="0.35">
      <c r="L746" s="213"/>
      <c r="W746" s="560"/>
    </row>
    <row r="747" spans="12:23" x14ac:dyDescent="0.35">
      <c r="L747" s="213"/>
      <c r="W747" s="560"/>
    </row>
    <row r="748" spans="12:23" x14ac:dyDescent="0.35">
      <c r="L748" s="213"/>
      <c r="W748" s="560"/>
    </row>
    <row r="749" spans="12:23" x14ac:dyDescent="0.35">
      <c r="L749" s="213"/>
      <c r="W749" s="560"/>
    </row>
    <row r="750" spans="12:23" x14ac:dyDescent="0.35">
      <c r="L750" s="213"/>
      <c r="W750" s="560"/>
    </row>
    <row r="751" spans="12:23" x14ac:dyDescent="0.35">
      <c r="L751" s="213"/>
      <c r="W751" s="560"/>
    </row>
    <row r="752" spans="12:23" x14ac:dyDescent="0.35">
      <c r="L752" s="213"/>
      <c r="W752" s="560"/>
    </row>
    <row r="753" spans="12:23" x14ac:dyDescent="0.35">
      <c r="L753" s="213"/>
      <c r="W753" s="560"/>
    </row>
    <row r="754" spans="12:23" x14ac:dyDescent="0.35">
      <c r="L754" s="213"/>
      <c r="W754" s="560"/>
    </row>
    <row r="755" spans="12:23" x14ac:dyDescent="0.35">
      <c r="L755" s="213"/>
      <c r="W755" s="560"/>
    </row>
    <row r="756" spans="12:23" x14ac:dyDescent="0.35">
      <c r="L756" s="213"/>
      <c r="W756" s="560"/>
    </row>
    <row r="757" spans="12:23" x14ac:dyDescent="0.35">
      <c r="L757" s="213"/>
      <c r="W757" s="560"/>
    </row>
    <row r="758" spans="12:23" x14ac:dyDescent="0.35">
      <c r="L758" s="213"/>
      <c r="W758" s="560"/>
    </row>
    <row r="759" spans="12:23" x14ac:dyDescent="0.35">
      <c r="L759" s="213"/>
      <c r="W759" s="560"/>
    </row>
    <row r="760" spans="12:23" x14ac:dyDescent="0.35">
      <c r="L760" s="213"/>
      <c r="W760" s="560"/>
    </row>
    <row r="761" spans="12:23" x14ac:dyDescent="0.35">
      <c r="L761" s="213"/>
      <c r="W761" s="560"/>
    </row>
    <row r="762" spans="12:23" x14ac:dyDescent="0.35">
      <c r="L762" s="213"/>
      <c r="W762" s="560"/>
    </row>
    <row r="763" spans="12:23" x14ac:dyDescent="0.35">
      <c r="L763" s="213"/>
      <c r="W763" s="560"/>
    </row>
    <row r="764" spans="12:23" x14ac:dyDescent="0.35">
      <c r="L764" s="213"/>
      <c r="W764" s="560"/>
    </row>
    <row r="765" spans="12:23" x14ac:dyDescent="0.35">
      <c r="L765" s="213"/>
      <c r="W765" s="560"/>
    </row>
    <row r="766" spans="12:23" x14ac:dyDescent="0.35">
      <c r="L766" s="213"/>
      <c r="W766" s="560"/>
    </row>
    <row r="767" spans="12:23" x14ac:dyDescent="0.35">
      <c r="L767" s="213"/>
      <c r="W767" s="560"/>
    </row>
    <row r="768" spans="12:23" x14ac:dyDescent="0.35">
      <c r="L768" s="213"/>
      <c r="W768" s="560"/>
    </row>
    <row r="769" spans="12:23" x14ac:dyDescent="0.35">
      <c r="L769" s="213"/>
      <c r="W769" s="560"/>
    </row>
    <row r="770" spans="12:23" x14ac:dyDescent="0.35">
      <c r="L770" s="213"/>
      <c r="W770" s="560"/>
    </row>
    <row r="771" spans="12:23" x14ac:dyDescent="0.35">
      <c r="L771" s="213"/>
      <c r="W771" s="560"/>
    </row>
    <row r="772" spans="12:23" x14ac:dyDescent="0.35">
      <c r="L772" s="213"/>
      <c r="W772" s="560"/>
    </row>
    <row r="773" spans="12:23" x14ac:dyDescent="0.35">
      <c r="L773" s="213"/>
      <c r="W773" s="560"/>
    </row>
    <row r="774" spans="12:23" x14ac:dyDescent="0.35">
      <c r="L774" s="213"/>
      <c r="W774" s="560"/>
    </row>
    <row r="775" spans="12:23" x14ac:dyDescent="0.35">
      <c r="L775" s="213"/>
      <c r="W775" s="560"/>
    </row>
    <row r="776" spans="12:23" x14ac:dyDescent="0.35">
      <c r="L776" s="213"/>
      <c r="W776" s="560"/>
    </row>
    <row r="777" spans="12:23" x14ac:dyDescent="0.35">
      <c r="L777" s="213"/>
      <c r="W777" s="560"/>
    </row>
    <row r="778" spans="12:23" x14ac:dyDescent="0.35">
      <c r="L778" s="213"/>
      <c r="W778" s="560"/>
    </row>
    <row r="779" spans="12:23" x14ac:dyDescent="0.35">
      <c r="L779" s="213"/>
      <c r="W779" s="560"/>
    </row>
    <row r="780" spans="12:23" x14ac:dyDescent="0.35">
      <c r="L780" s="213"/>
      <c r="W780" s="560"/>
    </row>
    <row r="781" spans="12:23" x14ac:dyDescent="0.35">
      <c r="L781" s="213"/>
      <c r="W781" s="560"/>
    </row>
    <row r="782" spans="12:23" x14ac:dyDescent="0.35">
      <c r="L782" s="213"/>
      <c r="W782" s="560"/>
    </row>
    <row r="783" spans="12:23" x14ac:dyDescent="0.35">
      <c r="L783" s="213"/>
      <c r="W783" s="560"/>
    </row>
    <row r="784" spans="12:23" x14ac:dyDescent="0.35">
      <c r="L784" s="213"/>
      <c r="W784" s="560"/>
    </row>
    <row r="785" spans="12:23" x14ac:dyDescent="0.35">
      <c r="L785" s="213"/>
      <c r="W785" s="560"/>
    </row>
    <row r="786" spans="12:23" x14ac:dyDescent="0.35">
      <c r="L786" s="213"/>
      <c r="W786" s="560"/>
    </row>
    <row r="787" spans="12:23" x14ac:dyDescent="0.35">
      <c r="L787" s="213"/>
      <c r="W787" s="560"/>
    </row>
    <row r="788" spans="12:23" x14ac:dyDescent="0.35">
      <c r="L788" s="213"/>
      <c r="W788" s="560"/>
    </row>
    <row r="789" spans="12:23" x14ac:dyDescent="0.35">
      <c r="L789" s="213"/>
      <c r="W789" s="560"/>
    </row>
    <row r="790" spans="12:23" x14ac:dyDescent="0.35">
      <c r="L790" s="213"/>
      <c r="W790" s="560"/>
    </row>
    <row r="791" spans="12:23" x14ac:dyDescent="0.35">
      <c r="L791" s="213"/>
      <c r="W791" s="560"/>
    </row>
    <row r="792" spans="12:23" x14ac:dyDescent="0.35">
      <c r="L792" s="213"/>
      <c r="W792" s="560"/>
    </row>
    <row r="793" spans="12:23" x14ac:dyDescent="0.35">
      <c r="L793" s="213"/>
      <c r="W793" s="560"/>
    </row>
    <row r="794" spans="12:23" x14ac:dyDescent="0.35">
      <c r="L794" s="213"/>
      <c r="W794" s="560"/>
    </row>
    <row r="795" spans="12:23" x14ac:dyDescent="0.35">
      <c r="L795" s="213"/>
      <c r="W795" s="560"/>
    </row>
    <row r="796" spans="12:23" x14ac:dyDescent="0.35">
      <c r="L796" s="213"/>
      <c r="W796" s="560"/>
    </row>
    <row r="797" spans="12:23" x14ac:dyDescent="0.35">
      <c r="L797" s="213"/>
      <c r="W797" s="560"/>
    </row>
    <row r="798" spans="12:23" x14ac:dyDescent="0.35">
      <c r="L798" s="213"/>
      <c r="W798" s="560"/>
    </row>
    <row r="799" spans="12:23" x14ac:dyDescent="0.35">
      <c r="L799" s="213"/>
      <c r="W799" s="560"/>
    </row>
    <row r="800" spans="12:23" x14ac:dyDescent="0.35">
      <c r="L800" s="213"/>
      <c r="W800" s="560"/>
    </row>
    <row r="801" spans="12:23" x14ac:dyDescent="0.35">
      <c r="L801" s="213"/>
      <c r="W801" s="560"/>
    </row>
    <row r="802" spans="12:23" x14ac:dyDescent="0.35">
      <c r="L802" s="213"/>
      <c r="W802" s="560"/>
    </row>
    <row r="803" spans="12:23" x14ac:dyDescent="0.35">
      <c r="L803" s="213"/>
      <c r="W803" s="560"/>
    </row>
    <row r="804" spans="12:23" x14ac:dyDescent="0.35">
      <c r="L804" s="213"/>
      <c r="W804" s="560"/>
    </row>
    <row r="805" spans="12:23" x14ac:dyDescent="0.35">
      <c r="L805" s="213"/>
      <c r="W805" s="560"/>
    </row>
    <row r="806" spans="12:23" x14ac:dyDescent="0.35">
      <c r="L806" s="213"/>
      <c r="W806" s="560"/>
    </row>
    <row r="807" spans="12:23" x14ac:dyDescent="0.35">
      <c r="L807" s="213"/>
      <c r="W807" s="560"/>
    </row>
    <row r="808" spans="12:23" x14ac:dyDescent="0.35">
      <c r="L808" s="213"/>
      <c r="W808" s="560"/>
    </row>
    <row r="809" spans="12:23" x14ac:dyDescent="0.35">
      <c r="L809" s="213"/>
      <c r="W809" s="560"/>
    </row>
    <row r="810" spans="12:23" x14ac:dyDescent="0.35">
      <c r="L810" s="213"/>
      <c r="W810" s="560"/>
    </row>
    <row r="811" spans="12:23" x14ac:dyDescent="0.35">
      <c r="L811" s="213"/>
      <c r="W811" s="560"/>
    </row>
    <row r="812" spans="12:23" x14ac:dyDescent="0.35">
      <c r="L812" s="213"/>
      <c r="W812" s="560"/>
    </row>
    <row r="813" spans="12:23" x14ac:dyDescent="0.35">
      <c r="L813" s="213"/>
      <c r="W813" s="560"/>
    </row>
    <row r="814" spans="12:23" x14ac:dyDescent="0.35">
      <c r="L814" s="213"/>
      <c r="W814" s="560"/>
    </row>
    <row r="815" spans="12:23" x14ac:dyDescent="0.35">
      <c r="L815" s="213"/>
      <c r="W815" s="560"/>
    </row>
    <row r="816" spans="12:23" x14ac:dyDescent="0.35">
      <c r="L816" s="213"/>
      <c r="W816" s="560"/>
    </row>
    <row r="817" spans="12:23" x14ac:dyDescent="0.35">
      <c r="L817" s="213"/>
      <c r="W817" s="560"/>
    </row>
    <row r="818" spans="12:23" x14ac:dyDescent="0.35">
      <c r="L818" s="213"/>
      <c r="W818" s="560"/>
    </row>
    <row r="819" spans="12:23" x14ac:dyDescent="0.35">
      <c r="L819" s="213"/>
      <c r="W819" s="560"/>
    </row>
    <row r="820" spans="12:23" x14ac:dyDescent="0.35">
      <c r="L820" s="213"/>
      <c r="W820" s="560"/>
    </row>
    <row r="821" spans="12:23" x14ac:dyDescent="0.35">
      <c r="L821" s="213"/>
      <c r="W821" s="560"/>
    </row>
    <row r="822" spans="12:23" x14ac:dyDescent="0.35">
      <c r="L822" s="213"/>
      <c r="W822" s="560"/>
    </row>
    <row r="823" spans="12:23" x14ac:dyDescent="0.35">
      <c r="L823" s="213"/>
      <c r="W823" s="560"/>
    </row>
    <row r="824" spans="12:23" x14ac:dyDescent="0.35">
      <c r="L824" s="213"/>
      <c r="W824" s="560"/>
    </row>
    <row r="825" spans="12:23" x14ac:dyDescent="0.35">
      <c r="L825" s="213"/>
      <c r="W825" s="560"/>
    </row>
    <row r="826" spans="12:23" x14ac:dyDescent="0.35">
      <c r="L826" s="213"/>
      <c r="W826" s="560"/>
    </row>
    <row r="827" spans="12:23" x14ac:dyDescent="0.35">
      <c r="L827" s="213"/>
      <c r="W827" s="560"/>
    </row>
    <row r="828" spans="12:23" x14ac:dyDescent="0.35">
      <c r="L828" s="213"/>
      <c r="W828" s="560"/>
    </row>
    <row r="829" spans="12:23" x14ac:dyDescent="0.35">
      <c r="L829" s="213"/>
      <c r="W829" s="560"/>
    </row>
    <row r="830" spans="12:23" x14ac:dyDescent="0.35">
      <c r="L830" s="213"/>
      <c r="W830" s="560"/>
    </row>
    <row r="831" spans="12:23" x14ac:dyDescent="0.35">
      <c r="L831" s="213"/>
      <c r="W831" s="560"/>
    </row>
    <row r="832" spans="12:23" x14ac:dyDescent="0.35">
      <c r="L832" s="213"/>
      <c r="W832" s="560"/>
    </row>
    <row r="833" spans="12:23" x14ac:dyDescent="0.35">
      <c r="L833" s="213"/>
      <c r="W833" s="560"/>
    </row>
    <row r="834" spans="12:23" x14ac:dyDescent="0.35">
      <c r="L834" s="213"/>
      <c r="W834" s="560"/>
    </row>
    <row r="835" spans="12:23" x14ac:dyDescent="0.35">
      <c r="L835" s="213"/>
      <c r="W835" s="560"/>
    </row>
    <row r="836" spans="12:23" x14ac:dyDescent="0.35">
      <c r="L836" s="213"/>
      <c r="W836" s="560"/>
    </row>
    <row r="837" spans="12:23" x14ac:dyDescent="0.35">
      <c r="L837" s="213"/>
      <c r="W837" s="560"/>
    </row>
    <row r="838" spans="12:23" x14ac:dyDescent="0.35">
      <c r="L838" s="213"/>
      <c r="W838" s="560"/>
    </row>
    <row r="839" spans="12:23" x14ac:dyDescent="0.35">
      <c r="L839" s="213"/>
      <c r="W839" s="560"/>
    </row>
    <row r="840" spans="12:23" x14ac:dyDescent="0.35">
      <c r="L840" s="213"/>
      <c r="W840" s="560"/>
    </row>
    <row r="841" spans="12:23" x14ac:dyDescent="0.35">
      <c r="L841" s="213"/>
      <c r="W841" s="560"/>
    </row>
    <row r="842" spans="12:23" x14ac:dyDescent="0.35">
      <c r="L842" s="213"/>
      <c r="W842" s="560"/>
    </row>
    <row r="843" spans="12:23" x14ac:dyDescent="0.35">
      <c r="L843" s="213"/>
      <c r="W843" s="560"/>
    </row>
    <row r="844" spans="12:23" x14ac:dyDescent="0.35">
      <c r="L844" s="213"/>
      <c r="W844" s="560"/>
    </row>
    <row r="845" spans="12:23" x14ac:dyDescent="0.35">
      <c r="L845" s="213"/>
      <c r="W845" s="560"/>
    </row>
    <row r="846" spans="12:23" x14ac:dyDescent="0.35">
      <c r="L846" s="213"/>
      <c r="W846" s="560"/>
    </row>
    <row r="847" spans="12:23" x14ac:dyDescent="0.35">
      <c r="L847" s="213"/>
      <c r="W847" s="560"/>
    </row>
    <row r="848" spans="12:23" x14ac:dyDescent="0.35">
      <c r="L848" s="213"/>
      <c r="W848" s="560"/>
    </row>
    <row r="849" spans="12:23" x14ac:dyDescent="0.35">
      <c r="L849" s="213"/>
      <c r="W849" s="560"/>
    </row>
    <row r="850" spans="12:23" x14ac:dyDescent="0.35">
      <c r="L850" s="213"/>
      <c r="W850" s="560"/>
    </row>
    <row r="851" spans="12:23" x14ac:dyDescent="0.35">
      <c r="L851" s="213"/>
      <c r="W851" s="560"/>
    </row>
    <row r="852" spans="12:23" x14ac:dyDescent="0.35">
      <c r="L852" s="213"/>
      <c r="W852" s="560"/>
    </row>
    <row r="853" spans="12:23" x14ac:dyDescent="0.35">
      <c r="L853" s="213"/>
      <c r="W853" s="560"/>
    </row>
    <row r="854" spans="12:23" x14ac:dyDescent="0.35">
      <c r="L854" s="213"/>
      <c r="W854" s="560"/>
    </row>
    <row r="855" spans="12:23" x14ac:dyDescent="0.35">
      <c r="L855" s="213"/>
      <c r="W855" s="560"/>
    </row>
    <row r="856" spans="12:23" x14ac:dyDescent="0.35">
      <c r="L856" s="213"/>
      <c r="W856" s="560"/>
    </row>
    <row r="857" spans="12:23" x14ac:dyDescent="0.35">
      <c r="L857" s="213"/>
      <c r="W857" s="560"/>
    </row>
    <row r="858" spans="12:23" x14ac:dyDescent="0.35">
      <c r="L858" s="213"/>
      <c r="W858" s="560"/>
    </row>
    <row r="859" spans="12:23" x14ac:dyDescent="0.35">
      <c r="L859" s="213"/>
      <c r="W859" s="560"/>
    </row>
    <row r="860" spans="12:23" x14ac:dyDescent="0.35">
      <c r="L860" s="213"/>
      <c r="W860" s="560"/>
    </row>
    <row r="861" spans="12:23" x14ac:dyDescent="0.35">
      <c r="L861" s="213"/>
      <c r="W861" s="560"/>
    </row>
    <row r="862" spans="12:23" x14ac:dyDescent="0.35">
      <c r="L862" s="213"/>
      <c r="W862" s="560"/>
    </row>
    <row r="863" spans="12:23" x14ac:dyDescent="0.35">
      <c r="L863" s="213"/>
      <c r="W863" s="560"/>
    </row>
    <row r="864" spans="12:23" x14ac:dyDescent="0.35">
      <c r="L864" s="213"/>
      <c r="W864" s="560"/>
    </row>
    <row r="865" spans="12:23" x14ac:dyDescent="0.35">
      <c r="L865" s="213"/>
      <c r="W865" s="560"/>
    </row>
    <row r="866" spans="12:23" x14ac:dyDescent="0.35">
      <c r="L866" s="213"/>
      <c r="W866" s="560"/>
    </row>
    <row r="867" spans="12:23" x14ac:dyDescent="0.35">
      <c r="L867" s="213"/>
      <c r="W867" s="560"/>
    </row>
    <row r="868" spans="12:23" x14ac:dyDescent="0.35">
      <c r="L868" s="213"/>
      <c r="W868" s="560"/>
    </row>
    <row r="869" spans="12:23" x14ac:dyDescent="0.35">
      <c r="L869" s="213"/>
      <c r="W869" s="560"/>
    </row>
    <row r="870" spans="12:23" x14ac:dyDescent="0.35">
      <c r="L870" s="213"/>
      <c r="W870" s="560"/>
    </row>
    <row r="871" spans="12:23" x14ac:dyDescent="0.35">
      <c r="L871" s="213"/>
      <c r="W871" s="560"/>
    </row>
    <row r="872" spans="12:23" x14ac:dyDescent="0.35">
      <c r="L872" s="213"/>
      <c r="W872" s="560"/>
    </row>
    <row r="873" spans="12:23" x14ac:dyDescent="0.35">
      <c r="L873" s="213"/>
      <c r="W873" s="560"/>
    </row>
    <row r="874" spans="12:23" x14ac:dyDescent="0.35">
      <c r="L874" s="213"/>
      <c r="W874" s="560"/>
    </row>
    <row r="875" spans="12:23" x14ac:dyDescent="0.35">
      <c r="L875" s="213"/>
      <c r="W875" s="560"/>
    </row>
    <row r="876" spans="12:23" x14ac:dyDescent="0.35">
      <c r="L876" s="213"/>
      <c r="W876" s="560"/>
    </row>
    <row r="877" spans="12:23" x14ac:dyDescent="0.35">
      <c r="L877" s="213"/>
      <c r="W877" s="560"/>
    </row>
    <row r="878" spans="12:23" x14ac:dyDescent="0.35">
      <c r="L878" s="213"/>
      <c r="W878" s="560"/>
    </row>
    <row r="879" spans="12:23" x14ac:dyDescent="0.35">
      <c r="L879" s="213"/>
      <c r="W879" s="560"/>
    </row>
    <row r="880" spans="12:23" x14ac:dyDescent="0.35">
      <c r="L880" s="213"/>
      <c r="W880" s="560"/>
    </row>
    <row r="881" spans="12:23" x14ac:dyDescent="0.35">
      <c r="L881" s="213"/>
      <c r="W881" s="560"/>
    </row>
    <row r="882" spans="12:23" x14ac:dyDescent="0.35">
      <c r="L882" s="213"/>
      <c r="W882" s="560"/>
    </row>
    <row r="883" spans="12:23" x14ac:dyDescent="0.35">
      <c r="L883" s="213"/>
      <c r="W883" s="560"/>
    </row>
    <row r="884" spans="12:23" x14ac:dyDescent="0.35">
      <c r="L884" s="213"/>
      <c r="W884" s="560"/>
    </row>
    <row r="885" spans="12:23" x14ac:dyDescent="0.35">
      <c r="L885" s="213"/>
      <c r="W885" s="560"/>
    </row>
    <row r="886" spans="12:23" x14ac:dyDescent="0.35">
      <c r="L886" s="213"/>
      <c r="W886" s="560"/>
    </row>
    <row r="887" spans="12:23" x14ac:dyDescent="0.35">
      <c r="L887" s="213"/>
      <c r="W887" s="560"/>
    </row>
    <row r="888" spans="12:23" x14ac:dyDescent="0.35">
      <c r="L888" s="213"/>
      <c r="W888" s="560"/>
    </row>
    <row r="889" spans="12:23" x14ac:dyDescent="0.35">
      <c r="L889" s="213"/>
      <c r="W889" s="560"/>
    </row>
    <row r="890" spans="12:23" x14ac:dyDescent="0.35">
      <c r="L890" s="213"/>
      <c r="W890" s="560"/>
    </row>
    <row r="891" spans="12:23" x14ac:dyDescent="0.35">
      <c r="L891" s="213"/>
      <c r="W891" s="560"/>
    </row>
    <row r="892" spans="12:23" x14ac:dyDescent="0.35">
      <c r="L892" s="213"/>
      <c r="W892" s="560"/>
    </row>
    <row r="893" spans="12:23" x14ac:dyDescent="0.35">
      <c r="L893" s="213"/>
      <c r="W893" s="560"/>
    </row>
    <row r="894" spans="12:23" x14ac:dyDescent="0.35">
      <c r="L894" s="213"/>
      <c r="W894" s="560"/>
    </row>
    <row r="895" spans="12:23" x14ac:dyDescent="0.35">
      <c r="L895" s="213"/>
      <c r="W895" s="560"/>
    </row>
    <row r="896" spans="12:23" x14ac:dyDescent="0.35">
      <c r="L896" s="213"/>
      <c r="W896" s="560"/>
    </row>
    <row r="897" spans="12:23" x14ac:dyDescent="0.35">
      <c r="L897" s="213"/>
      <c r="W897" s="560"/>
    </row>
    <row r="898" spans="12:23" x14ac:dyDescent="0.35">
      <c r="L898" s="213"/>
      <c r="W898" s="560"/>
    </row>
    <row r="899" spans="12:23" x14ac:dyDescent="0.35">
      <c r="L899" s="213"/>
      <c r="W899" s="560"/>
    </row>
    <row r="900" spans="12:23" x14ac:dyDescent="0.35">
      <c r="L900" s="213"/>
      <c r="W900" s="560"/>
    </row>
    <row r="901" spans="12:23" x14ac:dyDescent="0.35">
      <c r="L901" s="213"/>
      <c r="W901" s="560"/>
    </row>
    <row r="902" spans="12:23" x14ac:dyDescent="0.35">
      <c r="L902" s="213"/>
      <c r="W902" s="560"/>
    </row>
    <row r="903" spans="12:23" x14ac:dyDescent="0.35">
      <c r="L903" s="213"/>
      <c r="W903" s="560"/>
    </row>
    <row r="904" spans="12:23" x14ac:dyDescent="0.35">
      <c r="L904" s="213"/>
      <c r="W904" s="560"/>
    </row>
    <row r="905" spans="12:23" x14ac:dyDescent="0.35">
      <c r="L905" s="213"/>
      <c r="W905" s="560"/>
    </row>
    <row r="906" spans="12:23" x14ac:dyDescent="0.35">
      <c r="L906" s="213"/>
      <c r="W906" s="560"/>
    </row>
    <row r="907" spans="12:23" x14ac:dyDescent="0.35">
      <c r="L907" s="213"/>
      <c r="W907" s="560"/>
    </row>
    <row r="908" spans="12:23" x14ac:dyDescent="0.35">
      <c r="L908" s="213"/>
      <c r="W908" s="560"/>
    </row>
    <row r="909" spans="12:23" x14ac:dyDescent="0.35">
      <c r="L909" s="213"/>
      <c r="W909" s="560"/>
    </row>
    <row r="910" spans="12:23" x14ac:dyDescent="0.35">
      <c r="L910" s="213"/>
      <c r="W910" s="560"/>
    </row>
    <row r="911" spans="12:23" x14ac:dyDescent="0.35">
      <c r="L911" s="213"/>
      <c r="W911" s="560"/>
    </row>
    <row r="912" spans="12:23" x14ac:dyDescent="0.35">
      <c r="L912" s="213"/>
      <c r="W912" s="560"/>
    </row>
    <row r="913" spans="12:23" x14ac:dyDescent="0.35">
      <c r="L913" s="213"/>
      <c r="W913" s="560"/>
    </row>
    <row r="914" spans="12:23" x14ac:dyDescent="0.35">
      <c r="L914" s="213"/>
      <c r="W914" s="560"/>
    </row>
    <row r="915" spans="12:23" x14ac:dyDescent="0.35">
      <c r="L915" s="213"/>
      <c r="W915" s="560"/>
    </row>
    <row r="916" spans="12:23" x14ac:dyDescent="0.35">
      <c r="L916" s="213"/>
      <c r="W916" s="560"/>
    </row>
    <row r="917" spans="12:23" x14ac:dyDescent="0.35">
      <c r="L917" s="213"/>
      <c r="W917" s="560"/>
    </row>
    <row r="918" spans="12:23" x14ac:dyDescent="0.35">
      <c r="L918" s="213"/>
      <c r="W918" s="560"/>
    </row>
    <row r="919" spans="12:23" x14ac:dyDescent="0.35">
      <c r="L919" s="213"/>
      <c r="W919" s="560"/>
    </row>
    <row r="920" spans="12:23" x14ac:dyDescent="0.35">
      <c r="L920" s="213"/>
      <c r="W920" s="560"/>
    </row>
    <row r="921" spans="12:23" x14ac:dyDescent="0.35">
      <c r="L921" s="213"/>
      <c r="W921" s="560"/>
    </row>
    <row r="922" spans="12:23" x14ac:dyDescent="0.35">
      <c r="L922" s="213"/>
      <c r="W922" s="560"/>
    </row>
    <row r="923" spans="12:23" x14ac:dyDescent="0.35">
      <c r="L923" s="213"/>
      <c r="W923" s="560"/>
    </row>
    <row r="924" spans="12:23" x14ac:dyDescent="0.35">
      <c r="L924" s="213"/>
      <c r="W924" s="560"/>
    </row>
    <row r="925" spans="12:23" x14ac:dyDescent="0.35">
      <c r="L925" s="213"/>
      <c r="W925" s="560"/>
    </row>
    <row r="926" spans="12:23" x14ac:dyDescent="0.35">
      <c r="L926" s="213"/>
      <c r="W926" s="560"/>
    </row>
    <row r="927" spans="12:23" x14ac:dyDescent="0.35">
      <c r="L927" s="213"/>
      <c r="W927" s="560"/>
    </row>
    <row r="928" spans="12:23" x14ac:dyDescent="0.35">
      <c r="L928" s="213"/>
      <c r="W928" s="560"/>
    </row>
    <row r="929" spans="12:23" x14ac:dyDescent="0.35">
      <c r="L929" s="213"/>
      <c r="W929" s="560"/>
    </row>
    <row r="930" spans="12:23" x14ac:dyDescent="0.35">
      <c r="L930" s="213"/>
      <c r="W930" s="560"/>
    </row>
    <row r="931" spans="12:23" x14ac:dyDescent="0.35">
      <c r="L931" s="213"/>
      <c r="W931" s="560"/>
    </row>
    <row r="932" spans="12:23" x14ac:dyDescent="0.35">
      <c r="L932" s="213"/>
      <c r="W932" s="560"/>
    </row>
    <row r="933" spans="12:23" x14ac:dyDescent="0.35">
      <c r="L933" s="213"/>
      <c r="W933" s="560"/>
    </row>
    <row r="934" spans="12:23" x14ac:dyDescent="0.35">
      <c r="L934" s="213"/>
      <c r="W934" s="560"/>
    </row>
    <row r="935" spans="12:23" x14ac:dyDescent="0.35">
      <c r="L935" s="213"/>
      <c r="W935" s="560"/>
    </row>
    <row r="936" spans="12:23" x14ac:dyDescent="0.35">
      <c r="L936" s="213"/>
      <c r="W936" s="560"/>
    </row>
    <row r="937" spans="12:23" x14ac:dyDescent="0.35">
      <c r="L937" s="213"/>
      <c r="W937" s="560"/>
    </row>
    <row r="938" spans="12:23" x14ac:dyDescent="0.35">
      <c r="L938" s="213"/>
      <c r="W938" s="560"/>
    </row>
    <row r="939" spans="12:23" x14ac:dyDescent="0.35">
      <c r="L939" s="213"/>
      <c r="W939" s="560"/>
    </row>
    <row r="940" spans="12:23" x14ac:dyDescent="0.35">
      <c r="L940" s="213"/>
      <c r="W940" s="560"/>
    </row>
    <row r="941" spans="12:23" x14ac:dyDescent="0.35">
      <c r="L941" s="213"/>
      <c r="W941" s="560"/>
    </row>
    <row r="942" spans="12:23" x14ac:dyDescent="0.35">
      <c r="L942" s="213"/>
      <c r="W942" s="560"/>
    </row>
    <row r="943" spans="12:23" x14ac:dyDescent="0.35">
      <c r="L943" s="213"/>
      <c r="W943" s="560"/>
    </row>
    <row r="944" spans="12:23" x14ac:dyDescent="0.35">
      <c r="L944" s="213"/>
      <c r="W944" s="560"/>
    </row>
    <row r="945" spans="12:23" x14ac:dyDescent="0.35">
      <c r="L945" s="213"/>
      <c r="W945" s="560"/>
    </row>
    <row r="946" spans="12:23" x14ac:dyDescent="0.35">
      <c r="L946" s="213"/>
      <c r="W946" s="560"/>
    </row>
    <row r="947" spans="12:23" x14ac:dyDescent="0.35">
      <c r="L947" s="213"/>
      <c r="W947" s="560"/>
    </row>
    <row r="948" spans="12:23" x14ac:dyDescent="0.35">
      <c r="L948" s="213"/>
      <c r="W948" s="560"/>
    </row>
    <row r="949" spans="12:23" x14ac:dyDescent="0.35">
      <c r="L949" s="213"/>
      <c r="W949" s="560"/>
    </row>
    <row r="950" spans="12:23" x14ac:dyDescent="0.35">
      <c r="L950" s="213"/>
      <c r="W950" s="560"/>
    </row>
    <row r="951" spans="12:23" x14ac:dyDescent="0.35">
      <c r="L951" s="213"/>
      <c r="W951" s="560"/>
    </row>
    <row r="952" spans="12:23" x14ac:dyDescent="0.35">
      <c r="L952" s="213"/>
      <c r="W952" s="560"/>
    </row>
    <row r="953" spans="12:23" x14ac:dyDescent="0.35">
      <c r="L953" s="213"/>
      <c r="W953" s="560"/>
    </row>
    <row r="954" spans="12:23" x14ac:dyDescent="0.35">
      <c r="L954" s="213"/>
      <c r="W954" s="560"/>
    </row>
    <row r="955" spans="12:23" x14ac:dyDescent="0.35">
      <c r="L955" s="213"/>
      <c r="W955" s="560"/>
    </row>
    <row r="956" spans="12:23" x14ac:dyDescent="0.35">
      <c r="L956" s="213"/>
      <c r="W956" s="560"/>
    </row>
    <row r="957" spans="12:23" x14ac:dyDescent="0.35">
      <c r="L957" s="213"/>
      <c r="W957" s="560"/>
    </row>
    <row r="958" spans="12:23" x14ac:dyDescent="0.35">
      <c r="L958" s="213"/>
      <c r="W958" s="560"/>
    </row>
    <row r="959" spans="12:23" x14ac:dyDescent="0.35">
      <c r="L959" s="213"/>
      <c r="W959" s="560"/>
    </row>
    <row r="960" spans="12:23" x14ac:dyDescent="0.35">
      <c r="L960" s="213"/>
      <c r="W960" s="560"/>
    </row>
    <row r="961" spans="12:23" x14ac:dyDescent="0.35">
      <c r="L961" s="213"/>
      <c r="W961" s="560"/>
    </row>
    <row r="962" spans="12:23" x14ac:dyDescent="0.35">
      <c r="L962" s="213"/>
      <c r="W962" s="560"/>
    </row>
    <row r="963" spans="12:23" x14ac:dyDescent="0.35">
      <c r="L963" s="213"/>
      <c r="W963" s="560"/>
    </row>
    <row r="964" spans="12:23" x14ac:dyDescent="0.35">
      <c r="L964" s="213"/>
      <c r="W964" s="560"/>
    </row>
    <row r="965" spans="12:23" x14ac:dyDescent="0.35">
      <c r="L965" s="213"/>
      <c r="W965" s="560"/>
    </row>
    <row r="966" spans="12:23" x14ac:dyDescent="0.35">
      <c r="L966" s="213"/>
      <c r="W966" s="560"/>
    </row>
    <row r="967" spans="12:23" x14ac:dyDescent="0.35">
      <c r="L967" s="213"/>
      <c r="W967" s="560"/>
    </row>
    <row r="968" spans="12:23" x14ac:dyDescent="0.35">
      <c r="L968" s="213"/>
      <c r="W968" s="560"/>
    </row>
    <row r="969" spans="12:23" x14ac:dyDescent="0.35">
      <c r="L969" s="213"/>
      <c r="W969" s="560"/>
    </row>
    <row r="970" spans="12:23" x14ac:dyDescent="0.35">
      <c r="L970" s="213"/>
      <c r="W970" s="560"/>
    </row>
    <row r="971" spans="12:23" x14ac:dyDescent="0.35">
      <c r="L971" s="213"/>
      <c r="W971" s="560"/>
    </row>
    <row r="972" spans="12:23" x14ac:dyDescent="0.35">
      <c r="L972" s="213"/>
      <c r="W972" s="560"/>
    </row>
    <row r="973" spans="12:23" x14ac:dyDescent="0.35">
      <c r="L973" s="213"/>
      <c r="W973" s="560"/>
    </row>
    <row r="974" spans="12:23" x14ac:dyDescent="0.35">
      <c r="L974" s="213"/>
      <c r="W974" s="560"/>
    </row>
    <row r="975" spans="12:23" x14ac:dyDescent="0.35">
      <c r="L975" s="213"/>
      <c r="W975" s="560"/>
    </row>
    <row r="976" spans="12:23" x14ac:dyDescent="0.35">
      <c r="L976" s="213"/>
      <c r="W976" s="560"/>
    </row>
    <row r="977" spans="12:23" x14ac:dyDescent="0.35">
      <c r="L977" s="213"/>
      <c r="W977" s="560"/>
    </row>
    <row r="978" spans="12:23" x14ac:dyDescent="0.35">
      <c r="L978" s="213"/>
      <c r="W978" s="560"/>
    </row>
    <row r="979" spans="12:23" x14ac:dyDescent="0.35">
      <c r="L979" s="213"/>
      <c r="W979" s="560"/>
    </row>
    <row r="980" spans="12:23" x14ac:dyDescent="0.35">
      <c r="L980" s="213"/>
      <c r="W980" s="560"/>
    </row>
    <row r="981" spans="12:23" x14ac:dyDescent="0.35">
      <c r="L981" s="213"/>
      <c r="W981" s="560"/>
    </row>
    <row r="982" spans="12:23" x14ac:dyDescent="0.35">
      <c r="L982" s="213"/>
      <c r="W982" s="560"/>
    </row>
    <row r="983" spans="12:23" x14ac:dyDescent="0.35">
      <c r="L983" s="213"/>
      <c r="W983" s="560"/>
    </row>
    <row r="984" spans="12:23" x14ac:dyDescent="0.35">
      <c r="L984" s="213"/>
      <c r="W984" s="560"/>
    </row>
    <row r="985" spans="12:23" x14ac:dyDescent="0.35">
      <c r="L985" s="213"/>
      <c r="W985" s="560"/>
    </row>
    <row r="986" spans="12:23" x14ac:dyDescent="0.35">
      <c r="L986" s="213"/>
      <c r="W986" s="560"/>
    </row>
    <row r="987" spans="12:23" x14ac:dyDescent="0.35">
      <c r="L987" s="213"/>
      <c r="W987" s="560"/>
    </row>
    <row r="988" spans="12:23" x14ac:dyDescent="0.35">
      <c r="L988" s="213"/>
      <c r="W988" s="560"/>
    </row>
    <row r="989" spans="12:23" x14ac:dyDescent="0.35">
      <c r="L989" s="213"/>
      <c r="W989" s="560"/>
    </row>
    <row r="990" spans="12:23" x14ac:dyDescent="0.35">
      <c r="L990" s="213"/>
      <c r="W990" s="560"/>
    </row>
    <row r="991" spans="12:23" x14ac:dyDescent="0.35">
      <c r="L991" s="213"/>
      <c r="W991" s="560"/>
    </row>
    <row r="992" spans="12:23" x14ac:dyDescent="0.35">
      <c r="L992" s="213"/>
      <c r="W992" s="560"/>
    </row>
    <row r="993" spans="12:23" x14ac:dyDescent="0.35">
      <c r="L993" s="213"/>
      <c r="W993" s="560"/>
    </row>
    <row r="994" spans="12:23" x14ac:dyDescent="0.35">
      <c r="L994" s="213"/>
      <c r="W994" s="560"/>
    </row>
    <row r="995" spans="12:23" x14ac:dyDescent="0.35">
      <c r="L995" s="213"/>
      <c r="W995" s="560"/>
    </row>
    <row r="996" spans="12:23" x14ac:dyDescent="0.35">
      <c r="L996" s="213"/>
      <c r="W996" s="560"/>
    </row>
    <row r="997" spans="12:23" x14ac:dyDescent="0.35">
      <c r="L997" s="213"/>
      <c r="W997" s="560"/>
    </row>
    <row r="998" spans="12:23" x14ac:dyDescent="0.35">
      <c r="L998" s="213"/>
      <c r="W998" s="560"/>
    </row>
    <row r="999" spans="12:23" x14ac:dyDescent="0.35">
      <c r="L999" s="213"/>
      <c r="W999" s="560"/>
    </row>
    <row r="1000" spans="12:23" x14ac:dyDescent="0.35">
      <c r="L1000" s="213"/>
      <c r="W1000" s="560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032C753D-421D-4471-9B3E-9DDFC06B2A47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Bankkonto!$T$29:$Z$29</xm:f>
          </x14:formula1>
          <xm:sqref>N62:N64 N4:N5 N7:N11 N17:N19 N21:N22 N24:N31 N37 N49:N50 N52:N59</xm:sqref>
        </x14:dataValidation>
        <x14:dataValidation type="list" errorStyle="warning" allowBlank="1" showErrorMessage="1" xr:uid="{65D4BADA-1966-4C6A-94BB-FE75F7A869DE}">
          <x14:formula1>
            <xm:f>Bankkonto!$M$29:$S$29</xm:f>
          </x14:formula1>
          <xm:sqref>N6 N12:N16 N20 N23 N32:N36 N38:N48 N51 N60:N61</xm:sqref>
        </x14:dataValidation>
        <x14:dataValidation type="list" errorStyle="warning" allowBlank="1" showErrorMessage="1" xr:uid="{BE4AA846-AF53-4603-A07A-948460F08D8D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74"/>
    <col min="2" max="16384" width="10.81640625" style="552"/>
  </cols>
  <sheetData>
    <row r="1" spans="1:1" ht="36" customHeight="1" x14ac:dyDescent="0.35">
      <c r="A1" s="274" t="s">
        <v>516</v>
      </c>
    </row>
    <row r="2" spans="1:1" x14ac:dyDescent="0.35">
      <c r="A2" s="274" t="s">
        <v>514</v>
      </c>
    </row>
    <row r="3" spans="1:1" x14ac:dyDescent="0.35">
      <c r="A3" s="274" t="s">
        <v>503</v>
      </c>
    </row>
    <row r="4" spans="1:1" x14ac:dyDescent="0.35">
      <c r="A4" s="274" t="s">
        <v>506</v>
      </c>
    </row>
    <row r="5" spans="1:1" x14ac:dyDescent="0.35">
      <c r="A5" s="274" t="s">
        <v>502</v>
      </c>
    </row>
    <row r="6" spans="1:1" x14ac:dyDescent="0.35">
      <c r="A6" s="274" t="s">
        <v>515</v>
      </c>
    </row>
    <row r="7" spans="1:1" x14ac:dyDescent="0.35">
      <c r="A7" s="274" t="s">
        <v>514</v>
      </c>
    </row>
    <row r="8" spans="1:1" x14ac:dyDescent="0.35">
      <c r="A8" s="274" t="s">
        <v>503</v>
      </c>
    </row>
    <row r="9" spans="1:1" x14ac:dyDescent="0.35">
      <c r="A9" s="274" t="s">
        <v>506</v>
      </c>
    </row>
    <row r="10" spans="1:1" x14ac:dyDescent="0.35">
      <c r="A10" s="274" t="s">
        <v>502</v>
      </c>
    </row>
    <row r="11" spans="1:1" x14ac:dyDescent="0.35">
      <c r="A11" s="274" t="s">
        <v>513</v>
      </c>
    </row>
    <row r="12" spans="1:1" x14ac:dyDescent="0.35">
      <c r="A12" s="274" t="s">
        <v>514</v>
      </c>
    </row>
    <row r="13" spans="1:1" x14ac:dyDescent="0.35">
      <c r="A13" s="274" t="s">
        <v>503</v>
      </c>
    </row>
    <row r="14" spans="1:1" x14ac:dyDescent="0.35">
      <c r="A14" s="274" t="s">
        <v>506</v>
      </c>
    </row>
    <row r="15" spans="1:1" x14ac:dyDescent="0.35">
      <c r="A15" s="274" t="s">
        <v>502</v>
      </c>
    </row>
    <row r="16" spans="1:1" x14ac:dyDescent="0.35">
      <c r="A16" s="274" t="s">
        <v>512</v>
      </c>
    </row>
    <row r="17" spans="1:1" x14ac:dyDescent="0.35">
      <c r="A17" s="274" t="s">
        <v>507</v>
      </c>
    </row>
    <row r="18" spans="1:1" x14ac:dyDescent="0.35">
      <c r="A18" s="274" t="s">
        <v>503</v>
      </c>
    </row>
    <row r="19" spans="1:1" x14ac:dyDescent="0.35">
      <c r="A19" s="274" t="s">
        <v>504</v>
      </c>
    </row>
    <row r="20" spans="1:1" x14ac:dyDescent="0.35">
      <c r="A20" s="274" t="s">
        <v>502</v>
      </c>
    </row>
    <row r="21" spans="1:1" x14ac:dyDescent="0.35">
      <c r="A21" s="274" t="s">
        <v>511</v>
      </c>
    </row>
    <row r="22" spans="1:1" x14ac:dyDescent="0.35">
      <c r="A22" s="274" t="s">
        <v>507</v>
      </c>
    </row>
    <row r="23" spans="1:1" x14ac:dyDescent="0.35">
      <c r="A23" s="274" t="s">
        <v>503</v>
      </c>
    </row>
    <row r="24" spans="1:1" x14ac:dyDescent="0.35">
      <c r="A24" s="274" t="s">
        <v>504</v>
      </c>
    </row>
    <row r="25" spans="1:1" x14ac:dyDescent="0.35">
      <c r="A25" s="274" t="s">
        <v>502</v>
      </c>
    </row>
    <row r="26" spans="1:1" x14ac:dyDescent="0.35">
      <c r="A26" s="274" t="s">
        <v>510</v>
      </c>
    </row>
    <row r="27" spans="1:1" x14ac:dyDescent="0.35">
      <c r="A27" s="274" t="s">
        <v>507</v>
      </c>
    </row>
    <row r="28" spans="1:1" x14ac:dyDescent="0.35">
      <c r="A28" s="274" t="s">
        <v>503</v>
      </c>
    </row>
    <row r="29" spans="1:1" x14ac:dyDescent="0.35">
      <c r="A29" s="274" t="s">
        <v>506</v>
      </c>
    </row>
    <row r="30" spans="1:1" x14ac:dyDescent="0.35">
      <c r="A30" s="274" t="s">
        <v>502</v>
      </c>
    </row>
    <row r="31" spans="1:1" x14ac:dyDescent="0.35">
      <c r="A31" s="274" t="s">
        <v>510</v>
      </c>
    </row>
    <row r="32" spans="1:1" x14ac:dyDescent="0.35">
      <c r="A32" s="274" t="s">
        <v>507</v>
      </c>
    </row>
    <row r="33" spans="1:1" x14ac:dyDescent="0.35">
      <c r="A33" s="274" t="s">
        <v>503</v>
      </c>
    </row>
    <row r="34" spans="1:1" x14ac:dyDescent="0.35">
      <c r="A34" s="274" t="s">
        <v>504</v>
      </c>
    </row>
    <row r="35" spans="1:1" x14ac:dyDescent="0.35">
      <c r="A35" s="274" t="s">
        <v>502</v>
      </c>
    </row>
    <row r="36" spans="1:1" x14ac:dyDescent="0.35">
      <c r="A36" s="274" t="s">
        <v>509</v>
      </c>
    </row>
    <row r="37" spans="1:1" x14ac:dyDescent="0.35">
      <c r="A37" s="274" t="s">
        <v>507</v>
      </c>
    </row>
    <row r="38" spans="1:1" x14ac:dyDescent="0.35">
      <c r="A38" s="274" t="s">
        <v>503</v>
      </c>
    </row>
    <row r="39" spans="1:1" x14ac:dyDescent="0.35">
      <c r="A39" s="274" t="s">
        <v>506</v>
      </c>
    </row>
    <row r="40" spans="1:1" x14ac:dyDescent="0.35">
      <c r="A40" s="274" t="s">
        <v>502</v>
      </c>
    </row>
    <row r="41" spans="1:1" x14ac:dyDescent="0.35">
      <c r="A41" s="274" t="s">
        <v>509</v>
      </c>
    </row>
    <row r="42" spans="1:1" x14ac:dyDescent="0.35">
      <c r="A42" s="274" t="s">
        <v>507</v>
      </c>
    </row>
    <row r="43" spans="1:1" x14ac:dyDescent="0.35">
      <c r="A43" s="274" t="s">
        <v>503</v>
      </c>
    </row>
    <row r="44" spans="1:1" x14ac:dyDescent="0.35">
      <c r="A44" s="274" t="s">
        <v>504</v>
      </c>
    </row>
    <row r="45" spans="1:1" x14ac:dyDescent="0.35">
      <c r="A45" s="274" t="s">
        <v>502</v>
      </c>
    </row>
    <row r="46" spans="1:1" x14ac:dyDescent="0.35">
      <c r="A46" s="274" t="s">
        <v>508</v>
      </c>
    </row>
    <row r="47" spans="1:1" x14ac:dyDescent="0.35">
      <c r="A47" s="274" t="s">
        <v>507</v>
      </c>
    </row>
    <row r="48" spans="1:1" x14ac:dyDescent="0.35">
      <c r="A48" s="274" t="s">
        <v>503</v>
      </c>
    </row>
    <row r="49" spans="1:1" x14ac:dyDescent="0.35">
      <c r="A49" s="274" t="s">
        <v>506</v>
      </c>
    </row>
    <row r="50" spans="1:1" x14ac:dyDescent="0.35">
      <c r="A50" s="274" t="s">
        <v>502</v>
      </c>
    </row>
    <row r="51" spans="1:1" x14ac:dyDescent="0.35">
      <c r="A51" s="274" t="s">
        <v>508</v>
      </c>
    </row>
    <row r="52" spans="1:1" x14ac:dyDescent="0.35">
      <c r="A52" s="274" t="s">
        <v>507</v>
      </c>
    </row>
    <row r="53" spans="1:1" x14ac:dyDescent="0.35">
      <c r="A53" s="274" t="s">
        <v>503</v>
      </c>
    </row>
    <row r="54" spans="1:1" x14ac:dyDescent="0.35">
      <c r="A54" s="274" t="s">
        <v>504</v>
      </c>
    </row>
    <row r="55" spans="1:1" x14ac:dyDescent="0.35">
      <c r="A55" s="274" t="s">
        <v>502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0.6328125" style="210" customWidth="1"/>
    <col min="6" max="6" width="4.6328125" style="210" customWidth="1"/>
    <col min="7" max="8" width="16.6328125" style="210" customWidth="1"/>
    <col min="9" max="9" width="10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561"/>
      <c r="B1" s="561"/>
      <c r="C1" s="561"/>
      <c r="D1" s="561"/>
      <c r="E1" s="561"/>
      <c r="F1" s="561"/>
      <c r="G1" s="561"/>
      <c r="H1" s="561"/>
      <c r="I1" s="561"/>
      <c r="J1" s="561"/>
      <c r="K1" s="561"/>
    </row>
    <row r="2" spans="1:11" ht="3" customHeight="1" x14ac:dyDescent="0.35">
      <c r="A2" s="561"/>
      <c r="B2" s="561"/>
      <c r="C2" s="561"/>
      <c r="D2" s="561"/>
      <c r="E2" s="561"/>
      <c r="F2" s="561"/>
      <c r="G2" s="561"/>
      <c r="H2" s="561"/>
      <c r="I2" s="561"/>
      <c r="J2" s="561"/>
      <c r="K2" s="561"/>
    </row>
    <row r="3" spans="1:11" ht="40" customHeight="1" x14ac:dyDescent="0.35">
      <c r="A3" s="699" t="s">
        <v>823</v>
      </c>
      <c r="B3" s="699"/>
      <c r="C3" s="699"/>
      <c r="D3" s="699"/>
      <c r="E3" s="699"/>
      <c r="F3" s="699"/>
      <c r="G3" s="699"/>
      <c r="H3" s="699"/>
      <c r="I3" s="699"/>
      <c r="J3" s="699"/>
      <c r="K3" s="699"/>
    </row>
    <row r="4" spans="1:11" ht="24" customHeight="1" x14ac:dyDescent="0.35">
      <c r="A4" s="565">
        <v>0</v>
      </c>
      <c r="B4" s="700" t="s">
        <v>824</v>
      </c>
      <c r="C4" s="700"/>
      <c r="D4" s="700"/>
      <c r="E4" s="700"/>
      <c r="F4" s="700"/>
      <c r="G4" s="562"/>
      <c r="H4" s="562"/>
      <c r="I4" s="562"/>
      <c r="J4" s="562"/>
      <c r="K4" s="562"/>
    </row>
    <row r="5" spans="1:11" ht="4" customHeight="1" x14ac:dyDescent="0.35">
      <c r="A5" s="563"/>
      <c r="B5" s="563"/>
      <c r="C5" s="563"/>
      <c r="D5" s="563"/>
      <c r="E5" s="563"/>
      <c r="F5" s="563"/>
      <c r="G5" s="563"/>
      <c r="H5" s="563"/>
      <c r="I5" s="563"/>
      <c r="J5" s="563"/>
      <c r="K5" s="563"/>
    </row>
    <row r="6" spans="1:11" ht="10" customHeight="1" x14ac:dyDescent="0.35">
      <c r="A6" s="564"/>
      <c r="B6" s="564"/>
      <c r="C6" s="564"/>
      <c r="D6" s="564"/>
      <c r="E6" s="564"/>
      <c r="F6" s="564"/>
      <c r="G6" s="564"/>
      <c r="H6" s="564"/>
      <c r="I6" s="564"/>
      <c r="J6" s="564"/>
      <c r="K6" s="564"/>
    </row>
    <row r="7" spans="1:11" ht="18" customHeight="1" x14ac:dyDescent="0.35">
      <c r="A7" s="564"/>
      <c r="B7" s="597" t="s">
        <v>701</v>
      </c>
      <c r="C7" s="597"/>
      <c r="D7" s="597"/>
      <c r="E7" s="597"/>
      <c r="F7" s="597"/>
      <c r="G7" s="597"/>
      <c r="H7" s="597"/>
      <c r="I7" s="597"/>
      <c r="J7" s="564"/>
      <c r="K7" s="564"/>
    </row>
    <row r="8" spans="1:11" ht="42" customHeight="1" thickBot="1" x14ac:dyDescent="0.4">
      <c r="A8" s="564"/>
      <c r="B8" s="564"/>
      <c r="C8" s="542">
        <v>921</v>
      </c>
      <c r="D8" s="564"/>
      <c r="E8" s="543">
        <v>1442.1000000000001</v>
      </c>
      <c r="F8" s="564"/>
      <c r="G8" s="544">
        <v>-521.10000000000014</v>
      </c>
      <c r="H8" s="564"/>
      <c r="I8" s="545">
        <v>12772.93</v>
      </c>
      <c r="J8" s="564"/>
      <c r="K8" s="564"/>
    </row>
    <row r="9" spans="1:11" ht="16" customHeight="1" x14ac:dyDescent="0.35">
      <c r="A9" s="564"/>
      <c r="B9" s="564"/>
      <c r="C9" s="566" t="s">
        <v>20</v>
      </c>
      <c r="D9" s="564"/>
      <c r="E9" s="566" t="s">
        <v>19</v>
      </c>
      <c r="F9" s="564"/>
      <c r="G9" s="566" t="s">
        <v>825</v>
      </c>
      <c r="H9" s="564"/>
      <c r="I9" s="566" t="s">
        <v>826</v>
      </c>
      <c r="J9" s="564"/>
      <c r="K9" s="564"/>
    </row>
    <row r="10" spans="1:11" ht="10" customHeight="1" x14ac:dyDescent="0.35">
      <c r="A10" s="564"/>
      <c r="B10" s="564"/>
      <c r="C10" s="564"/>
      <c r="D10" s="564"/>
      <c r="E10" s="564"/>
      <c r="F10" s="564"/>
      <c r="G10" s="701" t="s">
        <v>827</v>
      </c>
      <c r="H10" s="701"/>
      <c r="I10" s="701"/>
      <c r="J10" s="564"/>
      <c r="K10" s="564"/>
    </row>
    <row r="11" spans="1:11" ht="10" customHeight="1" x14ac:dyDescent="0.35">
      <c r="A11" s="561"/>
      <c r="B11" s="561"/>
      <c r="C11" s="561"/>
      <c r="D11" s="561"/>
      <c r="E11" s="561"/>
      <c r="F11" s="561"/>
      <c r="G11" s="561"/>
      <c r="H11" s="561"/>
      <c r="I11" s="561"/>
      <c r="J11" s="561"/>
      <c r="K11" s="561"/>
    </row>
    <row r="12" spans="1:11" ht="24" customHeight="1" x14ac:dyDescent="0.35">
      <c r="A12" s="561"/>
      <c r="B12" s="702" t="s">
        <v>828</v>
      </c>
      <c r="C12" s="702"/>
      <c r="D12" s="702"/>
      <c r="E12" s="702"/>
      <c r="F12" s="702"/>
      <c r="G12" s="702"/>
      <c r="H12" s="702"/>
      <c r="I12" s="702"/>
      <c r="J12" s="561"/>
      <c r="K12" s="561"/>
    </row>
    <row r="13" spans="1:11" ht="20" customHeight="1" x14ac:dyDescent="0.35">
      <c r="A13" s="561"/>
      <c r="B13" s="567"/>
      <c r="C13" s="568" t="s">
        <v>16</v>
      </c>
      <c r="D13" s="569" t="s">
        <v>14</v>
      </c>
      <c r="E13" s="569" t="s">
        <v>829</v>
      </c>
      <c r="F13" s="567"/>
      <c r="G13" s="567"/>
      <c r="H13" s="567"/>
      <c r="I13" s="567"/>
      <c r="J13" s="561"/>
      <c r="K13" s="561"/>
    </row>
    <row r="14" spans="1:11" ht="20" customHeight="1" x14ac:dyDescent="0.35">
      <c r="A14" s="561"/>
      <c r="B14" s="561"/>
      <c r="C14" s="570" t="s">
        <v>377</v>
      </c>
      <c r="D14" s="571">
        <v>360</v>
      </c>
      <c r="E14" s="572">
        <v>0.39087947882736157</v>
      </c>
      <c r="F14" s="561"/>
      <c r="G14" s="561"/>
      <c r="H14" s="561"/>
      <c r="I14" s="561"/>
      <c r="J14" s="561"/>
      <c r="K14" s="561"/>
    </row>
    <row r="15" spans="1:11" ht="20" customHeight="1" x14ac:dyDescent="0.35">
      <c r="A15" s="561"/>
      <c r="B15" s="564"/>
      <c r="C15" s="573" t="s">
        <v>278</v>
      </c>
      <c r="D15" s="574">
        <v>300</v>
      </c>
      <c r="E15" s="575">
        <v>0.32573289902280128</v>
      </c>
      <c r="F15" s="564"/>
      <c r="G15" s="564"/>
      <c r="H15" s="564"/>
      <c r="I15" s="564"/>
      <c r="J15" s="561"/>
      <c r="K15" s="561"/>
    </row>
    <row r="16" spans="1:11" ht="20" customHeight="1" x14ac:dyDescent="0.35">
      <c r="A16" s="561"/>
      <c r="B16" s="561"/>
      <c r="C16" s="570" t="s">
        <v>681</v>
      </c>
      <c r="D16" s="571">
        <v>124.86</v>
      </c>
      <c r="E16" s="572">
        <v>0.13557003257328989</v>
      </c>
      <c r="F16" s="561"/>
      <c r="G16" s="561"/>
      <c r="H16" s="561"/>
      <c r="I16" s="561"/>
      <c r="J16" s="561"/>
      <c r="K16" s="561"/>
    </row>
    <row r="17" spans="1:11" ht="20" customHeight="1" x14ac:dyDescent="0.35">
      <c r="A17" s="561"/>
      <c r="B17" s="564"/>
      <c r="C17" s="573" t="s">
        <v>381</v>
      </c>
      <c r="D17" s="574">
        <v>108.63</v>
      </c>
      <c r="E17" s="575">
        <v>0.11794788273615635</v>
      </c>
      <c r="F17" s="564"/>
      <c r="G17" s="564"/>
      <c r="H17" s="564"/>
      <c r="I17" s="564"/>
      <c r="J17" s="561"/>
      <c r="K17" s="561"/>
    </row>
    <row r="18" spans="1:11" ht="20" customHeight="1" x14ac:dyDescent="0.35">
      <c r="A18" s="561"/>
      <c r="B18" s="561"/>
      <c r="C18" s="570" t="s">
        <v>274</v>
      </c>
      <c r="D18" s="571">
        <v>27.51</v>
      </c>
      <c r="E18" s="572">
        <v>2.9869706840390881E-2</v>
      </c>
      <c r="F18" s="561"/>
      <c r="G18" s="561"/>
      <c r="H18" s="561"/>
      <c r="I18" s="561"/>
      <c r="J18" s="561"/>
      <c r="K18" s="561"/>
    </row>
    <row r="19" spans="1:11" ht="22" customHeight="1" thickBot="1" x14ac:dyDescent="0.4">
      <c r="A19" s="561"/>
      <c r="B19" s="576"/>
      <c r="C19" s="577" t="s">
        <v>132</v>
      </c>
      <c r="D19" s="578">
        <v>921</v>
      </c>
      <c r="E19" s="576"/>
      <c r="F19" s="576"/>
      <c r="G19" s="576"/>
      <c r="H19" s="576"/>
      <c r="I19" s="576"/>
      <c r="J19" s="561"/>
      <c r="K19" s="561"/>
    </row>
    <row r="20" spans="1:11" ht="10" customHeight="1" x14ac:dyDescent="0.35">
      <c r="A20" s="561"/>
      <c r="B20" s="561"/>
      <c r="C20" s="561"/>
      <c r="D20" s="561"/>
      <c r="E20" s="561"/>
      <c r="F20" s="561"/>
      <c r="G20" s="561"/>
      <c r="H20" s="561"/>
      <c r="I20" s="561"/>
      <c r="J20" s="561"/>
      <c r="K20" s="561"/>
    </row>
    <row r="21" spans="1:11" ht="24" customHeight="1" x14ac:dyDescent="0.35">
      <c r="A21" s="561"/>
      <c r="B21" s="703" t="s">
        <v>830</v>
      </c>
      <c r="C21" s="703"/>
      <c r="D21" s="703"/>
      <c r="E21" s="703"/>
      <c r="F21" s="703"/>
      <c r="G21" s="703"/>
      <c r="H21" s="703"/>
      <c r="I21" s="703"/>
      <c r="J21" s="561"/>
      <c r="K21" s="561"/>
    </row>
    <row r="22" spans="1:11" ht="20" customHeight="1" x14ac:dyDescent="0.35">
      <c r="A22" s="561"/>
      <c r="B22" s="579"/>
      <c r="C22" s="580" t="s">
        <v>16</v>
      </c>
      <c r="D22" s="581" t="s">
        <v>14</v>
      </c>
      <c r="E22" s="581" t="s">
        <v>829</v>
      </c>
      <c r="F22" s="579"/>
      <c r="G22" s="579"/>
      <c r="H22" s="579"/>
      <c r="I22" s="579"/>
      <c r="J22" s="561"/>
      <c r="K22" s="561"/>
    </row>
    <row r="23" spans="1:11" ht="20" customHeight="1" x14ac:dyDescent="0.35">
      <c r="A23" s="561"/>
      <c r="B23" s="561"/>
      <c r="C23" s="570" t="s">
        <v>413</v>
      </c>
      <c r="D23" s="571">
        <v>1240.77</v>
      </c>
      <c r="E23" s="572">
        <v>0.8603910963178697</v>
      </c>
      <c r="F23" s="561"/>
      <c r="G23" s="561"/>
      <c r="H23" s="561"/>
      <c r="I23" s="561"/>
      <c r="J23" s="561"/>
      <c r="K23" s="561"/>
    </row>
    <row r="24" spans="1:11" ht="20" customHeight="1" x14ac:dyDescent="0.35">
      <c r="A24" s="561"/>
      <c r="B24" s="564"/>
      <c r="C24" s="573" t="s">
        <v>351</v>
      </c>
      <c r="D24" s="574">
        <v>119.88</v>
      </c>
      <c r="E24" s="575">
        <v>8.3128770542958169E-2</v>
      </c>
      <c r="F24" s="564"/>
      <c r="G24" s="564"/>
      <c r="H24" s="564"/>
      <c r="I24" s="564"/>
      <c r="J24" s="561"/>
      <c r="K24" s="561"/>
    </row>
    <row r="25" spans="1:11" ht="20" customHeight="1" x14ac:dyDescent="0.35">
      <c r="A25" s="561"/>
      <c r="B25" s="561"/>
      <c r="C25" s="570" t="s">
        <v>352</v>
      </c>
      <c r="D25" s="571">
        <v>76.95</v>
      </c>
      <c r="E25" s="572">
        <v>5.33596837944664E-2</v>
      </c>
      <c r="F25" s="561"/>
      <c r="G25" s="561"/>
      <c r="H25" s="561"/>
      <c r="I25" s="561"/>
      <c r="J25" s="561"/>
      <c r="K25" s="561"/>
    </row>
    <row r="26" spans="1:11" ht="20" customHeight="1" x14ac:dyDescent="0.35">
      <c r="A26" s="561"/>
      <c r="B26" s="564"/>
      <c r="C26" s="573" t="s">
        <v>414</v>
      </c>
      <c r="D26" s="574">
        <v>4.5</v>
      </c>
      <c r="E26" s="575">
        <v>3.1204493447056373E-3</v>
      </c>
      <c r="F26" s="564"/>
      <c r="G26" s="564"/>
      <c r="H26" s="564"/>
      <c r="I26" s="564"/>
      <c r="J26" s="561"/>
      <c r="K26" s="561"/>
    </row>
    <row r="27" spans="1:11" ht="22" customHeight="1" thickBot="1" x14ac:dyDescent="0.4">
      <c r="A27" s="561"/>
      <c r="B27" s="582"/>
      <c r="C27" s="583" t="s">
        <v>132</v>
      </c>
      <c r="D27" s="584">
        <v>1442.1000000000001</v>
      </c>
      <c r="E27" s="582"/>
      <c r="F27" s="582"/>
      <c r="G27" s="582"/>
      <c r="H27" s="582"/>
      <c r="I27" s="582"/>
      <c r="J27" s="561"/>
      <c r="K27" s="561"/>
    </row>
    <row r="28" spans="1:11" ht="10" customHeight="1" x14ac:dyDescent="0.35">
      <c r="A28" s="561"/>
      <c r="B28" s="561"/>
      <c r="C28" s="561"/>
      <c r="D28" s="561"/>
      <c r="E28" s="561"/>
      <c r="F28" s="561"/>
      <c r="G28" s="561"/>
      <c r="H28" s="561"/>
      <c r="I28" s="561"/>
      <c r="J28" s="561"/>
      <c r="K28" s="561"/>
    </row>
    <row r="29" spans="1:11" ht="24" customHeight="1" x14ac:dyDescent="0.35">
      <c r="A29" s="561"/>
      <c r="B29" s="698" t="s">
        <v>831</v>
      </c>
      <c r="C29" s="698"/>
      <c r="D29" s="698"/>
      <c r="E29" s="698"/>
      <c r="F29" s="698"/>
      <c r="G29" s="698"/>
      <c r="H29" s="698"/>
      <c r="I29" s="698"/>
      <c r="J29" s="561"/>
      <c r="K29" s="561"/>
    </row>
    <row r="30" spans="1:11" ht="20" customHeight="1" x14ac:dyDescent="0.35">
      <c r="A30" s="561"/>
      <c r="B30" s="585"/>
      <c r="C30" s="586" t="s">
        <v>20</v>
      </c>
      <c r="D30" s="587" t="s">
        <v>19</v>
      </c>
      <c r="E30" s="587" t="s">
        <v>825</v>
      </c>
      <c r="F30" s="585"/>
      <c r="G30" s="585"/>
      <c r="H30" s="585"/>
      <c r="I30" s="585"/>
      <c r="J30" s="561"/>
      <c r="K30" s="561"/>
    </row>
    <row r="31" spans="1:11" ht="22" customHeight="1" x14ac:dyDescent="0.35">
      <c r="A31" s="561"/>
      <c r="B31" s="564"/>
      <c r="C31" s="588">
        <v>0</v>
      </c>
      <c r="D31" s="589">
        <v>0</v>
      </c>
      <c r="E31" s="589">
        <v>0</v>
      </c>
      <c r="F31" s="564"/>
      <c r="G31" s="564"/>
      <c r="H31" s="564"/>
      <c r="I31" s="564"/>
      <c r="J31" s="561"/>
      <c r="K31" s="561"/>
    </row>
    <row r="32" spans="1:11" ht="10" customHeight="1" x14ac:dyDescent="0.35">
      <c r="A32" s="561"/>
      <c r="B32" s="561"/>
      <c r="C32" s="561"/>
      <c r="D32" s="561"/>
      <c r="E32" s="561"/>
      <c r="F32" s="561"/>
      <c r="G32" s="561"/>
      <c r="H32" s="561"/>
      <c r="I32" s="561"/>
      <c r="J32" s="561"/>
      <c r="K32" s="561"/>
    </row>
    <row r="33" spans="1:11" x14ac:dyDescent="0.35">
      <c r="A33" s="561"/>
      <c r="B33" s="561"/>
      <c r="C33" s="561"/>
      <c r="D33" s="561"/>
      <c r="E33" s="561"/>
      <c r="F33" s="561"/>
      <c r="G33" s="561"/>
      <c r="H33" s="561"/>
      <c r="I33" s="561"/>
      <c r="J33" s="561"/>
      <c r="K33" s="561"/>
    </row>
    <row r="34" spans="1:11" x14ac:dyDescent="0.35">
      <c r="A34" s="561"/>
      <c r="B34" s="561"/>
      <c r="C34" s="561"/>
      <c r="D34" s="561"/>
      <c r="E34" s="561"/>
      <c r="F34" s="561"/>
      <c r="G34" s="561"/>
      <c r="H34" s="561"/>
      <c r="I34" s="561"/>
      <c r="J34" s="561"/>
      <c r="K34" s="561"/>
    </row>
    <row r="35" spans="1:11" x14ac:dyDescent="0.35">
      <c r="A35" s="561"/>
      <c r="B35" s="561"/>
      <c r="C35" s="561"/>
      <c r="D35" s="561"/>
      <c r="E35" s="561"/>
      <c r="F35" s="561"/>
      <c r="G35" s="561"/>
      <c r="H35" s="561"/>
      <c r="I35" s="561"/>
      <c r="J35" s="561"/>
      <c r="K35" s="561"/>
    </row>
    <row r="36" spans="1:11" x14ac:dyDescent="0.35">
      <c r="A36" s="561"/>
      <c r="B36" s="561"/>
      <c r="C36" s="561"/>
      <c r="D36" s="561"/>
      <c r="E36" s="561"/>
      <c r="F36" s="561"/>
      <c r="G36" s="561"/>
      <c r="H36" s="561"/>
      <c r="I36" s="561"/>
      <c r="J36" s="561"/>
      <c r="K36" s="561"/>
    </row>
    <row r="37" spans="1:11" x14ac:dyDescent="0.35">
      <c r="A37" s="561"/>
      <c r="B37" s="561"/>
      <c r="C37" s="561"/>
      <c r="D37" s="561"/>
      <c r="E37" s="561"/>
      <c r="F37" s="561"/>
      <c r="G37" s="561"/>
      <c r="H37" s="561"/>
      <c r="I37" s="561"/>
      <c r="J37" s="561"/>
      <c r="K37" s="561"/>
    </row>
    <row r="38" spans="1:11" x14ac:dyDescent="0.35">
      <c r="A38" s="561"/>
      <c r="B38" s="561"/>
      <c r="C38" s="561"/>
      <c r="D38" s="561"/>
      <c r="E38" s="561"/>
      <c r="F38" s="561"/>
      <c r="G38" s="561"/>
      <c r="H38" s="561"/>
      <c r="I38" s="561"/>
      <c r="J38" s="561"/>
      <c r="K38" s="561"/>
    </row>
    <row r="39" spans="1:11" x14ac:dyDescent="0.35">
      <c r="A39" s="561"/>
      <c r="B39" s="561"/>
      <c r="C39" s="561"/>
      <c r="D39" s="561"/>
      <c r="E39" s="561"/>
      <c r="F39" s="561"/>
      <c r="G39" s="561"/>
      <c r="H39" s="561"/>
      <c r="I39" s="561"/>
      <c r="J39" s="561"/>
      <c r="K39" s="561"/>
    </row>
    <row r="40" spans="1:11" x14ac:dyDescent="0.35">
      <c r="A40" s="561"/>
      <c r="B40" s="561"/>
      <c r="C40" s="561"/>
      <c r="D40" s="561"/>
      <c r="E40" s="561"/>
      <c r="F40" s="561"/>
      <c r="G40" s="561"/>
      <c r="H40" s="561"/>
      <c r="I40" s="561"/>
      <c r="J40" s="561"/>
      <c r="K40" s="561"/>
    </row>
    <row r="41" spans="1:11" x14ac:dyDescent="0.35">
      <c r="A41" s="561"/>
      <c r="B41" s="561"/>
      <c r="C41" s="561"/>
      <c r="D41" s="561"/>
      <c r="E41" s="561"/>
      <c r="F41" s="561"/>
      <c r="G41" s="561"/>
      <c r="H41" s="561"/>
      <c r="I41" s="561"/>
      <c r="J41" s="561"/>
      <c r="K41" s="561"/>
    </row>
    <row r="42" spans="1:11" x14ac:dyDescent="0.35">
      <c r="A42" s="561"/>
      <c r="B42" s="561"/>
      <c r="C42" s="561"/>
      <c r="D42" s="561"/>
      <c r="E42" s="561"/>
      <c r="F42" s="561"/>
      <c r="G42" s="561"/>
      <c r="H42" s="561"/>
      <c r="I42" s="561"/>
      <c r="J42" s="561"/>
      <c r="K42" s="561"/>
    </row>
    <row r="43" spans="1:11" x14ac:dyDescent="0.35">
      <c r="A43" s="561"/>
      <c r="B43" s="561"/>
      <c r="C43" s="561"/>
      <c r="D43" s="561"/>
      <c r="E43" s="561"/>
      <c r="F43" s="561"/>
      <c r="G43" s="561"/>
      <c r="H43" s="561"/>
      <c r="I43" s="561"/>
      <c r="J43" s="561"/>
      <c r="K43" s="561"/>
    </row>
    <row r="44" spans="1:11" x14ac:dyDescent="0.35">
      <c r="A44" s="561"/>
      <c r="B44" s="561"/>
      <c r="C44" s="561"/>
      <c r="D44" s="561"/>
      <c r="E44" s="561"/>
      <c r="F44" s="561"/>
      <c r="G44" s="561"/>
      <c r="H44" s="561"/>
      <c r="I44" s="561"/>
      <c r="J44" s="561"/>
      <c r="K44" s="561"/>
    </row>
    <row r="45" spans="1:11" x14ac:dyDescent="0.35">
      <c r="A45" s="561"/>
      <c r="B45" s="561"/>
      <c r="C45" s="561"/>
      <c r="D45" s="561"/>
      <c r="E45" s="561"/>
      <c r="F45" s="561"/>
      <c r="G45" s="561"/>
      <c r="H45" s="561"/>
      <c r="I45" s="561"/>
      <c r="J45" s="561"/>
      <c r="K45" s="561"/>
    </row>
    <row r="46" spans="1:11" x14ac:dyDescent="0.35">
      <c r="A46" s="561"/>
      <c r="B46" s="561"/>
      <c r="C46" s="561"/>
      <c r="D46" s="561"/>
      <c r="E46" s="561"/>
      <c r="F46" s="561"/>
      <c r="G46" s="561"/>
      <c r="H46" s="561"/>
      <c r="I46" s="561"/>
      <c r="J46" s="561"/>
      <c r="K46" s="561"/>
    </row>
    <row r="47" spans="1:11" x14ac:dyDescent="0.35">
      <c r="A47" s="561"/>
      <c r="B47" s="561"/>
      <c r="C47" s="561"/>
      <c r="D47" s="561"/>
      <c r="E47" s="561"/>
      <c r="F47" s="561"/>
      <c r="G47" s="561"/>
      <c r="H47" s="561"/>
      <c r="I47" s="561"/>
      <c r="J47" s="561"/>
      <c r="K47" s="561"/>
    </row>
    <row r="48" spans="1:11" x14ac:dyDescent="0.35">
      <c r="A48" s="561"/>
      <c r="B48" s="561"/>
      <c r="C48" s="561"/>
      <c r="D48" s="561"/>
      <c r="E48" s="561"/>
      <c r="F48" s="561"/>
      <c r="G48" s="561"/>
      <c r="H48" s="561"/>
      <c r="I48" s="561"/>
      <c r="J48" s="561"/>
      <c r="K48" s="561"/>
    </row>
    <row r="49" spans="1:11" x14ac:dyDescent="0.35">
      <c r="A49" s="561"/>
      <c r="B49" s="561"/>
      <c r="C49" s="561"/>
      <c r="D49" s="561"/>
      <c r="E49" s="561"/>
      <c r="F49" s="561"/>
      <c r="G49" s="561"/>
      <c r="H49" s="561"/>
      <c r="I49" s="561"/>
      <c r="J49" s="561"/>
      <c r="K49" s="561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2026-05-16T08:47:34Z</dcterms:modified>
</cp:coreProperties>
</file>