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Саша" sheetId="7" r:id="rId1"/>
    <sheet name="Саша1" sheetId="8" r:id="rId2"/>
    <sheet name="Дима" sheetId="9" r:id="rId3"/>
    <sheet name="Дима1" sheetId="11" r:id="rId4"/>
    <sheet name="Лист12" sheetId="12" r:id="rId5"/>
    <sheet name="Лист4" sheetId="4" r:id="rId6"/>
    <sheet name="Лист1" sheetId="1" r:id="rId7"/>
    <sheet name="Лист2" sheetId="2" r:id="rId8"/>
    <sheet name="Лист3" sheetId="3" r:id="rId9"/>
  </sheets>
  <calcPr calcId="145621" refMode="R1C1"/>
</workbook>
</file>

<file path=xl/calcChain.xml><?xml version="1.0" encoding="utf-8"?>
<calcChain xmlns="http://schemas.openxmlformats.org/spreadsheetml/2006/main">
  <c r="O15" i="9" l="1"/>
  <c r="O16" i="9"/>
  <c r="O17" i="9" l="1"/>
  <c r="M13" i="9"/>
  <c r="L13" i="9"/>
  <c r="K13" i="9"/>
  <c r="M12" i="9"/>
  <c r="L12" i="9"/>
  <c r="K12" i="9"/>
  <c r="Q11" i="9"/>
  <c r="P11" i="9"/>
  <c r="O11" i="9"/>
  <c r="Q10" i="9"/>
  <c r="P10" i="9"/>
  <c r="O10" i="9"/>
  <c r="Q9" i="9"/>
  <c r="P9" i="9"/>
  <c r="O9" i="9"/>
  <c r="N9" i="9"/>
  <c r="Q8" i="9"/>
  <c r="P8" i="9"/>
  <c r="O8" i="9"/>
  <c r="Q7" i="9"/>
  <c r="P7" i="9"/>
  <c r="O7" i="9"/>
  <c r="Q6" i="9"/>
  <c r="P6" i="9"/>
  <c r="O6" i="9"/>
  <c r="N6" i="9"/>
  <c r="O19" i="9" s="1"/>
  <c r="L7" i="7"/>
  <c r="L4" i="7"/>
  <c r="M16" i="7"/>
  <c r="M15" i="7"/>
  <c r="M14" i="7"/>
  <c r="M13" i="7"/>
  <c r="O20" i="9" l="1"/>
  <c r="O22" i="9"/>
  <c r="O18" i="9"/>
  <c r="M17" i="7"/>
  <c r="J11" i="7"/>
  <c r="K11" i="7"/>
  <c r="I11" i="7"/>
  <c r="J10" i="7"/>
  <c r="K10" i="7"/>
  <c r="I10" i="7"/>
  <c r="M18" i="7" s="1"/>
  <c r="Q19" i="9" l="1"/>
  <c r="Q20" i="9"/>
  <c r="O21" i="9"/>
  <c r="Q21" i="9" s="1"/>
  <c r="M5" i="7"/>
  <c r="N5" i="7"/>
  <c r="O5" i="7"/>
  <c r="M6" i="7"/>
  <c r="N6" i="7"/>
  <c r="O6" i="7"/>
  <c r="M7" i="7"/>
  <c r="N7" i="7"/>
  <c r="O7" i="7"/>
  <c r="M8" i="7"/>
  <c r="N8" i="7"/>
  <c r="O8" i="7"/>
  <c r="M9" i="7"/>
  <c r="N9" i="7"/>
  <c r="O9" i="7"/>
  <c r="N4" i="7"/>
  <c r="O4" i="7"/>
  <c r="M4" i="7"/>
  <c r="M20" i="7" l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4" i="1"/>
  <c r="D14" i="1"/>
  <c r="D21" i="1" s="1"/>
  <c r="E14" i="1"/>
  <c r="B14" i="1"/>
  <c r="E8" i="1"/>
  <c r="E10" i="1" s="1"/>
  <c r="B8" i="1"/>
  <c r="B10" i="1" s="1"/>
  <c r="C8" i="1"/>
  <c r="C10" i="1" s="1"/>
  <c r="D8" i="1"/>
  <c r="D10" i="1" s="1"/>
  <c r="C21" i="1" l="1"/>
  <c r="M19" i="7"/>
  <c r="O19" i="7" s="1"/>
  <c r="O18" i="7"/>
  <c r="O17" i="7"/>
  <c r="B21" i="1"/>
  <c r="F10" i="1"/>
  <c r="E21" i="1"/>
  <c r="F21" i="1" s="1"/>
  <c r="F8" i="1"/>
  <c r="H8" i="1" s="1"/>
  <c r="F11" i="1" s="1"/>
  <c r="F13" i="1" l="1"/>
  <c r="F12" i="1" s="1"/>
</calcChain>
</file>

<file path=xl/sharedStrings.xml><?xml version="1.0" encoding="utf-8"?>
<sst xmlns="http://schemas.openxmlformats.org/spreadsheetml/2006/main" count="182" uniqueCount="54">
  <si>
    <t>Ti</t>
  </si>
  <si>
    <t>T</t>
  </si>
  <si>
    <t>N</t>
  </si>
  <si>
    <t>ni</t>
  </si>
  <si>
    <t>T^2/N</t>
  </si>
  <si>
    <t>RSS</t>
  </si>
  <si>
    <t>SSF</t>
  </si>
  <si>
    <t>TSS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</si>
  <si>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</si>
  <si>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</si>
  <si>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</si>
  <si>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</si>
  <si>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</si>
  <si>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</si>
  <si>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</si>
  <si>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</si>
  <si>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</si>
  <si>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</si>
  <si>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</si>
  <si>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</si>
  <si>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</si>
  <si>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</si>
  <si>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</si>
  <si>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</si>
  <si>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</si>
  <si>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</si>
  <si>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</si>
  <si>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</si>
  <si>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</si>
  <si>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</si>
  <si>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Двуфакторный диперсионный анализ</t>
  </si>
  <si>
    <t>Двухфакторный дисперсионный анализ без повторений</t>
  </si>
  <si>
    <t>Строка 1</t>
  </si>
  <si>
    <t>Строка 2</t>
  </si>
  <si>
    <t>Строка 3</t>
  </si>
  <si>
    <t>Строка 4</t>
  </si>
  <si>
    <t>Строка 5</t>
  </si>
  <si>
    <t>Строка 6</t>
  </si>
  <si>
    <t>Строки</t>
  </si>
  <si>
    <t>Столбцы</t>
  </si>
  <si>
    <t>Погрешность</t>
  </si>
  <si>
    <t>Саша</t>
  </si>
  <si>
    <t>Дима</t>
  </si>
  <si>
    <t>k1</t>
  </si>
  <si>
    <t>k2</t>
  </si>
  <si>
    <t>n</t>
  </si>
  <si>
    <t>sum(y)</t>
  </si>
  <si>
    <t>SSF1</t>
  </si>
  <si>
    <t>SSF2</t>
  </si>
  <si>
    <t>T^2/(n*k1*k2)</t>
  </si>
  <si>
    <t>SSF12</t>
  </si>
  <si>
    <t>F1</t>
  </si>
  <si>
    <t>F2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</si>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</sst>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Normal="100" workbookViewId="0">
      <selection activeCell="Q13" sqref="Q13"/>
    </sheetView>
  </sheetViews>
  <sheetFormatPr defaultRowHeight="15" x14ac:dyDescent="0.25"/>
  <sheetData>
    <row r="1" spans="1:15" x14ac:dyDescent="0.25">
      <c r="A1" t="s">
        <v>31</v>
      </c>
    </row>
    <row r="2" spans="1:15" thickBot="1" x14ac:dyDescent="0.4"/>
    <row r="3" spans="1:15" ht="15.75" thickBot="1" x14ac:dyDescent="0.3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  <c r="I3" t="s">
        <v>41</v>
      </c>
    </row>
    <row r="4" spans="1:15" x14ac:dyDescent="0.25">
      <c r="A4" s="2" t="s">
        <v>32</v>
      </c>
      <c r="B4" s="2">
        <v>3</v>
      </c>
      <c r="C4" s="2">
        <v>30</v>
      </c>
      <c r="D4" s="2">
        <v>10</v>
      </c>
      <c r="E4" s="2">
        <v>39</v>
      </c>
      <c r="I4" s="5">
        <v>5</v>
      </c>
      <c r="J4" s="6">
        <v>17</v>
      </c>
      <c r="K4" s="7">
        <v>8</v>
      </c>
      <c r="L4" s="14">
        <f>SUM(I4:K6)</f>
        <v>81</v>
      </c>
      <c r="M4" s="5">
        <f>I4*I4</f>
        <v>25</v>
      </c>
      <c r="N4" s="6">
        <f t="shared" ref="N4:O4" si="0">J4*J4</f>
        <v>289</v>
      </c>
      <c r="O4" s="7">
        <f t="shared" si="0"/>
        <v>64</v>
      </c>
    </row>
    <row r="5" spans="1:15" x14ac:dyDescent="0.25">
      <c r="A5" s="2" t="s">
        <v>33</v>
      </c>
      <c r="B5" s="2">
        <v>3</v>
      </c>
      <c r="C5" s="2">
        <v>24</v>
      </c>
      <c r="D5" s="2">
        <v>8</v>
      </c>
      <c r="E5" s="2">
        <v>4</v>
      </c>
      <c r="I5" s="8">
        <v>8</v>
      </c>
      <c r="J5" s="9">
        <v>6</v>
      </c>
      <c r="K5" s="10">
        <v>10</v>
      </c>
      <c r="L5" s="14"/>
      <c r="M5" s="8">
        <f t="shared" ref="M5:M9" si="1">I5*I5</f>
        <v>64</v>
      </c>
      <c r="N5" s="9">
        <f t="shared" ref="N5:N9" si="2">J5*J5</f>
        <v>36</v>
      </c>
      <c r="O5" s="10">
        <f t="shared" ref="O5:O9" si="3">K5*K5</f>
        <v>100</v>
      </c>
    </row>
    <row r="6" spans="1:15" x14ac:dyDescent="0.25">
      <c r="A6" s="2" t="s">
        <v>34</v>
      </c>
      <c r="B6" s="2">
        <v>3</v>
      </c>
      <c r="C6" s="2">
        <v>27</v>
      </c>
      <c r="D6" s="2">
        <v>9</v>
      </c>
      <c r="E6" s="2">
        <v>31</v>
      </c>
      <c r="I6" s="8">
        <v>8</v>
      </c>
      <c r="J6" s="9">
        <v>4</v>
      </c>
      <c r="K6" s="10">
        <v>15</v>
      </c>
      <c r="L6" s="14"/>
      <c r="M6" s="8">
        <f t="shared" si="1"/>
        <v>64</v>
      </c>
      <c r="N6" s="9">
        <f t="shared" si="2"/>
        <v>16</v>
      </c>
      <c r="O6" s="10">
        <f t="shared" si="3"/>
        <v>225</v>
      </c>
    </row>
    <row r="7" spans="1:15" x14ac:dyDescent="0.25">
      <c r="A7" s="2" t="s">
        <v>35</v>
      </c>
      <c r="B7" s="2">
        <v>3</v>
      </c>
      <c r="C7" s="2">
        <v>18</v>
      </c>
      <c r="D7" s="2">
        <v>6</v>
      </c>
      <c r="E7" s="2">
        <v>4</v>
      </c>
      <c r="I7" s="8">
        <v>6</v>
      </c>
      <c r="J7" s="9">
        <v>4</v>
      </c>
      <c r="K7" s="10">
        <v>8</v>
      </c>
      <c r="L7" s="14">
        <f>SUM(I7:K9)</f>
        <v>57</v>
      </c>
      <c r="M7" s="8">
        <f t="shared" si="1"/>
        <v>36</v>
      </c>
      <c r="N7" s="9">
        <f t="shared" si="2"/>
        <v>16</v>
      </c>
      <c r="O7" s="10">
        <f t="shared" si="3"/>
        <v>64</v>
      </c>
    </row>
    <row r="8" spans="1:1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  <c r="I8" s="8">
        <v>8</v>
      </c>
      <c r="J8" s="9">
        <v>5</v>
      </c>
      <c r="K8" s="10">
        <v>10</v>
      </c>
      <c r="L8" s="14"/>
      <c r="M8" s="8">
        <f t="shared" si="1"/>
        <v>64</v>
      </c>
      <c r="N8" s="9">
        <f t="shared" si="2"/>
        <v>25</v>
      </c>
      <c r="O8" s="10">
        <f t="shared" si="3"/>
        <v>100</v>
      </c>
    </row>
    <row r="9" spans="1:15" ht="15.75" thickBot="1" x14ac:dyDescent="0.3">
      <c r="A9" s="2" t="s">
        <v>37</v>
      </c>
      <c r="B9" s="2">
        <v>3</v>
      </c>
      <c r="C9" s="2">
        <v>16</v>
      </c>
      <c r="D9" s="2">
        <v>5.333333333333333</v>
      </c>
      <c r="E9" s="2">
        <v>1.3333333333333357</v>
      </c>
      <c r="I9" s="11">
        <v>4</v>
      </c>
      <c r="J9" s="12">
        <v>6</v>
      </c>
      <c r="K9" s="13">
        <v>6</v>
      </c>
      <c r="L9" s="14"/>
      <c r="M9" s="11">
        <f t="shared" si="1"/>
        <v>16</v>
      </c>
      <c r="N9" s="12">
        <f t="shared" si="2"/>
        <v>36</v>
      </c>
      <c r="O9" s="13">
        <f t="shared" si="3"/>
        <v>36</v>
      </c>
    </row>
    <row r="10" spans="1:15" ht="14.45" x14ac:dyDescent="0.35">
      <c r="A10" s="2"/>
      <c r="B10" s="2"/>
      <c r="C10" s="2"/>
      <c r="D10" s="2"/>
      <c r="E10" s="2"/>
      <c r="I10">
        <f>SUM(I4:I6)</f>
        <v>21</v>
      </c>
      <c r="J10">
        <f t="shared" ref="J10:K10" si="4">SUM(J4:J6)</f>
        <v>27</v>
      </c>
      <c r="K10">
        <f t="shared" si="4"/>
        <v>33</v>
      </c>
    </row>
    <row r="11" spans="1:1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3.1</v>
      </c>
      <c r="I11">
        <f>SUM(I7:I9)</f>
        <v>18</v>
      </c>
      <c r="J11">
        <f t="shared" ref="J11:K11" si="5">SUM(J7:J9)</f>
        <v>15</v>
      </c>
      <c r="K11">
        <f t="shared" si="5"/>
        <v>24</v>
      </c>
    </row>
    <row r="12" spans="1:15" x14ac:dyDescent="0.25">
      <c r="A12" s="2" t="s">
        <v>16</v>
      </c>
      <c r="B12" s="2">
        <v>6</v>
      </c>
      <c r="C12" s="2">
        <v>42</v>
      </c>
      <c r="D12" s="2">
        <v>7</v>
      </c>
      <c r="E12" s="2">
        <v>24.8</v>
      </c>
    </row>
    <row r="13" spans="1:15" ht="15.75" thickBot="1" x14ac:dyDescent="0.3">
      <c r="A13" s="3" t="s">
        <v>17</v>
      </c>
      <c r="B13" s="3">
        <v>6</v>
      </c>
      <c r="C13" s="3">
        <v>57</v>
      </c>
      <c r="D13" s="3">
        <v>9.5</v>
      </c>
      <c r="E13" s="3">
        <v>9.5</v>
      </c>
      <c r="I13" t="s">
        <v>43</v>
      </c>
      <c r="J13">
        <v>2</v>
      </c>
      <c r="L13" t="s">
        <v>46</v>
      </c>
      <c r="M13">
        <f>SUM(M4:O9)</f>
        <v>1276</v>
      </c>
    </row>
    <row r="14" spans="1:15" ht="14.45" x14ac:dyDescent="0.35">
      <c r="I14" t="s">
        <v>44</v>
      </c>
      <c r="J14">
        <v>3</v>
      </c>
      <c r="L14" t="s">
        <v>1</v>
      </c>
      <c r="M14">
        <f>SUM(I4:K9)</f>
        <v>138</v>
      </c>
    </row>
    <row r="15" spans="1:15" ht="14.45" x14ac:dyDescent="0.35">
      <c r="I15" t="s">
        <v>45</v>
      </c>
      <c r="J15">
        <v>3</v>
      </c>
      <c r="L15" t="s">
        <v>49</v>
      </c>
      <c r="M15">
        <f>M14^2/(J15*J13*J14)</f>
        <v>1058</v>
      </c>
    </row>
    <row r="16" spans="1:15" ht="15.75" thickBot="1" x14ac:dyDescent="0.3">
      <c r="A16" t="s">
        <v>19</v>
      </c>
      <c r="I16" t="s">
        <v>2</v>
      </c>
      <c r="J16">
        <v>18</v>
      </c>
      <c r="L16" t="s">
        <v>7</v>
      </c>
      <c r="M16">
        <f>M13-M15</f>
        <v>218</v>
      </c>
    </row>
    <row r="17" spans="1:15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L17" t="s">
        <v>47</v>
      </c>
      <c r="M17">
        <f>(L4^2+L7^2)/(J15*J14)-M15</f>
        <v>32</v>
      </c>
      <c r="N17" t="s">
        <v>51</v>
      </c>
      <c r="O17">
        <f>M17*12/((J13-1)*M20)</f>
        <v>2.5945945945945947</v>
      </c>
    </row>
    <row r="18" spans="1:15" x14ac:dyDescent="0.25">
      <c r="A18" s="2" t="s">
        <v>38</v>
      </c>
      <c r="B18" s="2">
        <v>46.666666666666686</v>
      </c>
      <c r="C18" s="2">
        <v>5</v>
      </c>
      <c r="D18" s="2">
        <v>9.3333333333333375</v>
      </c>
      <c r="E18" s="2">
        <v>0.66508313539192443</v>
      </c>
      <c r="F18" s="2">
        <v>0.65854721877092026</v>
      </c>
      <c r="G18" s="2">
        <v>3.325834530413013</v>
      </c>
      <c r="L18" t="s">
        <v>48</v>
      </c>
      <c r="M18">
        <f>((I10+I11)^2+(J10+J11)^2+(K10+K11)^2)/(J15*J13)-M15</f>
        <v>31</v>
      </c>
      <c r="N18" t="s">
        <v>52</v>
      </c>
      <c r="O18">
        <f>M18*12/((J14-1)*M20)</f>
        <v>1.2567567567567568</v>
      </c>
    </row>
    <row r="19" spans="1:15" x14ac:dyDescent="0.25">
      <c r="A19" s="2" t="s">
        <v>39</v>
      </c>
      <c r="B19" s="2">
        <v>31</v>
      </c>
      <c r="C19" s="2">
        <v>2</v>
      </c>
      <c r="D19" s="2">
        <v>15.5</v>
      </c>
      <c r="E19" s="2">
        <v>1.1045130641330168</v>
      </c>
      <c r="F19" s="2">
        <v>0.36863357173043537</v>
      </c>
      <c r="G19" s="2">
        <v>4.1028210151304032</v>
      </c>
      <c r="L19" t="s">
        <v>50</v>
      </c>
      <c r="M19">
        <f>M16-M17-M18-M20</f>
        <v>7</v>
      </c>
      <c r="N19" t="s">
        <v>53</v>
      </c>
      <c r="O19">
        <f>M19*12/((J14-1)*M20)</f>
        <v>0.28378378378378377</v>
      </c>
    </row>
    <row r="20" spans="1:15" x14ac:dyDescent="0.25">
      <c r="A20" s="2" t="s">
        <v>40</v>
      </c>
      <c r="B20" s="2">
        <v>140.33333333333331</v>
      </c>
      <c r="C20" s="2">
        <v>10</v>
      </c>
      <c r="D20" s="2">
        <v>14.033333333333331</v>
      </c>
      <c r="E20" s="2"/>
      <c r="F20" s="2"/>
      <c r="G20" s="2"/>
      <c r="L20" t="s">
        <v>5</v>
      </c>
      <c r="M20">
        <f>M13-(I10^2+I11^2+J10^2+J11^2+K10^2+K11^2)/J15</f>
        <v>148</v>
      </c>
    </row>
    <row r="21" spans="1:15" ht="14.45" x14ac:dyDescent="0.35">
      <c r="A21" s="2"/>
      <c r="B21" s="2"/>
      <c r="C21" s="2"/>
      <c r="D21" s="2"/>
      <c r="E21" s="2"/>
      <c r="F21" s="2"/>
      <c r="G21" s="2"/>
    </row>
    <row r="22" spans="1:15" ht="15.75" thickBot="1" x14ac:dyDescent="0.3">
      <c r="A22" s="3" t="s">
        <v>29</v>
      </c>
      <c r="B22" s="3">
        <v>218</v>
      </c>
      <c r="C22" s="3">
        <v>17</v>
      </c>
      <c r="D22" s="3"/>
      <c r="E22" s="3"/>
      <c r="F22" s="3"/>
      <c r="G22" s="3"/>
    </row>
  </sheetData>
  <mergeCells count="2">
    <mergeCell ref="L4:L6"/>
    <mergeCell ref="L7:L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31</v>
      </c>
    </row>
    <row r="2" spans="1:7" thickBot="1" x14ac:dyDescent="0.4"/>
    <row r="3" spans="1: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7" ht="14.45" x14ac:dyDescent="0.35">
      <c r="A4" s="2">
        <v>8</v>
      </c>
      <c r="B4" s="2">
        <v>2</v>
      </c>
      <c r="C4" s="2">
        <v>16</v>
      </c>
      <c r="D4" s="2">
        <v>8</v>
      </c>
      <c r="E4" s="2">
        <v>8</v>
      </c>
    </row>
    <row r="5" spans="1:7" ht="14.45" x14ac:dyDescent="0.35">
      <c r="A5" s="2">
        <v>8</v>
      </c>
      <c r="B5" s="2">
        <v>2</v>
      </c>
      <c r="C5" s="2">
        <v>19</v>
      </c>
      <c r="D5" s="2">
        <v>9.5</v>
      </c>
      <c r="E5" s="2">
        <v>60.5</v>
      </c>
    </row>
    <row r="6" spans="1:7" ht="14.45" x14ac:dyDescent="0.35">
      <c r="A6" s="2">
        <v>6</v>
      </c>
      <c r="B6" s="2">
        <v>2</v>
      </c>
      <c r="C6" s="2">
        <v>12</v>
      </c>
      <c r="D6" s="2">
        <v>6</v>
      </c>
      <c r="E6" s="2">
        <v>8</v>
      </c>
    </row>
    <row r="7" spans="1:7" ht="14.45" x14ac:dyDescent="0.35">
      <c r="A7" s="2">
        <v>8</v>
      </c>
      <c r="B7" s="2">
        <v>2</v>
      </c>
      <c r="C7" s="2">
        <v>15</v>
      </c>
      <c r="D7" s="2">
        <v>7.5</v>
      </c>
      <c r="E7" s="2">
        <v>12.5</v>
      </c>
    </row>
    <row r="8" spans="1:7" ht="14.45" x14ac:dyDescent="0.35">
      <c r="A8" s="2">
        <v>4</v>
      </c>
      <c r="B8" s="2">
        <v>2</v>
      </c>
      <c r="C8" s="2">
        <v>12</v>
      </c>
      <c r="D8" s="2">
        <v>6</v>
      </c>
      <c r="E8" s="2">
        <v>0</v>
      </c>
    </row>
    <row r="9" spans="1:7" ht="14.45" x14ac:dyDescent="0.35">
      <c r="A9" s="2"/>
      <c r="B9" s="2"/>
      <c r="C9" s="2"/>
      <c r="D9" s="2"/>
      <c r="E9" s="2"/>
    </row>
    <row r="10" spans="1:7" ht="14.45" x14ac:dyDescent="0.35">
      <c r="A10" s="2">
        <v>17</v>
      </c>
      <c r="B10" s="2">
        <v>5</v>
      </c>
      <c r="C10" s="2">
        <v>25</v>
      </c>
      <c r="D10" s="2">
        <v>5</v>
      </c>
      <c r="E10" s="2">
        <v>1</v>
      </c>
    </row>
    <row r="11" spans="1:7" thickBot="1" x14ac:dyDescent="0.4">
      <c r="A11" s="3">
        <v>8</v>
      </c>
      <c r="B11" s="3">
        <v>5</v>
      </c>
      <c r="C11" s="3">
        <v>49</v>
      </c>
      <c r="D11" s="3">
        <v>9.8000000000000007</v>
      </c>
      <c r="E11" s="3">
        <v>11.200000000000003</v>
      </c>
    </row>
    <row r="14" spans="1:7" ht="15.75" thickBot="1" x14ac:dyDescent="0.3">
      <c r="A14" t="s">
        <v>19</v>
      </c>
    </row>
    <row r="15" spans="1:7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26</v>
      </c>
    </row>
    <row r="16" spans="1:7" x14ac:dyDescent="0.25">
      <c r="A16" s="2" t="s">
        <v>38</v>
      </c>
      <c r="B16" s="2">
        <v>17.400000000000006</v>
      </c>
      <c r="C16" s="2">
        <v>4</v>
      </c>
      <c r="D16" s="2">
        <v>4.3500000000000014</v>
      </c>
      <c r="E16" s="2">
        <v>0.55414012738853535</v>
      </c>
      <c r="F16" s="2">
        <v>0.70926104497733267</v>
      </c>
      <c r="G16" s="2">
        <v>6.38823290869587</v>
      </c>
    </row>
    <row r="17" spans="1:7" x14ac:dyDescent="0.25">
      <c r="A17" s="2" t="s">
        <v>39</v>
      </c>
      <c r="B17" s="2">
        <v>57.600000000000009</v>
      </c>
      <c r="C17" s="2">
        <v>1</v>
      </c>
      <c r="D17" s="2">
        <v>57.600000000000009</v>
      </c>
      <c r="E17" s="2">
        <v>7.3375796178343977</v>
      </c>
      <c r="F17" s="2">
        <v>5.3603962145309873E-2</v>
      </c>
      <c r="G17" s="2">
        <v>7.708647422176786</v>
      </c>
    </row>
    <row r="18" spans="1:7" x14ac:dyDescent="0.25">
      <c r="A18" s="2" t="s">
        <v>40</v>
      </c>
      <c r="B18" s="2">
        <v>31.399999999999991</v>
      </c>
      <c r="C18" s="2">
        <v>4</v>
      </c>
      <c r="D18" s="2">
        <v>7.8499999999999979</v>
      </c>
      <c r="E18" s="2"/>
      <c r="F18" s="2"/>
      <c r="G18" s="2"/>
    </row>
    <row r="19" spans="1:7" ht="14.45" x14ac:dyDescent="0.35">
      <c r="A19" s="2"/>
      <c r="B19" s="2"/>
      <c r="C19" s="2"/>
      <c r="D19" s="2"/>
      <c r="E19" s="2"/>
      <c r="F19" s="2"/>
      <c r="G19" s="2"/>
    </row>
    <row r="20" spans="1:7" ht="15.75" thickBot="1" x14ac:dyDescent="0.3">
      <c r="A20" s="3" t="s">
        <v>29</v>
      </c>
      <c r="B20" s="3">
        <v>106.4</v>
      </c>
      <c r="C20" s="3">
        <v>9</v>
      </c>
      <c r="D20" s="3"/>
      <c r="E20" s="3"/>
      <c r="F20" s="3"/>
      <c r="G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opLeftCell="H1" workbookViewId="0">
      <selection activeCell="Q21" sqref="Q21"/>
    </sheetView>
  </sheetViews>
  <sheetFormatPr defaultRowHeight="15" x14ac:dyDescent="0.25"/>
  <sheetData>
    <row r="1" spans="1:25" x14ac:dyDescent="0.25">
      <c r="A1" t="s">
        <v>31</v>
      </c>
    </row>
    <row r="2" spans="1:25" ht="15.75" thickBot="1" x14ac:dyDescent="0.3"/>
    <row r="3" spans="1:2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25" x14ac:dyDescent="0.25">
      <c r="A4" s="2" t="s">
        <v>32</v>
      </c>
      <c r="B4" s="2">
        <v>3</v>
      </c>
      <c r="C4" s="2">
        <v>21</v>
      </c>
      <c r="D4" s="2">
        <v>7</v>
      </c>
      <c r="E4" s="2">
        <v>3</v>
      </c>
    </row>
    <row r="5" spans="1:25" ht="15.75" thickBot="1" x14ac:dyDescent="0.3">
      <c r="A5" s="2" t="s">
        <v>33</v>
      </c>
      <c r="B5" s="2">
        <v>3</v>
      </c>
      <c r="C5" s="2">
        <v>22</v>
      </c>
      <c r="D5" s="2">
        <v>7.333333333333333</v>
      </c>
      <c r="E5" s="2">
        <v>5.3333333333333286</v>
      </c>
      <c r="K5" t="s">
        <v>41</v>
      </c>
    </row>
    <row r="6" spans="1:25" x14ac:dyDescent="0.25">
      <c r="A6" s="2" t="s">
        <v>34</v>
      </c>
      <c r="B6" s="2">
        <v>3</v>
      </c>
      <c r="C6" s="2">
        <v>29</v>
      </c>
      <c r="D6" s="2">
        <v>9.6666666666666661</v>
      </c>
      <c r="E6" s="2">
        <v>12.333333333333343</v>
      </c>
      <c r="K6">
        <v>5</v>
      </c>
      <c r="L6">
        <v>8</v>
      </c>
      <c r="M6">
        <v>8</v>
      </c>
      <c r="N6" s="14">
        <f>SUM(K6:M8)</f>
        <v>72</v>
      </c>
      <c r="O6" s="5">
        <f>K6*K6</f>
        <v>25</v>
      </c>
      <c r="P6" s="6">
        <f t="shared" ref="P6:Q11" si="0">L6*L6</f>
        <v>64</v>
      </c>
      <c r="Q6" s="7">
        <f t="shared" si="0"/>
        <v>64</v>
      </c>
      <c r="V6" s="14"/>
      <c r="W6" s="5"/>
      <c r="X6" s="6"/>
      <c r="Y6" s="7"/>
    </row>
    <row r="7" spans="1:25" x14ac:dyDescent="0.25">
      <c r="A7" s="2" t="s">
        <v>35</v>
      </c>
      <c r="B7" s="2">
        <v>3</v>
      </c>
      <c r="C7" s="2">
        <v>24</v>
      </c>
      <c r="D7" s="2">
        <v>8</v>
      </c>
      <c r="E7" s="2">
        <v>28</v>
      </c>
      <c r="K7">
        <v>6</v>
      </c>
      <c r="L7">
        <v>6</v>
      </c>
      <c r="M7">
        <v>10</v>
      </c>
      <c r="N7" s="14"/>
      <c r="O7" s="8">
        <f t="shared" ref="O7:O11" si="1">K7*K7</f>
        <v>36</v>
      </c>
      <c r="P7" s="9">
        <f t="shared" si="0"/>
        <v>36</v>
      </c>
      <c r="Q7" s="10">
        <f t="shared" si="0"/>
        <v>100</v>
      </c>
      <c r="V7" s="14"/>
      <c r="W7" s="8"/>
      <c r="X7" s="9"/>
      <c r="Y7" s="10"/>
    </row>
    <row r="8" spans="1:2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  <c r="K8">
        <v>10</v>
      </c>
      <c r="L8">
        <v>13</v>
      </c>
      <c r="M8">
        <v>6</v>
      </c>
      <c r="N8" s="14"/>
      <c r="O8" s="8">
        <f t="shared" si="1"/>
        <v>100</v>
      </c>
      <c r="P8" s="9">
        <f t="shared" si="0"/>
        <v>169</v>
      </c>
      <c r="Q8" s="10">
        <f t="shared" si="0"/>
        <v>36</v>
      </c>
      <c r="V8" s="14"/>
      <c r="W8" s="8"/>
      <c r="X8" s="9"/>
      <c r="Y8" s="10"/>
    </row>
    <row r="9" spans="1:25" x14ac:dyDescent="0.25">
      <c r="A9" s="2" t="s">
        <v>37</v>
      </c>
      <c r="B9" s="2">
        <v>3</v>
      </c>
      <c r="C9" s="2">
        <v>25</v>
      </c>
      <c r="D9" s="2">
        <v>8.3333333333333339</v>
      </c>
      <c r="E9" s="2">
        <v>34.333333333333329</v>
      </c>
      <c r="K9">
        <v>6</v>
      </c>
      <c r="L9">
        <v>4</v>
      </c>
      <c r="M9">
        <v>14</v>
      </c>
      <c r="N9" s="14">
        <f>SUM(K9:M11)</f>
        <v>72</v>
      </c>
      <c r="O9" s="8">
        <f t="shared" si="1"/>
        <v>36</v>
      </c>
      <c r="P9" s="9">
        <f t="shared" si="0"/>
        <v>16</v>
      </c>
      <c r="Q9" s="10">
        <f t="shared" si="0"/>
        <v>196</v>
      </c>
      <c r="V9" s="14"/>
      <c r="W9" s="8"/>
      <c r="X9" s="9"/>
      <c r="Y9" s="10"/>
    </row>
    <row r="10" spans="1:25" x14ac:dyDescent="0.25">
      <c r="A10" s="2"/>
      <c r="B10" s="2"/>
      <c r="C10" s="2"/>
      <c r="D10" s="2"/>
      <c r="E10" s="2"/>
      <c r="K10">
        <v>8</v>
      </c>
      <c r="L10">
        <v>5</v>
      </c>
      <c r="M10">
        <v>10</v>
      </c>
      <c r="N10" s="14"/>
      <c r="O10" s="8">
        <f t="shared" si="1"/>
        <v>64</v>
      </c>
      <c r="P10" s="9">
        <f t="shared" si="0"/>
        <v>25</v>
      </c>
      <c r="Q10" s="10">
        <f t="shared" si="0"/>
        <v>100</v>
      </c>
      <c r="V10" s="14"/>
      <c r="W10" s="8"/>
      <c r="X10" s="9"/>
      <c r="Y10" s="10"/>
    </row>
    <row r="11" spans="1:25" ht="15.75" thickBot="1" x14ac:dyDescent="0.3">
      <c r="A11" s="2" t="s">
        <v>15</v>
      </c>
      <c r="B11" s="2">
        <v>6</v>
      </c>
      <c r="C11" s="2">
        <v>39</v>
      </c>
      <c r="D11" s="2">
        <v>6.5</v>
      </c>
      <c r="E11" s="2">
        <v>4.7</v>
      </c>
      <c r="K11">
        <v>4</v>
      </c>
      <c r="L11">
        <v>15</v>
      </c>
      <c r="M11">
        <v>6</v>
      </c>
      <c r="N11" s="14"/>
      <c r="O11" s="11">
        <f t="shared" si="1"/>
        <v>16</v>
      </c>
      <c r="P11" s="12">
        <f t="shared" si="0"/>
        <v>225</v>
      </c>
      <c r="Q11" s="13">
        <f t="shared" si="0"/>
        <v>36</v>
      </c>
      <c r="V11" s="14"/>
      <c r="W11" s="11"/>
      <c r="X11" s="12"/>
      <c r="Y11" s="13"/>
    </row>
    <row r="12" spans="1:25" x14ac:dyDescent="0.25">
      <c r="A12" s="2" t="s">
        <v>16</v>
      </c>
      <c r="B12" s="2">
        <v>6</v>
      </c>
      <c r="C12" s="2">
        <v>51</v>
      </c>
      <c r="D12" s="2">
        <v>8.5</v>
      </c>
      <c r="E12" s="2">
        <v>20.3</v>
      </c>
      <c r="K12">
        <f>SUM(K6:K8)</f>
        <v>21</v>
      </c>
      <c r="L12">
        <f t="shared" ref="L12:M12" si="2">SUM(L6:L8)</f>
        <v>27</v>
      </c>
      <c r="M12">
        <f t="shared" si="2"/>
        <v>24</v>
      </c>
    </row>
    <row r="13" spans="1:25" ht="15.75" thickBot="1" x14ac:dyDescent="0.3">
      <c r="A13" s="3" t="s">
        <v>17</v>
      </c>
      <c r="B13" s="3">
        <v>6</v>
      </c>
      <c r="C13" s="3">
        <v>54</v>
      </c>
      <c r="D13" s="3">
        <v>9</v>
      </c>
      <c r="E13" s="3">
        <v>9.1999999999999993</v>
      </c>
      <c r="K13">
        <f>SUM(K9:K11)</f>
        <v>18</v>
      </c>
      <c r="L13">
        <f t="shared" ref="L13:M13" si="3">SUM(L9:L11)</f>
        <v>24</v>
      </c>
      <c r="M13">
        <f t="shared" si="3"/>
        <v>30</v>
      </c>
    </row>
    <row r="15" spans="1:25" x14ac:dyDescent="0.25">
      <c r="K15" t="s">
        <v>43</v>
      </c>
      <c r="L15">
        <v>2</v>
      </c>
      <c r="N15" t="s">
        <v>46</v>
      </c>
      <c r="O15">
        <f>SUM(O6:Q11)</f>
        <v>1344</v>
      </c>
    </row>
    <row r="16" spans="1:25" ht="15.75" thickBot="1" x14ac:dyDescent="0.3">
      <c r="A16" t="s">
        <v>19</v>
      </c>
      <c r="K16" t="s">
        <v>44</v>
      </c>
      <c r="L16">
        <v>3</v>
      </c>
      <c r="N16" t="s">
        <v>1</v>
      </c>
      <c r="O16">
        <f>SUM(K6:M11)</f>
        <v>144</v>
      </c>
    </row>
    <row r="17" spans="1:1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K17" t="s">
        <v>45</v>
      </c>
      <c r="L17">
        <v>3</v>
      </c>
      <c r="N17" t="s">
        <v>49</v>
      </c>
      <c r="O17">
        <f>O16^2/(L17*L15*L16)</f>
        <v>1152</v>
      </c>
    </row>
    <row r="18" spans="1:17" x14ac:dyDescent="0.25">
      <c r="A18" s="2" t="s">
        <v>38</v>
      </c>
      <c r="B18" s="2">
        <v>13.333333333333343</v>
      </c>
      <c r="C18" s="2">
        <v>5</v>
      </c>
      <c r="D18" s="2">
        <v>2.6666666666666687</v>
      </c>
      <c r="E18" s="2">
        <v>0.16913319238900648</v>
      </c>
      <c r="F18" s="2">
        <v>0.96827048308676278</v>
      </c>
      <c r="G18" s="2">
        <v>3.325834530413013</v>
      </c>
      <c r="K18" t="s">
        <v>2</v>
      </c>
      <c r="L18">
        <v>18</v>
      </c>
      <c r="N18" t="s">
        <v>7</v>
      </c>
      <c r="O18">
        <f>O15-O17</f>
        <v>192</v>
      </c>
    </row>
    <row r="19" spans="1:17" x14ac:dyDescent="0.25">
      <c r="A19" s="2" t="s">
        <v>39</v>
      </c>
      <c r="B19" s="2">
        <v>21</v>
      </c>
      <c r="C19" s="2">
        <v>2</v>
      </c>
      <c r="D19" s="2">
        <v>10.5</v>
      </c>
      <c r="E19" s="2">
        <v>0.66596194503171247</v>
      </c>
      <c r="F19" s="2">
        <v>0.53515767124689384</v>
      </c>
      <c r="G19" s="2">
        <v>4.1028210151304032</v>
      </c>
      <c r="N19" t="s">
        <v>47</v>
      </c>
      <c r="O19">
        <f>(N6^2+N9^2)/(L17*L16)-O17</f>
        <v>0</v>
      </c>
      <c r="P19" t="s">
        <v>51</v>
      </c>
      <c r="Q19">
        <f>O19*12/((L15-1)*O22)</f>
        <v>0</v>
      </c>
    </row>
    <row r="20" spans="1:17" x14ac:dyDescent="0.25">
      <c r="A20" s="2" t="s">
        <v>40</v>
      </c>
      <c r="B20" s="2">
        <v>157.66666666666666</v>
      </c>
      <c r="C20" s="2">
        <v>10</v>
      </c>
      <c r="D20" s="2">
        <v>15.766666666666666</v>
      </c>
      <c r="E20" s="2"/>
      <c r="F20" s="2"/>
      <c r="G20" s="2"/>
      <c r="N20" t="s">
        <v>48</v>
      </c>
      <c r="O20">
        <f>((K12+K13)^2+(L12+L13)^2+(M12+M13)^2)/(L17*L15)-O17</f>
        <v>21</v>
      </c>
      <c r="P20" t="s">
        <v>52</v>
      </c>
      <c r="Q20">
        <f>O20*12/((L16-1)*O22)</f>
        <v>0.77777777777777779</v>
      </c>
    </row>
    <row r="21" spans="1:17" x14ac:dyDescent="0.25">
      <c r="A21" s="2"/>
      <c r="B21" s="2"/>
      <c r="C21" s="2"/>
      <c r="D21" s="2"/>
      <c r="E21" s="2"/>
      <c r="F21" s="2"/>
      <c r="G21" s="2"/>
      <c r="N21" t="s">
        <v>50</v>
      </c>
      <c r="O21">
        <f>O18-O19-O20-O22</f>
        <v>9</v>
      </c>
      <c r="P21" t="s">
        <v>53</v>
      </c>
      <c r="Q21">
        <f>O21*12/((L16-1)*O22)</f>
        <v>0.33333333333333331</v>
      </c>
    </row>
    <row r="22" spans="1:17" ht="15.75" thickBot="1" x14ac:dyDescent="0.3">
      <c r="A22" s="3" t="s">
        <v>29</v>
      </c>
      <c r="B22" s="3">
        <v>192</v>
      </c>
      <c r="C22" s="3">
        <v>17</v>
      </c>
      <c r="D22" s="3"/>
      <c r="E22" s="3"/>
      <c r="F22" s="3"/>
      <c r="G22" s="3"/>
      <c r="N22" t="s">
        <v>5</v>
      </c>
      <c r="O22">
        <f>O15-(K12^2+K13^2+L12^2+L13^2+M12^2+M13^2)/L17</f>
        <v>162</v>
      </c>
    </row>
  </sheetData>
  <mergeCells count="4">
    <mergeCell ref="N6:N8"/>
    <mergeCell ref="N9:N11"/>
    <mergeCell ref="V6:V8"/>
    <mergeCell ref="V9:V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H21" sqref="H21"/>
    </sheetView>
  </sheetViews>
  <sheetFormatPr defaultRowHeight="15" x14ac:dyDescent="0.25"/>
  <sheetData>
    <row r="1" spans="1:7" x14ac:dyDescent="0.25">
      <c r="A1" t="s">
        <v>31</v>
      </c>
    </row>
    <row r="2" spans="1:7" thickBot="1" x14ac:dyDescent="0.4"/>
    <row r="3" spans="1: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7" ht="14.45" x14ac:dyDescent="0.35">
      <c r="A4" s="2">
        <v>6</v>
      </c>
      <c r="B4" s="2">
        <v>2</v>
      </c>
      <c r="C4" s="2">
        <v>16</v>
      </c>
      <c r="D4" s="2">
        <v>8</v>
      </c>
      <c r="E4" s="2">
        <v>8</v>
      </c>
    </row>
    <row r="5" spans="1:7" ht="14.45" x14ac:dyDescent="0.35">
      <c r="A5" s="2">
        <v>10</v>
      </c>
      <c r="B5" s="2">
        <v>2</v>
      </c>
      <c r="C5" s="2">
        <v>19</v>
      </c>
      <c r="D5" s="2">
        <v>9.5</v>
      </c>
      <c r="E5" s="2">
        <v>24.5</v>
      </c>
    </row>
    <row r="6" spans="1:7" ht="14.45" x14ac:dyDescent="0.35">
      <c r="A6" s="2">
        <v>6</v>
      </c>
      <c r="B6" s="2">
        <v>2</v>
      </c>
      <c r="C6" s="2">
        <v>18</v>
      </c>
      <c r="D6" s="2">
        <v>9</v>
      </c>
      <c r="E6" s="2">
        <v>50</v>
      </c>
    </row>
    <row r="7" spans="1:7" ht="14.45" x14ac:dyDescent="0.35">
      <c r="A7" s="2">
        <v>8</v>
      </c>
      <c r="B7" s="2">
        <v>2</v>
      </c>
      <c r="C7" s="2">
        <v>15</v>
      </c>
      <c r="D7" s="2">
        <v>7.5</v>
      </c>
      <c r="E7" s="2">
        <v>12.5</v>
      </c>
    </row>
    <row r="8" spans="1:7" ht="14.45" x14ac:dyDescent="0.35">
      <c r="A8" s="2">
        <v>4</v>
      </c>
      <c r="B8" s="2">
        <v>2</v>
      </c>
      <c r="C8" s="2">
        <v>21</v>
      </c>
      <c r="D8" s="2">
        <v>10.5</v>
      </c>
      <c r="E8" s="2">
        <v>40.5</v>
      </c>
    </row>
    <row r="9" spans="1:7" ht="14.45" x14ac:dyDescent="0.35">
      <c r="A9" s="2"/>
      <c r="B9" s="2"/>
      <c r="C9" s="2"/>
      <c r="D9" s="2"/>
      <c r="E9" s="2"/>
    </row>
    <row r="10" spans="1:7" ht="14.45" x14ac:dyDescent="0.35">
      <c r="A10" s="2">
        <v>8</v>
      </c>
      <c r="B10" s="2">
        <v>5</v>
      </c>
      <c r="C10" s="2">
        <v>43</v>
      </c>
      <c r="D10" s="2">
        <v>8.6</v>
      </c>
      <c r="E10" s="2">
        <v>25.299999999999997</v>
      </c>
    </row>
    <row r="11" spans="1:7" thickBot="1" x14ac:dyDescent="0.4">
      <c r="A11" s="3">
        <v>8</v>
      </c>
      <c r="B11" s="3">
        <v>5</v>
      </c>
      <c r="C11" s="3">
        <v>46</v>
      </c>
      <c r="D11" s="3">
        <v>9.1999999999999993</v>
      </c>
      <c r="E11" s="3">
        <v>11.200000000000003</v>
      </c>
    </row>
    <row r="14" spans="1:7" ht="15.75" thickBot="1" x14ac:dyDescent="0.3">
      <c r="A14" t="s">
        <v>19</v>
      </c>
    </row>
    <row r="15" spans="1:7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26</v>
      </c>
    </row>
    <row r="16" spans="1:7" x14ac:dyDescent="0.25">
      <c r="A16" s="2" t="s">
        <v>38</v>
      </c>
      <c r="B16" s="2">
        <v>11.400000000000006</v>
      </c>
      <c r="C16" s="2">
        <v>4</v>
      </c>
      <c r="D16" s="2">
        <v>2.8500000000000014</v>
      </c>
      <c r="E16" s="2">
        <v>8.4695393759286822E-2</v>
      </c>
      <c r="F16" s="2">
        <v>0.98266162147155522</v>
      </c>
      <c r="G16" s="2">
        <v>6.38823290869587</v>
      </c>
    </row>
    <row r="17" spans="1:7" x14ac:dyDescent="0.25">
      <c r="A17" s="2" t="s">
        <v>39</v>
      </c>
      <c r="B17" s="2">
        <v>0.90000000000000568</v>
      </c>
      <c r="C17" s="2">
        <v>1</v>
      </c>
      <c r="D17" s="2">
        <v>0.90000000000000568</v>
      </c>
      <c r="E17" s="2">
        <v>2.6745913818722308E-2</v>
      </c>
      <c r="F17" s="2">
        <v>0.87802234985835392</v>
      </c>
      <c r="G17" s="2">
        <v>7.708647422176786</v>
      </c>
    </row>
    <row r="18" spans="1:7" x14ac:dyDescent="0.25">
      <c r="A18" s="2" t="s">
        <v>40</v>
      </c>
      <c r="B18" s="2">
        <v>134.6</v>
      </c>
      <c r="C18" s="2">
        <v>4</v>
      </c>
      <c r="D18" s="2">
        <v>33.65</v>
      </c>
      <c r="E18" s="2"/>
      <c r="F18" s="2"/>
      <c r="G18" s="2"/>
    </row>
    <row r="19" spans="1:7" ht="14.45" x14ac:dyDescent="0.35">
      <c r="A19" s="2"/>
      <c r="B19" s="2"/>
      <c r="C19" s="2"/>
      <c r="D19" s="2"/>
      <c r="E19" s="2"/>
      <c r="F19" s="2"/>
      <c r="G19" s="2"/>
    </row>
    <row r="20" spans="1:7" ht="15.75" thickBot="1" x14ac:dyDescent="0.3">
      <c r="A20" s="3" t="s">
        <v>29</v>
      </c>
      <c r="B20" s="3">
        <v>146.9</v>
      </c>
      <c r="C20" s="3">
        <v>9</v>
      </c>
      <c r="D20" s="3"/>
      <c r="E20" s="3"/>
      <c r="F20" s="3"/>
      <c r="G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1" sqref="C11"/>
    </sheetView>
  </sheetViews>
  <sheetFormatPr defaultRowHeight="15" x14ac:dyDescent="0.25"/>
  <sheetData>
    <row r="1" spans="1:5" x14ac:dyDescent="0.25">
      <c r="A1" t="s">
        <v>31</v>
      </c>
    </row>
    <row r="2" spans="1:5" thickBot="1" x14ac:dyDescent="0.4"/>
    <row r="3" spans="1: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x14ac:dyDescent="0.25">
      <c r="A4" s="2" t="s">
        <v>32</v>
      </c>
      <c r="B4" s="2">
        <v>3</v>
      </c>
      <c r="C4" s="2">
        <v>21</v>
      </c>
      <c r="D4" s="2">
        <v>7</v>
      </c>
      <c r="E4" s="2">
        <v>3</v>
      </c>
    </row>
    <row r="5" spans="1:5" x14ac:dyDescent="0.25">
      <c r="A5" s="2" t="s">
        <v>33</v>
      </c>
      <c r="B5" s="2">
        <v>3</v>
      </c>
      <c r="C5" s="2">
        <v>22</v>
      </c>
      <c r="D5" s="2">
        <v>7.333333333333333</v>
      </c>
      <c r="E5" s="2">
        <v>5.3333333333333286</v>
      </c>
    </row>
    <row r="6" spans="1:5" x14ac:dyDescent="0.25">
      <c r="A6" s="2" t="s">
        <v>34</v>
      </c>
      <c r="B6" s="2">
        <v>3</v>
      </c>
      <c r="C6" s="2">
        <v>29</v>
      </c>
      <c r="D6" s="2">
        <v>9.6666666666666661</v>
      </c>
      <c r="E6" s="2">
        <v>12.333333333333343</v>
      </c>
    </row>
    <row r="7" spans="1:5" x14ac:dyDescent="0.25">
      <c r="A7" s="2" t="s">
        <v>35</v>
      </c>
      <c r="B7" s="2">
        <v>3</v>
      </c>
      <c r="C7" s="2">
        <v>24</v>
      </c>
      <c r="D7" s="2">
        <v>8</v>
      </c>
      <c r="E7" s="2">
        <v>28</v>
      </c>
    </row>
    <row r="8" spans="1: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</row>
    <row r="9" spans="1:5" x14ac:dyDescent="0.25">
      <c r="A9" s="2" t="s">
        <v>37</v>
      </c>
      <c r="B9" s="2">
        <v>3</v>
      </c>
      <c r="C9" s="2">
        <v>25</v>
      </c>
      <c r="D9" s="2">
        <v>8.3333333333333339</v>
      </c>
      <c r="E9" s="2">
        <v>34.333333333333329</v>
      </c>
    </row>
    <row r="10" spans="1:5" ht="14.45" x14ac:dyDescent="0.35">
      <c r="A10" s="2"/>
      <c r="B10" s="2"/>
      <c r="C10" s="2"/>
      <c r="D10" s="2"/>
      <c r="E10" s="2"/>
    </row>
    <row r="11" spans="1: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4.7</v>
      </c>
    </row>
    <row r="12" spans="1:5" x14ac:dyDescent="0.25">
      <c r="A12" s="2" t="s">
        <v>16</v>
      </c>
      <c r="B12" s="2">
        <v>6</v>
      </c>
      <c r="C12" s="2">
        <v>51</v>
      </c>
      <c r="D12" s="2">
        <v>8.5</v>
      </c>
      <c r="E12" s="2">
        <v>20.3</v>
      </c>
    </row>
    <row r="13" spans="1:5" ht="15.75" thickBot="1" x14ac:dyDescent="0.3">
      <c r="A13" s="3" t="s">
        <v>17</v>
      </c>
      <c r="B13" s="3">
        <v>6</v>
      </c>
      <c r="C13" s="3">
        <v>54</v>
      </c>
      <c r="D13" s="3">
        <v>9</v>
      </c>
      <c r="E13" s="3">
        <v>9.1999999999999993</v>
      </c>
    </row>
    <row r="16" spans="1:5" ht="15.75" thickBot="1" x14ac:dyDescent="0.3">
      <c r="A16" t="s">
        <v>19</v>
      </c>
    </row>
    <row r="17" spans="1: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x14ac:dyDescent="0.25">
      <c r="A18" s="2" t="s">
        <v>38</v>
      </c>
      <c r="B18" s="2">
        <v>13.333333333333343</v>
      </c>
      <c r="C18" s="2">
        <v>5</v>
      </c>
      <c r="D18" s="2">
        <v>2.6666666666666687</v>
      </c>
      <c r="E18" s="2">
        <v>0.16913319238900648</v>
      </c>
      <c r="F18" s="2">
        <v>0.96827048308676278</v>
      </c>
      <c r="G18" s="2">
        <v>3.325834530413013</v>
      </c>
    </row>
    <row r="19" spans="1:7" x14ac:dyDescent="0.25">
      <c r="A19" s="2" t="s">
        <v>39</v>
      </c>
      <c r="B19" s="2">
        <v>21</v>
      </c>
      <c r="C19" s="2">
        <v>2</v>
      </c>
      <c r="D19" s="2">
        <v>10.5</v>
      </c>
      <c r="E19" s="2">
        <v>0.66596194503171247</v>
      </c>
      <c r="F19" s="2">
        <v>0.53515767124689384</v>
      </c>
      <c r="G19" s="2">
        <v>4.1028210151304032</v>
      </c>
    </row>
    <row r="20" spans="1:7" x14ac:dyDescent="0.25">
      <c r="A20" s="2" t="s">
        <v>40</v>
      </c>
      <c r="B20" s="2">
        <v>157.66666666666666</v>
      </c>
      <c r="C20" s="2">
        <v>10</v>
      </c>
      <c r="D20" s="2">
        <v>15.766666666666666</v>
      </c>
      <c r="E20" s="2"/>
      <c r="F20" s="2"/>
      <c r="G20" s="2"/>
    </row>
    <row r="21" spans="1:7" ht="14.45" x14ac:dyDescent="0.35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3" t="s">
        <v>29</v>
      </c>
      <c r="B22" s="3">
        <v>192</v>
      </c>
      <c r="C22" s="3">
        <v>17</v>
      </c>
      <c r="D22" s="3"/>
      <c r="E22" s="3"/>
      <c r="F22" s="3"/>
      <c r="G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4" sqref="N4:P9"/>
    </sheetView>
  </sheetViews>
  <sheetFormatPr defaultRowHeight="15" x14ac:dyDescent="0.25"/>
  <sheetData>
    <row r="1" spans="1:16" x14ac:dyDescent="0.25">
      <c r="A1" t="s">
        <v>8</v>
      </c>
      <c r="J1" t="s">
        <v>30</v>
      </c>
    </row>
    <row r="3" spans="1:16" ht="15.75" thickBot="1" x14ac:dyDescent="0.3">
      <c r="A3" t="s">
        <v>9</v>
      </c>
      <c r="J3" t="s">
        <v>41</v>
      </c>
      <c r="N3" t="s">
        <v>42</v>
      </c>
    </row>
    <row r="4" spans="1:16" x14ac:dyDescent="0.25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J4">
        <v>5</v>
      </c>
      <c r="K4">
        <v>17</v>
      </c>
      <c r="L4">
        <v>8</v>
      </c>
      <c r="N4">
        <v>5</v>
      </c>
      <c r="O4">
        <v>8</v>
      </c>
      <c r="P4">
        <v>8</v>
      </c>
    </row>
    <row r="5" spans="1:16" x14ac:dyDescent="0.25">
      <c r="A5" s="2" t="s">
        <v>15</v>
      </c>
      <c r="B5" s="2">
        <v>6</v>
      </c>
      <c r="C5" s="2">
        <v>18</v>
      </c>
      <c r="D5" s="2">
        <v>3</v>
      </c>
      <c r="E5" s="2">
        <v>2</v>
      </c>
      <c r="J5">
        <v>8</v>
      </c>
      <c r="K5">
        <v>6</v>
      </c>
      <c r="L5">
        <v>10</v>
      </c>
      <c r="N5">
        <v>6</v>
      </c>
      <c r="O5">
        <v>6</v>
      </c>
      <c r="P5">
        <v>10</v>
      </c>
    </row>
    <row r="6" spans="1:16" x14ac:dyDescent="0.25">
      <c r="A6" s="2" t="s">
        <v>16</v>
      </c>
      <c r="B6" s="2">
        <v>6</v>
      </c>
      <c r="C6" s="2">
        <v>36</v>
      </c>
      <c r="D6" s="2">
        <v>6</v>
      </c>
      <c r="E6" s="2">
        <v>10</v>
      </c>
      <c r="J6">
        <v>8</v>
      </c>
      <c r="K6">
        <v>4</v>
      </c>
      <c r="L6">
        <v>15</v>
      </c>
      <c r="N6">
        <v>10</v>
      </c>
      <c r="O6">
        <v>13</v>
      </c>
      <c r="P6">
        <v>6</v>
      </c>
    </row>
    <row r="7" spans="1:16" x14ac:dyDescent="0.25">
      <c r="A7" s="2" t="s">
        <v>17</v>
      </c>
      <c r="B7" s="2">
        <v>6</v>
      </c>
      <c r="C7" s="2">
        <v>30</v>
      </c>
      <c r="D7" s="2">
        <v>5</v>
      </c>
      <c r="E7" s="2">
        <v>4.4000000000000004</v>
      </c>
      <c r="J7">
        <v>6</v>
      </c>
      <c r="K7">
        <v>4</v>
      </c>
      <c r="L7">
        <v>8</v>
      </c>
      <c r="N7">
        <v>6</v>
      </c>
      <c r="O7">
        <v>4</v>
      </c>
      <c r="P7">
        <v>14</v>
      </c>
    </row>
    <row r="8" spans="1:16" ht="15.75" thickBot="1" x14ac:dyDescent="0.3">
      <c r="A8" s="3" t="s">
        <v>18</v>
      </c>
      <c r="B8" s="3">
        <v>6</v>
      </c>
      <c r="C8" s="3">
        <v>48</v>
      </c>
      <c r="D8" s="3">
        <v>8</v>
      </c>
      <c r="E8" s="3">
        <v>6</v>
      </c>
      <c r="J8">
        <v>8</v>
      </c>
      <c r="K8">
        <v>5</v>
      </c>
      <c r="L8">
        <v>10</v>
      </c>
      <c r="N8">
        <v>8</v>
      </c>
      <c r="O8">
        <v>5</v>
      </c>
      <c r="P8">
        <v>10</v>
      </c>
    </row>
    <row r="9" spans="1:16" ht="14.45" x14ac:dyDescent="0.35">
      <c r="J9">
        <v>4</v>
      </c>
      <c r="K9">
        <v>6</v>
      </c>
      <c r="L9">
        <v>6</v>
      </c>
      <c r="N9">
        <v>4</v>
      </c>
      <c r="O9">
        <v>15</v>
      </c>
      <c r="P9">
        <v>6</v>
      </c>
    </row>
    <row r="11" spans="1:16" x14ac:dyDescent="0.25">
      <c r="A11" t="s">
        <v>19</v>
      </c>
    </row>
    <row r="12" spans="1:16" x14ac:dyDescent="0.25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</row>
    <row r="13" spans="1:16" x14ac:dyDescent="0.25">
      <c r="A13" t="s">
        <v>27</v>
      </c>
      <c r="B13">
        <v>78</v>
      </c>
      <c r="C13">
        <v>3</v>
      </c>
      <c r="D13">
        <v>26</v>
      </c>
      <c r="E13">
        <v>4.6428571428571432</v>
      </c>
      <c r="F13">
        <v>1.275292625011111E-2</v>
      </c>
      <c r="G13">
        <v>3.0983912121407795</v>
      </c>
    </row>
    <row r="14" spans="1:16" x14ac:dyDescent="0.25">
      <c r="A14" t="s">
        <v>28</v>
      </c>
      <c r="B14">
        <v>112</v>
      </c>
      <c r="C14">
        <v>20</v>
      </c>
      <c r="D14">
        <v>5.6</v>
      </c>
    </row>
    <row r="16" spans="1:16" x14ac:dyDescent="0.25">
      <c r="A16" t="s">
        <v>29</v>
      </c>
      <c r="B16">
        <v>190</v>
      </c>
      <c r="C16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" sqref="B1"/>
    </sheetView>
  </sheetViews>
  <sheetFormatPr defaultRowHeight="15" x14ac:dyDescent="0.25"/>
  <sheetData>
    <row r="1" spans="1:8" x14ac:dyDescent="0.35">
      <c r="A1" s="1"/>
      <c r="B1" s="1">
        <v>3</v>
      </c>
      <c r="C1" s="1">
        <v>5</v>
      </c>
      <c r="D1" s="1">
        <v>6</v>
      </c>
      <c r="E1" s="1">
        <v>8</v>
      </c>
      <c r="F1" s="1"/>
      <c r="G1" s="1"/>
      <c r="H1" s="1"/>
    </row>
    <row r="2" spans="1:8" x14ac:dyDescent="0.35">
      <c r="A2" s="1"/>
      <c r="B2" s="1">
        <v>2</v>
      </c>
      <c r="C2" s="1">
        <v>11</v>
      </c>
      <c r="D2" s="1">
        <v>2</v>
      </c>
      <c r="E2" s="1">
        <v>10</v>
      </c>
      <c r="F2" s="1"/>
      <c r="G2" s="1"/>
      <c r="H2" s="1"/>
    </row>
    <row r="3" spans="1:8" x14ac:dyDescent="0.35">
      <c r="A3" s="1" t="s">
        <v>3</v>
      </c>
      <c r="B3" s="1">
        <v>1</v>
      </c>
      <c r="C3" s="1">
        <v>6</v>
      </c>
      <c r="D3" s="1">
        <v>4</v>
      </c>
      <c r="E3" s="1">
        <v>8</v>
      </c>
      <c r="F3" s="1"/>
      <c r="G3" s="1"/>
      <c r="H3" s="1"/>
    </row>
    <row r="4" spans="1:8" x14ac:dyDescent="0.35">
      <c r="A4" s="1">
        <v>6</v>
      </c>
      <c r="B4" s="1">
        <v>3</v>
      </c>
      <c r="C4" s="1">
        <v>8</v>
      </c>
      <c r="D4" s="1">
        <v>4</v>
      </c>
      <c r="E4" s="1">
        <v>7</v>
      </c>
      <c r="F4" s="1"/>
      <c r="G4" s="1"/>
      <c r="H4" s="1"/>
    </row>
    <row r="5" spans="1:8" x14ac:dyDescent="0.35">
      <c r="A5" s="1" t="s">
        <v>2</v>
      </c>
      <c r="B5" s="1">
        <v>5</v>
      </c>
      <c r="C5" s="1">
        <v>4</v>
      </c>
      <c r="D5" s="1">
        <v>6</v>
      </c>
      <c r="E5" s="1">
        <v>11</v>
      </c>
      <c r="F5" s="1"/>
      <c r="G5" s="1"/>
      <c r="H5" s="1"/>
    </row>
    <row r="6" spans="1:8" x14ac:dyDescent="0.35">
      <c r="A6" s="1">
        <v>24</v>
      </c>
      <c r="B6" s="1">
        <v>4</v>
      </c>
      <c r="C6" s="1">
        <v>2</v>
      </c>
      <c r="D6" s="1">
        <v>8</v>
      </c>
      <c r="E6" s="1">
        <v>4</v>
      </c>
      <c r="F6" s="1"/>
      <c r="G6" s="1"/>
      <c r="H6" s="1"/>
    </row>
    <row r="7" spans="1:8" x14ac:dyDescent="0.35">
      <c r="A7" s="1"/>
      <c r="B7" s="1"/>
      <c r="C7" s="1"/>
      <c r="D7" s="1"/>
      <c r="E7" s="1"/>
      <c r="F7" s="1" t="s">
        <v>1</v>
      </c>
      <c r="G7" s="1"/>
      <c r="H7" s="1" t="s">
        <v>4</v>
      </c>
    </row>
    <row r="8" spans="1:8" x14ac:dyDescent="0.35">
      <c r="A8" s="1" t="s">
        <v>0</v>
      </c>
      <c r="B8" s="1">
        <f>SUM(B1:B6)</f>
        <v>18</v>
      </c>
      <c r="C8" s="1">
        <f>SUM(C1:C6)</f>
        <v>36</v>
      </c>
      <c r="D8" s="1">
        <f>SUM(D1:D6)</f>
        <v>30</v>
      </c>
      <c r="E8" s="1">
        <f>SUM(E1:E6)</f>
        <v>48</v>
      </c>
      <c r="F8" s="1">
        <f>SUM(B8:E8)</f>
        <v>132</v>
      </c>
      <c r="G8" s="1"/>
      <c r="H8" s="1">
        <f>F8*F8/A6</f>
        <v>726</v>
      </c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>
        <f>B8*B8/A4</f>
        <v>54</v>
      </c>
      <c r="C10" s="1">
        <f>C8*C8/A4</f>
        <v>216</v>
      </c>
      <c r="D10" s="1">
        <f>D8*D8/A4</f>
        <v>150</v>
      </c>
      <c r="E10" s="1">
        <f>E8*E8/A4</f>
        <v>384</v>
      </c>
      <c r="F10" s="1">
        <f>SUM(B10:E10)</f>
        <v>804</v>
      </c>
      <c r="G10" s="1"/>
      <c r="H10" s="1"/>
    </row>
    <row r="11" spans="1:8" x14ac:dyDescent="0.35">
      <c r="A11" s="1" t="s">
        <v>6</v>
      </c>
      <c r="B11" s="1"/>
      <c r="C11" s="1"/>
      <c r="D11" s="1"/>
      <c r="E11" s="1"/>
      <c r="F11" s="1">
        <f>F10-H8</f>
        <v>78</v>
      </c>
      <c r="G11" s="1"/>
      <c r="H11" s="1"/>
    </row>
    <row r="12" spans="1:8" x14ac:dyDescent="0.35">
      <c r="A12" s="1" t="s">
        <v>5</v>
      </c>
      <c r="B12" s="1"/>
      <c r="C12" s="1"/>
      <c r="D12" s="1"/>
      <c r="E12" s="1"/>
      <c r="F12" s="1">
        <f>F13-F11</f>
        <v>112</v>
      </c>
      <c r="G12" s="1"/>
      <c r="H12" s="1"/>
    </row>
    <row r="13" spans="1:8" x14ac:dyDescent="0.35">
      <c r="A13" s="1" t="s">
        <v>7</v>
      </c>
      <c r="B13" s="1"/>
      <c r="C13" s="1"/>
      <c r="D13" s="1"/>
      <c r="E13" s="1"/>
      <c r="F13" s="1">
        <f>F21-H8</f>
        <v>190</v>
      </c>
      <c r="G13" s="1"/>
      <c r="H13" s="1"/>
    </row>
    <row r="14" spans="1:8" x14ac:dyDescent="0.35">
      <c r="A14" s="1"/>
      <c r="B14" s="1">
        <f t="shared" ref="B14:E19" si="0">B1*B1</f>
        <v>9</v>
      </c>
      <c r="C14" s="1">
        <f t="shared" si="0"/>
        <v>25</v>
      </c>
      <c r="D14" s="1">
        <f t="shared" si="0"/>
        <v>36</v>
      </c>
      <c r="E14" s="1">
        <f t="shared" si="0"/>
        <v>64</v>
      </c>
      <c r="F14" s="1"/>
      <c r="G14" s="1"/>
      <c r="H14" s="1"/>
    </row>
    <row r="15" spans="1:8" x14ac:dyDescent="0.35">
      <c r="A15" s="1"/>
      <c r="B15" s="1">
        <f t="shared" si="0"/>
        <v>4</v>
      </c>
      <c r="C15" s="1">
        <f t="shared" si="0"/>
        <v>121</v>
      </c>
      <c r="D15" s="1">
        <f t="shared" si="0"/>
        <v>4</v>
      </c>
      <c r="E15" s="1">
        <f t="shared" si="0"/>
        <v>100</v>
      </c>
      <c r="F15" s="1"/>
      <c r="G15" s="1"/>
      <c r="H15" s="1"/>
    </row>
    <row r="16" spans="1:8" x14ac:dyDescent="0.35">
      <c r="A16" s="1"/>
      <c r="B16" s="1">
        <f t="shared" si="0"/>
        <v>1</v>
      </c>
      <c r="C16" s="1">
        <f t="shared" si="0"/>
        <v>36</v>
      </c>
      <c r="D16" s="1">
        <f t="shared" si="0"/>
        <v>16</v>
      </c>
      <c r="E16" s="1">
        <f t="shared" si="0"/>
        <v>64</v>
      </c>
      <c r="F16" s="1"/>
      <c r="G16" s="1"/>
      <c r="H16" s="1"/>
    </row>
    <row r="17" spans="1:8" x14ac:dyDescent="0.35">
      <c r="A17" s="1"/>
      <c r="B17" s="1">
        <f t="shared" si="0"/>
        <v>9</v>
      </c>
      <c r="C17" s="1">
        <f t="shared" si="0"/>
        <v>64</v>
      </c>
      <c r="D17" s="1">
        <f t="shared" si="0"/>
        <v>16</v>
      </c>
      <c r="E17" s="1">
        <f t="shared" si="0"/>
        <v>49</v>
      </c>
      <c r="F17" s="1"/>
      <c r="G17" s="1"/>
      <c r="H17" s="1"/>
    </row>
    <row r="18" spans="1:8" x14ac:dyDescent="0.35">
      <c r="A18" s="1"/>
      <c r="B18" s="1">
        <f t="shared" si="0"/>
        <v>25</v>
      </c>
      <c r="C18" s="1">
        <f t="shared" si="0"/>
        <v>16</v>
      </c>
      <c r="D18" s="1">
        <f t="shared" si="0"/>
        <v>36</v>
      </c>
      <c r="E18" s="1">
        <f t="shared" si="0"/>
        <v>121</v>
      </c>
      <c r="F18" s="1"/>
      <c r="G18" s="1"/>
      <c r="H18" s="1"/>
    </row>
    <row r="19" spans="1:8" x14ac:dyDescent="0.35">
      <c r="A19" s="1"/>
      <c r="B19" s="1">
        <f t="shared" si="0"/>
        <v>16</v>
      </c>
      <c r="C19" s="1">
        <f t="shared" si="0"/>
        <v>4</v>
      </c>
      <c r="D19" s="1">
        <f t="shared" si="0"/>
        <v>64</v>
      </c>
      <c r="E19" s="1">
        <f t="shared" si="0"/>
        <v>16</v>
      </c>
      <c r="F19" s="1"/>
      <c r="G19" s="1"/>
      <c r="H19" s="1"/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A21" s="1"/>
      <c r="B21" s="1">
        <f>SUM(B14:B20)</f>
        <v>64</v>
      </c>
      <c r="C21" s="1">
        <f t="shared" ref="C21:E21" si="1">SUM(C14:C20)</f>
        <v>266</v>
      </c>
      <c r="D21" s="1">
        <f t="shared" si="1"/>
        <v>172</v>
      </c>
      <c r="E21" s="1">
        <f t="shared" si="1"/>
        <v>414</v>
      </c>
      <c r="F21" s="1">
        <f>SUM(B21:E21)</f>
        <v>916</v>
      </c>
      <c r="G21" s="1"/>
      <c r="H21" s="1"/>
    </row>
    <row r="22" spans="1:8" x14ac:dyDescent="0.35">
      <c r="A22" s="1"/>
      <c r="B22" s="1"/>
      <c r="C22" s="1"/>
      <c r="D22" s="1"/>
      <c r="E22" s="1"/>
      <c r="F22" s="1"/>
      <c r="G22" s="1"/>
      <c r="H22" s="1"/>
    </row>
    <row r="23" spans="1:8" x14ac:dyDescent="0.35">
      <c r="A23" s="1"/>
      <c r="B23" s="1"/>
      <c r="C23" s="1"/>
      <c r="D23" s="1"/>
      <c r="E23" s="1"/>
      <c r="F23" s="1"/>
      <c r="G23" s="1"/>
      <c r="H23" s="1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Саша</vt:lpstr>
      <vt:lpstr>Саша1</vt:lpstr>
      <vt:lpstr>Дима</vt:lpstr>
      <vt:lpstr>Дима1</vt:lpstr>
      <vt:lpstr>Лист12</vt:lpstr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2016-10-10T11:46:22Z</dcterms:created>
  <dcterms:modified xsi:type="dcterms:W3CDTF">2016-12-19T11:28:46Z</dcterms:modified>
</cp:coreProperties>
</file>