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j1z3fqo13BPZYFthOpdclxEepcoJ3KBjnbc6ehna0D8="/>
    </ext>
  </extLst>
</workbook>
</file>

<file path=xl/sharedStrings.xml><?xml version="1.0" encoding="utf-8"?>
<sst xmlns="http://schemas.openxmlformats.org/spreadsheetml/2006/main" count="2456" uniqueCount="116">
  <si>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</si>
  <si>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</si>
  <si>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</si>
  <si>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</si>
  <si>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</si>
  <si>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</si>
  <si>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</si>
  <si>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</si>
  <si>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</si>
  <si>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</si>
  <si>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</si>
  <si>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</si>
  <si>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</si>
  <si>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</si>
  <si>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</si>
  <si>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</si>
  <si>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</si>
  <si>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</si>
  <si>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</si>
  <si>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</si>
  <si>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</si>
  <si>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</si>
  <si>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</si>
  <si>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</si>
  <si>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</si>
  <si>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</si>
  <si>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</si>
  <si>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</si>
  <si>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</si>
  <si>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</si>
  <si>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</si>
  <si>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</si>
  <si>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</si>
  <si>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</si>
  <si>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</si>
  <si>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</si>
  <si>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</si>
  <si>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</si>
  <si>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</si>
  <si>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</si>
  <si>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Camila Cáceres</t>
  </si>
  <si>
    <t>Mes</t>
  </si>
  <si>
    <t>Marzo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</si>
  <si>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</si>
  <si>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</si>
  <si>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</si>
  <si>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</si>
  <si>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</si>
  <si>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</si>
  <si>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</si>
  <si>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</si>
  <si>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ANULAR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</si>
  <si>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</si>
  <si>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</si>
  <si>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</si>
  <si>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</si>
  <si>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</si>
  <si>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</si>
  <si>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</si>
  <si>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</si>
  <si>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</si>
  <si>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</si>
  <si>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</si>
  <si>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</si>
  <si>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</si>
  <si>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</si>
  <si>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</si>
  <si>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</si>
  <si>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</si>
  <si>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</si>
  <si>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</si>
  <si>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</si>
  <si>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</si>
  <si>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</si>
  <si>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</si>
  <si>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</si>
  <si>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</si>
  <si>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</si>
  <si>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</si>
  <si>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</si>
  <si>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</si>
  <si>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</si>
  <si>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</si>
  <si>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sobrante no sabemos, boleta 9635 anular por que esta duplicada en dodo.</t>
  </si>
  <si>
    <t>TOTAL EFECTIVO FISICO</t>
  </si>
  <si>
    <t>TOTAL EN CAJA CON APERTURA</t>
  </si>
  <si>
    <t>TOTAL EN CAJA</t>
  </si>
  <si>
    <t>CAJA FINAL EFECTIVO</t>
  </si>
  <si>
    <t>DIFERENCIA</t>
  </si>
  <si>
    <t>Sasha Alcalá</t>
  </si>
  <si>
    <t>Devolución en efectivo</t>
  </si>
  <si>
    <t>A caja principal y 2 aguas</t>
  </si>
  <si>
    <t>Ingreso para debolucion del Lunes y retiro a Ronald</t>
  </si>
  <si>
    <t>MARZO</t>
  </si>
  <si>
    <t>Pago Xime</t>
  </si>
  <si>
    <t>9total</t>
  </si>
  <si>
    <t>2343,44,45</t>
  </si>
  <si>
    <t>cierre del sabado 21, lunes 23 y martes 24. Salida a caja principal</t>
  </si>
  <si>
    <t>Sasha Alcala</t>
  </si>
  <si>
    <t>A principal</t>
  </si>
  <si>
    <t>x2qdgz</t>
  </si>
  <si>
    <t>2 azucar y xime, La dif de 500pesos con dodo ni idea</t>
  </si>
  <si>
    <t>ABONO</t>
  </si>
  <si>
    <t xml:space="preserve"> De$ 150,000 </t>
  </si>
  <si>
    <t>Abono D$10.</t>
  </si>
  <si>
    <t>3 aguas</t>
  </si>
  <si>
    <t>A principal $50.000---- ERROR a aperturar caja ($6420).---- Diferencia de $300 en Dodo no tengo ni idea. -----Los $20. sobrante es cambio no dado.</t>
  </si>
  <si>
    <t>A caja principal</t>
  </si>
  <si>
    <t>2 bidones de agua</t>
  </si>
  <si>
    <t>Ximena</t>
  </si>
  <si>
    <t>2242,41</t>
  </si>
  <si>
    <t>COMPLETO</t>
  </si>
  <si>
    <t xml:space="preserve">Sasha </t>
  </si>
  <si>
    <t>NOOOOO</t>
  </si>
  <si>
    <t>NOOOO</t>
  </si>
  <si>
    <t>NOOOOOOOOOOOOOOOOOOOOOOOOOOOOOOOOOOOOOOOOOOOOOOOOOOOOOOOOOOOOOOOOOOOOOOOOOOOOOOOOOOO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</si>
</sst>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readingOrder="0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ill="1" applyFont="1">
      <alignment horizontal="left" readingOrder="0" vertical="center"/>
    </xf>
    <xf borderId="35" fillId="28" fontId="18" numFmtId="169" xfId="0" applyAlignment="1" applyBorder="1" applyFont="1" applyNumberFormat="1">
      <alignment horizontal="left" vertical="center"/>
    </xf>
    <xf borderId="35" fillId="28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35" fillId="29" fontId="18" numFmtId="0" xfId="0" applyAlignment="1" applyBorder="1" applyFill="1" applyFont="1">
      <alignment horizontal="left" readingOrder="0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30" fontId="19" numFmtId="164" xfId="0" applyAlignment="1" applyBorder="1" applyFill="1" applyFont="1" applyNumberFormat="1">
      <alignment shrinkToFit="0" vertical="center" wrapText="1"/>
    </xf>
    <xf borderId="58" fillId="30" fontId="21" numFmtId="164" xfId="0" applyAlignment="1" applyBorder="1" applyFont="1" applyNumberFormat="1">
      <alignment shrinkToFit="0" vertical="center" wrapText="1"/>
    </xf>
    <xf borderId="70" fillId="30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1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2" fontId="18" numFmtId="164" xfId="0" applyAlignment="1" applyBorder="1" applyFill="1" applyFont="1" applyNumberFormat="1">
      <alignment horizontal="left" shrinkToFit="0" vertical="center" wrapText="1"/>
    </xf>
    <xf borderId="64" fillId="32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3" fontId="19" numFmtId="164" xfId="0" applyAlignment="1" applyBorder="1" applyFill="1" applyFont="1" applyNumberFormat="1">
      <alignment vertical="center"/>
    </xf>
    <xf borderId="66" fillId="33" fontId="19" numFmtId="164" xfId="0" applyAlignment="1" applyBorder="1" applyFont="1" applyNumberFormat="1">
      <alignment vertical="center"/>
    </xf>
    <xf borderId="64" fillId="33" fontId="19" numFmtId="169" xfId="0" applyAlignment="1" applyBorder="1" applyFont="1" applyNumberFormat="1">
      <alignment horizontal="left" vertical="center"/>
    </xf>
    <xf borderId="36" fillId="31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4" fontId="22" numFmtId="164" xfId="0" applyAlignment="1" applyBorder="1" applyFill="1" applyFont="1" applyNumberFormat="1">
      <alignment horizontal="left" vertical="center"/>
    </xf>
    <xf borderId="66" fillId="34" fontId="21" numFmtId="164" xfId="0" applyAlignment="1" applyBorder="1" applyFont="1" applyNumberFormat="1">
      <alignment horizontal="right" vertical="center"/>
    </xf>
    <xf borderId="35" fillId="34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5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5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5" fontId="19" numFmtId="169" xfId="0" applyAlignment="1" applyBorder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readingOrder="0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4" fontId="19" numFmtId="0" xfId="0" applyAlignment="1" applyBorder="1" applyFont="1">
      <alignment horizontal="center" vertical="center"/>
    </xf>
    <xf borderId="1" fillId="34" fontId="24" numFmtId="0" xfId="0" applyAlignment="1" applyBorder="1" applyFont="1">
      <alignment horizontal="center" vertical="center"/>
    </xf>
    <xf borderId="1" fillId="34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6" fontId="21" numFmtId="0" xfId="0" applyAlignment="1" applyBorder="1" applyFill="1" applyFont="1">
      <alignment horizontal="center" vertical="center"/>
    </xf>
    <xf borderId="1" fillId="36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1" fillId="37" fontId="19" numFmtId="0" xfId="0" applyAlignment="1" applyBorder="1" applyFill="1" applyFont="1">
      <alignment horizontal="center" vertical="center"/>
    </xf>
    <xf borderId="1" fillId="37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1" fontId="21" numFmtId="0" xfId="0" applyAlignment="1" applyBorder="1" applyFont="1">
      <alignment horizontal="center" vertical="center"/>
    </xf>
    <xf borderId="1" fillId="31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7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64" fillId="27" fontId="19" numFmtId="169" xfId="0" applyAlignment="1" applyBorder="1" applyFont="1" applyNumberFormat="1">
      <alignment horizontal="left" readingOrder="0" vertical="center"/>
    </xf>
    <xf borderId="36" fillId="0" fontId="15" numFmtId="1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35" fillId="28" fontId="18" numFmtId="0" xfId="0" applyAlignment="1" applyBorder="1" applyFont="1">
      <alignment horizontal="left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65" fillId="26" fontId="18" numFmtId="0" xfId="0" applyAlignment="1" applyBorder="1" applyFont="1">
      <alignment horizontal="center" readingOrder="0" vertical="center"/>
    </xf>
    <xf borderId="36" fillId="0" fontId="18" numFmtId="0" xfId="0" applyAlignment="1" applyBorder="1" applyFont="1">
      <alignment horizontal="center" readingOrder="0" vertical="center"/>
    </xf>
    <xf borderId="35" fillId="12" fontId="18" numFmtId="0" xfId="0" applyAlignment="1" applyBorder="1" applyFont="1">
      <alignment horizontal="left" readingOrder="0" vertical="center"/>
    </xf>
    <xf borderId="66" fillId="26" fontId="18" numFmtId="3" xfId="0" applyAlignment="1" applyBorder="1" applyFont="1" applyNumberFormat="1">
      <alignment horizontal="center" readingOrder="0" vertical="center"/>
    </xf>
    <xf borderId="64" fillId="33" fontId="19" numFmtId="169" xfId="0" applyAlignment="1" applyBorder="1" applyFont="1" applyNumberForma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35" fillId="28" fontId="18" numFmtId="0" xfId="0" applyAlignment="1" applyBorder="1" applyFont="1">
      <alignment horizontal="center" readingOrder="0" vertical="center"/>
    </xf>
    <xf borderId="36" fillId="0" fontId="15" numFmtId="0" xfId="0" applyAlignment="1" applyBorder="1" applyFont="1">
      <alignment horizontal="center" readingOrder="0" vertical="center"/>
    </xf>
    <xf borderId="68" fillId="0" fontId="18" numFmtId="0" xfId="0" applyAlignment="1" applyBorder="1" applyFont="1">
      <alignment horizontal="left" readingOrder="0" vertic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'01'!C25</f>
        <v>0</v>
      </c>
      <c r="E6" s="49">
        <f>'01'!D25</f>
        <v>0</v>
      </c>
      <c r="F6" s="49">
        <f>'01'!E25</f>
        <v>0</v>
      </c>
      <c r="G6" s="50">
        <f>'01'!F25</f>
        <v>0</v>
      </c>
      <c r="H6" s="51">
        <f t="shared" ref="H6:H36" si="2">D6+E6+F6+G6</f>
        <v>0</v>
      </c>
      <c r="I6" s="9"/>
      <c r="J6" s="46">
        <v>1.0</v>
      </c>
      <c r="K6" s="52" t="str">
        <f>'01'!G8</f>
        <v/>
      </c>
      <c r="L6" s="48"/>
      <c r="M6" s="49">
        <f>'01'!I25</f>
        <v>0</v>
      </c>
      <c r="N6" s="49">
        <f>'01'!J25</f>
        <v>0</v>
      </c>
      <c r="O6" s="49">
        <f>'01'!K25</f>
        <v>0</v>
      </c>
      <c r="P6" s="50">
        <f>'01'!L25</f>
        <v>0</v>
      </c>
      <c r="Q6" s="51">
        <f t="shared" ref="Q6:Q36" si="3">M6+N6+O6+P6</f>
        <v>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0</v>
      </c>
      <c r="W6" s="56">
        <f t="shared" si="1"/>
        <v>0</v>
      </c>
      <c r="X6" s="57">
        <f t="shared" ref="X6:X36" si="6">V6+W6</f>
        <v>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'02'!C17</f>
        <v>0</v>
      </c>
      <c r="E7" s="65">
        <f>'02'!D17</f>
        <v>0</v>
      </c>
      <c r="F7" s="65">
        <f>'02'!E17</f>
        <v>0</v>
      </c>
      <c r="G7" s="66">
        <f>'02'!F17</f>
        <v>0</v>
      </c>
      <c r="H7" s="67">
        <f t="shared" si="2"/>
        <v>0</v>
      </c>
      <c r="I7" s="9"/>
      <c r="J7" s="62">
        <v>2.0</v>
      </c>
      <c r="K7" s="68">
        <f>'02'!G8</f>
        <v>2236</v>
      </c>
      <c r="L7" s="64"/>
      <c r="M7" s="65">
        <f>'02'!I17</f>
        <v>12000</v>
      </c>
      <c r="N7" s="65">
        <f>'02'!J17</f>
        <v>388960</v>
      </c>
      <c r="O7" s="65">
        <f>'02'!K17</f>
        <v>0</v>
      </c>
      <c r="P7" s="66">
        <f>'02'!L17</f>
        <v>0</v>
      </c>
      <c r="Q7" s="67">
        <f t="shared" si="3"/>
        <v>400960</v>
      </c>
      <c r="R7" s="9"/>
      <c r="S7" s="9"/>
      <c r="T7" s="53">
        <f t="shared" si="4"/>
        <v>12000</v>
      </c>
      <c r="U7" s="54"/>
      <c r="V7" s="69">
        <f t="shared" ref="V7:W7" si="5">E7+N7</f>
        <v>388960</v>
      </c>
      <c r="W7" s="70">
        <f t="shared" si="5"/>
        <v>0</v>
      </c>
      <c r="X7" s="53">
        <f t="shared" si="6"/>
        <v>388960</v>
      </c>
      <c r="Y7" s="58"/>
      <c r="Z7" s="53">
        <f t="shared" si="7"/>
        <v>0</v>
      </c>
      <c r="AA7" s="54"/>
      <c r="AB7" s="71">
        <f t="shared" si="8"/>
        <v>400960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'03'!C18</f>
        <v>0</v>
      </c>
      <c r="E8" s="65">
        <f>'03'!D18</f>
        <v>0</v>
      </c>
      <c r="F8" s="49">
        <f>'03'!E18</f>
        <v>0</v>
      </c>
      <c r="G8" s="50">
        <f>'03'!F18</f>
        <v>0</v>
      </c>
      <c r="H8" s="67">
        <f t="shared" si="2"/>
        <v>0</v>
      </c>
      <c r="I8" s="9"/>
      <c r="J8" s="62">
        <v>3.0</v>
      </c>
      <c r="K8" s="72" t="str">
        <f>'03'!G8</f>
        <v>2242,41</v>
      </c>
      <c r="L8" s="73"/>
      <c r="M8" s="74">
        <f>'03'!I18</f>
        <v>15000</v>
      </c>
      <c r="N8" s="74">
        <f>'03'!J18</f>
        <v>163970</v>
      </c>
      <c r="O8" s="49">
        <f>'03'!K18</f>
        <v>0</v>
      </c>
      <c r="P8" s="50">
        <f>'03'!L18</f>
        <v>225000</v>
      </c>
      <c r="Q8" s="67">
        <f t="shared" si="3"/>
        <v>403970</v>
      </c>
      <c r="R8" s="9"/>
      <c r="S8" s="9"/>
      <c r="T8" s="53">
        <f t="shared" si="4"/>
        <v>15000</v>
      </c>
      <c r="U8" s="54"/>
      <c r="V8" s="69">
        <f t="shared" ref="V8:W8" si="10">E8+N8</f>
        <v>163970</v>
      </c>
      <c r="W8" s="70">
        <f t="shared" si="10"/>
        <v>0</v>
      </c>
      <c r="X8" s="53">
        <f t="shared" si="6"/>
        <v>163970</v>
      </c>
      <c r="Y8" s="58"/>
      <c r="Z8" s="53">
        <f t="shared" si="7"/>
        <v>225000</v>
      </c>
      <c r="AA8" s="54"/>
      <c r="AB8" s="71">
        <f t="shared" si="8"/>
        <v>403970</v>
      </c>
      <c r="AC8" s="54"/>
      <c r="AD8" s="61"/>
      <c r="AE8" s="12"/>
      <c r="AF8" s="5"/>
      <c r="AG8" s="5"/>
    </row>
    <row r="9">
      <c r="A9" s="62">
        <f t="shared" si="9"/>
        <v>4</v>
      </c>
      <c r="B9" s="73">
        <f>'04'!A8</f>
        <v>798</v>
      </c>
      <c r="C9" s="63"/>
      <c r="D9" s="65">
        <f>'04'!C18</f>
        <v>0</v>
      </c>
      <c r="E9" s="65">
        <f>'04'!D18</f>
        <v>5890</v>
      </c>
      <c r="F9" s="65">
        <f>'04'!E18</f>
        <v>0</v>
      </c>
      <c r="G9" s="65">
        <f>'04'!F18</f>
        <v>0</v>
      </c>
      <c r="H9" s="67">
        <f t="shared" si="2"/>
        <v>5890</v>
      </c>
      <c r="I9" s="9"/>
      <c r="J9" s="75">
        <v>4.0</v>
      </c>
      <c r="K9" s="52">
        <f>'04'!G8</f>
        <v>2247</v>
      </c>
      <c r="L9" s="48"/>
      <c r="M9" s="49">
        <f>'04'!I18</f>
        <v>24980</v>
      </c>
      <c r="N9" s="49">
        <f>'04'!J18</f>
        <v>214500</v>
      </c>
      <c r="O9" s="49">
        <f>'04'!K18</f>
        <v>85000</v>
      </c>
      <c r="P9" s="49">
        <f>'04'!L18</f>
        <v>0</v>
      </c>
      <c r="Q9" s="67">
        <f t="shared" si="3"/>
        <v>324480</v>
      </c>
      <c r="R9" s="9"/>
      <c r="S9" s="9"/>
      <c r="T9" s="53">
        <f t="shared" si="4"/>
        <v>24980</v>
      </c>
      <c r="U9" s="54"/>
      <c r="V9" s="69">
        <f t="shared" ref="V9:W9" si="11">E9+N9</f>
        <v>220390</v>
      </c>
      <c r="W9" s="70">
        <f t="shared" si="11"/>
        <v>85000</v>
      </c>
      <c r="X9" s="53">
        <f t="shared" si="6"/>
        <v>305390</v>
      </c>
      <c r="Y9" s="58"/>
      <c r="Z9" s="53">
        <f t="shared" si="7"/>
        <v>0</v>
      </c>
      <c r="AA9" s="54"/>
      <c r="AB9" s="71">
        <f t="shared" si="8"/>
        <v>330370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 t="str">
        <f>'05'!A8</f>
        <v/>
      </c>
      <c r="C10" s="77"/>
      <c r="D10" s="65">
        <f>'05'!C18</f>
        <v>0</v>
      </c>
      <c r="E10" s="65">
        <f>'05'!D18</f>
        <v>0</v>
      </c>
      <c r="F10" s="65">
        <f>'05'!E18</f>
        <v>0</v>
      </c>
      <c r="G10" s="65">
        <f>'05'!F18</f>
        <v>0</v>
      </c>
      <c r="H10" s="67">
        <f t="shared" si="2"/>
        <v>0</v>
      </c>
      <c r="I10" s="9"/>
      <c r="J10" s="62">
        <v>5.0</v>
      </c>
      <c r="K10" s="63">
        <f>'05'!G8</f>
        <v>2253</v>
      </c>
      <c r="L10" s="77"/>
      <c r="M10" s="65">
        <f>'05'!I18</f>
        <v>0</v>
      </c>
      <c r="N10" s="65">
        <f>'05'!J18</f>
        <v>446981</v>
      </c>
      <c r="O10" s="65">
        <f>'05'!K18</f>
        <v>0</v>
      </c>
      <c r="P10" s="65">
        <f>'05'!L18</f>
        <v>0</v>
      </c>
      <c r="Q10" s="67">
        <f t="shared" si="3"/>
        <v>446981</v>
      </c>
      <c r="R10" s="9"/>
      <c r="S10" s="9"/>
      <c r="T10" s="53">
        <f t="shared" si="4"/>
        <v>0</v>
      </c>
      <c r="U10" s="54"/>
      <c r="V10" s="69">
        <f t="shared" ref="V10:W10" si="12">E10+N10</f>
        <v>446981</v>
      </c>
      <c r="W10" s="70">
        <f t="shared" si="12"/>
        <v>0</v>
      </c>
      <c r="X10" s="53">
        <f t="shared" si="6"/>
        <v>446981</v>
      </c>
      <c r="Y10" s="58"/>
      <c r="Z10" s="53">
        <f t="shared" si="7"/>
        <v>0</v>
      </c>
      <c r="AA10" s="54"/>
      <c r="AB10" s="71">
        <f t="shared" si="8"/>
        <v>446981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'06'!C21</f>
        <v>0</v>
      </c>
      <c r="E11" s="65">
        <f>'06'!D21</f>
        <v>0</v>
      </c>
      <c r="F11" s="65">
        <f>'06'!E21</f>
        <v>0</v>
      </c>
      <c r="G11" s="65">
        <f>'06'!F21</f>
        <v>0</v>
      </c>
      <c r="H11" s="67">
        <f t="shared" si="2"/>
        <v>0</v>
      </c>
      <c r="I11" s="9"/>
      <c r="J11" s="62">
        <v>6.0</v>
      </c>
      <c r="K11" s="63">
        <f>'06'!G8</f>
        <v>2261</v>
      </c>
      <c r="L11" s="77"/>
      <c r="M11" s="65">
        <f>'06'!I21</f>
        <v>0</v>
      </c>
      <c r="N11" s="65">
        <f>'06'!J21</f>
        <v>551980</v>
      </c>
      <c r="O11" s="65">
        <f>'06'!K21</f>
        <v>155970</v>
      </c>
      <c r="P11" s="65">
        <f>'06'!L21</f>
        <v>235000</v>
      </c>
      <c r="Q11" s="67">
        <f t="shared" si="3"/>
        <v>942950</v>
      </c>
      <c r="R11" s="9"/>
      <c r="S11" s="9"/>
      <c r="T11" s="53">
        <f t="shared" si="4"/>
        <v>0</v>
      </c>
      <c r="U11" s="54"/>
      <c r="V11" s="69">
        <f t="shared" ref="V11:W11" si="13">E11+N11</f>
        <v>551980</v>
      </c>
      <c r="W11" s="70">
        <f t="shared" si="13"/>
        <v>155970</v>
      </c>
      <c r="X11" s="53">
        <f t="shared" si="6"/>
        <v>707950</v>
      </c>
      <c r="Y11" s="58"/>
      <c r="Z11" s="53">
        <f t="shared" si="7"/>
        <v>235000</v>
      </c>
      <c r="AA11" s="54"/>
      <c r="AB11" s="71">
        <f t="shared" si="8"/>
        <v>942950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'07'!C13</f>
        <v>0</v>
      </c>
      <c r="E12" s="65">
        <f>'07'!D13</f>
        <v>9880</v>
      </c>
      <c r="F12" s="65">
        <f>'07'!E13</f>
        <v>0</v>
      </c>
      <c r="G12" s="65">
        <f>'07'!F13</f>
        <v>0</v>
      </c>
      <c r="H12" s="67">
        <f t="shared" si="2"/>
        <v>9880</v>
      </c>
      <c r="I12" s="9"/>
      <c r="J12" s="62">
        <v>7.0</v>
      </c>
      <c r="K12" s="63">
        <f>'07'!G8</f>
        <v>2272</v>
      </c>
      <c r="L12" s="77"/>
      <c r="M12" s="65">
        <f>'07'!I13</f>
        <v>0</v>
      </c>
      <c r="N12" s="65">
        <f>'07'!J13</f>
        <v>91000</v>
      </c>
      <c r="O12" s="65">
        <f>'07'!K13</f>
        <v>257000</v>
      </c>
      <c r="P12" s="65">
        <f>'07'!L13</f>
        <v>0</v>
      </c>
      <c r="Q12" s="67">
        <f t="shared" si="3"/>
        <v>348000</v>
      </c>
      <c r="R12" s="12"/>
      <c r="S12" s="12"/>
      <c r="T12" s="53">
        <f t="shared" si="4"/>
        <v>0</v>
      </c>
      <c r="U12" s="54"/>
      <c r="V12" s="69">
        <f t="shared" ref="V12:W12" si="14">E12+N12</f>
        <v>100880</v>
      </c>
      <c r="W12" s="70">
        <f t="shared" si="14"/>
        <v>257000</v>
      </c>
      <c r="X12" s="53">
        <f t="shared" si="6"/>
        <v>357880</v>
      </c>
      <c r="Y12" s="58"/>
      <c r="Z12" s="53">
        <f t="shared" si="7"/>
        <v>0</v>
      </c>
      <c r="AA12" s="54"/>
      <c r="AB12" s="71">
        <f t="shared" si="8"/>
        <v>357880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'08'!C25</f>
        <v>0</v>
      </c>
      <c r="E13" s="65">
        <f>'08'!D25</f>
        <v>0</v>
      </c>
      <c r="F13" s="65">
        <f>'08'!E25</f>
        <v>0</v>
      </c>
      <c r="G13" s="65">
        <f>'08'!F25</f>
        <v>0</v>
      </c>
      <c r="H13" s="67">
        <f t="shared" si="2"/>
        <v>0</v>
      </c>
      <c r="I13" s="9"/>
      <c r="J13" s="78">
        <v>8.0</v>
      </c>
      <c r="K13" s="76" t="str">
        <f>'08'!G8</f>
        <v/>
      </c>
      <c r="L13" s="77"/>
      <c r="M13" s="65">
        <f>'08'!I25</f>
        <v>0</v>
      </c>
      <c r="N13" s="65">
        <f>'08'!J25</f>
        <v>0</v>
      </c>
      <c r="O13" s="65">
        <f>'08'!K25</f>
        <v>0</v>
      </c>
      <c r="P13" s="65">
        <f>'08'!L25</f>
        <v>0</v>
      </c>
      <c r="Q13" s="67">
        <f t="shared" si="3"/>
        <v>0</v>
      </c>
      <c r="R13" s="9"/>
      <c r="S13" s="9"/>
      <c r="T13" s="53">
        <f t="shared" si="4"/>
        <v>0</v>
      </c>
      <c r="U13" s="54"/>
      <c r="V13" s="69">
        <f t="shared" ref="V13:W13" si="15">E13+N13</f>
        <v>0</v>
      </c>
      <c r="W13" s="70">
        <f t="shared" si="15"/>
        <v>0</v>
      </c>
      <c r="X13" s="53">
        <f t="shared" si="6"/>
        <v>0</v>
      </c>
      <c r="Y13" s="58"/>
      <c r="Z13" s="53">
        <f t="shared" si="7"/>
        <v>0</v>
      </c>
      <c r="AA13" s="54"/>
      <c r="AB13" s="71">
        <f t="shared" si="8"/>
        <v>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'09'!C18</f>
        <v>0</v>
      </c>
      <c r="E14" s="65">
        <f>'09'!D18</f>
        <v>0</v>
      </c>
      <c r="F14" s="65">
        <f>'09'!E18</f>
        <v>0</v>
      </c>
      <c r="G14" s="65">
        <f>'09'!F18</f>
        <v>0</v>
      </c>
      <c r="H14" s="67">
        <f t="shared" si="2"/>
        <v>0</v>
      </c>
      <c r="I14" s="9"/>
      <c r="J14" s="62">
        <v>9.0</v>
      </c>
      <c r="K14" s="79" t="str">
        <f>'09'!G8</f>
        <v/>
      </c>
      <c r="L14" s="72"/>
      <c r="M14" s="65">
        <f>'09'!I18</f>
        <v>148300</v>
      </c>
      <c r="N14" s="65">
        <f>'09'!J18</f>
        <v>92980</v>
      </c>
      <c r="O14" s="65">
        <f>'09'!K18</f>
        <v>202980</v>
      </c>
      <c r="P14" s="65">
        <f>'09'!L18</f>
        <v>0</v>
      </c>
      <c r="Q14" s="67">
        <f t="shared" si="3"/>
        <v>444260</v>
      </c>
      <c r="R14" s="9"/>
      <c r="S14" s="9"/>
      <c r="T14" s="53">
        <f t="shared" si="4"/>
        <v>148300</v>
      </c>
      <c r="U14" s="54"/>
      <c r="V14" s="69">
        <f t="shared" ref="V14:W14" si="16">E14+N14</f>
        <v>92980</v>
      </c>
      <c r="W14" s="70">
        <f t="shared" si="16"/>
        <v>202980</v>
      </c>
      <c r="X14" s="53">
        <f t="shared" si="6"/>
        <v>295960</v>
      </c>
      <c r="Y14" s="58"/>
      <c r="Z14" s="53">
        <f t="shared" si="7"/>
        <v>0</v>
      </c>
      <c r="AA14" s="54"/>
      <c r="AB14" s="71">
        <f t="shared" si="8"/>
        <v>444260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>
        <f>'10'!A8</f>
        <v>803</v>
      </c>
      <c r="C15" s="64"/>
      <c r="D15" s="65">
        <f>'10'!C18</f>
        <v>0</v>
      </c>
      <c r="E15" s="65">
        <f>'10'!D18</f>
        <v>4890</v>
      </c>
      <c r="F15" s="65">
        <f>'10'!E18</f>
        <v>0</v>
      </c>
      <c r="G15" s="65">
        <f>'10'!F18</f>
        <v>0</v>
      </c>
      <c r="H15" s="67">
        <f t="shared" si="2"/>
        <v>4890</v>
      </c>
      <c r="I15" s="9"/>
      <c r="J15" s="62">
        <v>10.0</v>
      </c>
      <c r="K15" s="68" t="str">
        <f>'10'!G8</f>
        <v/>
      </c>
      <c r="L15" s="64"/>
      <c r="M15" s="65">
        <f>'10'!I18</f>
        <v>160000</v>
      </c>
      <c r="N15" s="65">
        <f>'10'!J18</f>
        <v>208990</v>
      </c>
      <c r="O15" s="65">
        <f>'10'!K18</f>
        <v>0</v>
      </c>
      <c r="P15" s="65">
        <f>'10'!L18</f>
        <v>604990</v>
      </c>
      <c r="Q15" s="67">
        <f t="shared" si="3"/>
        <v>973980</v>
      </c>
      <c r="R15" s="9"/>
      <c r="S15" s="9"/>
      <c r="T15" s="53">
        <f t="shared" si="4"/>
        <v>160000</v>
      </c>
      <c r="U15" s="54"/>
      <c r="V15" s="69">
        <f t="shared" ref="V15:W15" si="18">E15+N15</f>
        <v>213880</v>
      </c>
      <c r="W15" s="70">
        <f t="shared" si="18"/>
        <v>0</v>
      </c>
      <c r="X15" s="53">
        <f t="shared" si="6"/>
        <v>213880</v>
      </c>
      <c r="Y15" s="58"/>
      <c r="Z15" s="53">
        <f t="shared" si="7"/>
        <v>604990</v>
      </c>
      <c r="AA15" s="54"/>
      <c r="AB15" s="71">
        <f t="shared" si="8"/>
        <v>978870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 t="str">
        <f>'11'!A8</f>
        <v/>
      </c>
      <c r="C16" s="64"/>
      <c r="D16" s="65">
        <f>'11'!C16</f>
        <v>0</v>
      </c>
      <c r="E16" s="65">
        <f>'11'!D16</f>
        <v>0</v>
      </c>
      <c r="F16" s="65">
        <f>'11'!E16</f>
        <v>0</v>
      </c>
      <c r="G16" s="65">
        <f>'11'!F16</f>
        <v>0</v>
      </c>
      <c r="H16" s="67">
        <f t="shared" si="2"/>
        <v>0</v>
      </c>
      <c r="I16" s="9"/>
      <c r="J16" s="62">
        <v>11.0</v>
      </c>
      <c r="K16" s="63">
        <f>'11'!G8</f>
        <v>2286</v>
      </c>
      <c r="L16" s="77"/>
      <c r="M16" s="65">
        <f>'11'!I16</f>
        <v>0</v>
      </c>
      <c r="N16" s="65">
        <f>'11'!J16</f>
        <v>115000</v>
      </c>
      <c r="O16" s="65">
        <f>'11'!K16</f>
        <v>339960</v>
      </c>
      <c r="P16" s="65">
        <f>'11'!L16</f>
        <v>0</v>
      </c>
      <c r="Q16" s="67">
        <f t="shared" si="3"/>
        <v>454960</v>
      </c>
      <c r="R16" s="9"/>
      <c r="S16" s="9"/>
      <c r="T16" s="53">
        <f t="shared" si="4"/>
        <v>0</v>
      </c>
      <c r="U16" s="54"/>
      <c r="V16" s="69">
        <f t="shared" ref="V16:W16" si="19">E16+N16</f>
        <v>115000</v>
      </c>
      <c r="W16" s="70">
        <f t="shared" si="19"/>
        <v>339960</v>
      </c>
      <c r="X16" s="53">
        <f t="shared" si="6"/>
        <v>454960</v>
      </c>
      <c r="Y16" s="58"/>
      <c r="Z16" s="53">
        <f t="shared" si="7"/>
        <v>0</v>
      </c>
      <c r="AA16" s="54"/>
      <c r="AB16" s="71">
        <f t="shared" si="8"/>
        <v>454960</v>
      </c>
      <c r="AC16" s="54"/>
      <c r="AD16" s="80">
        <f>SUM(AB6:AB16)</f>
        <v>4761201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'12'!C20</f>
        <v>0</v>
      </c>
      <c r="E17" s="65">
        <f>'12'!D20</f>
        <v>0</v>
      </c>
      <c r="F17" s="65">
        <f>'12'!E20</f>
        <v>0</v>
      </c>
      <c r="G17" s="65">
        <f>'12'!F20</f>
        <v>0</v>
      </c>
      <c r="H17" s="67">
        <f t="shared" si="2"/>
        <v>0</v>
      </c>
      <c r="I17" s="9"/>
      <c r="J17" s="62">
        <v>12.0</v>
      </c>
      <c r="K17" s="63">
        <f>'12'!G8</f>
        <v>2291</v>
      </c>
      <c r="L17" s="77"/>
      <c r="M17" s="65">
        <f>'12'!I20</f>
        <v>0</v>
      </c>
      <c r="N17" s="65">
        <f>'12'!J20</f>
        <v>270950</v>
      </c>
      <c r="O17" s="65">
        <f>'12'!K20</f>
        <v>260990</v>
      </c>
      <c r="P17" s="65">
        <f>'12'!L20</f>
        <v>0</v>
      </c>
      <c r="Q17" s="67">
        <f t="shared" si="3"/>
        <v>531940</v>
      </c>
      <c r="R17" s="9"/>
      <c r="S17" s="9"/>
      <c r="T17" s="53">
        <f t="shared" si="4"/>
        <v>0</v>
      </c>
      <c r="U17" s="54"/>
      <c r="V17" s="69">
        <f t="shared" ref="V17:W17" si="20">E17+N17</f>
        <v>270950</v>
      </c>
      <c r="W17" s="70">
        <f t="shared" si="20"/>
        <v>260990</v>
      </c>
      <c r="X17" s="53">
        <f t="shared" si="6"/>
        <v>531940</v>
      </c>
      <c r="Y17" s="58"/>
      <c r="Z17" s="53">
        <f t="shared" si="7"/>
        <v>0</v>
      </c>
      <c r="AA17" s="54"/>
      <c r="AB17" s="71">
        <f t="shared" si="8"/>
        <v>531940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>
        <f>'13'!A8</f>
        <v>2308</v>
      </c>
      <c r="C18" s="77"/>
      <c r="D18" s="65">
        <f>'13'!C20</f>
        <v>0</v>
      </c>
      <c r="E18" s="65">
        <f>'13'!D20</f>
        <v>3800</v>
      </c>
      <c r="F18" s="65">
        <f>'13'!E20</f>
        <v>0</v>
      </c>
      <c r="G18" s="65">
        <f>'13'!F20</f>
        <v>0</v>
      </c>
      <c r="H18" s="67">
        <f t="shared" si="2"/>
        <v>3800</v>
      </c>
      <c r="I18" s="9"/>
      <c r="J18" s="62">
        <v>13.0</v>
      </c>
      <c r="K18" s="63">
        <f>'13'!G8</f>
        <v>2301</v>
      </c>
      <c r="L18" s="77"/>
      <c r="M18" s="65">
        <f>'13'!I20</f>
        <v>58980</v>
      </c>
      <c r="N18" s="65">
        <f>'13'!J20</f>
        <v>361970</v>
      </c>
      <c r="O18" s="65">
        <f>'13'!K20</f>
        <v>49990</v>
      </c>
      <c r="P18" s="65">
        <f>'13'!L20</f>
        <v>210000</v>
      </c>
      <c r="Q18" s="67">
        <f t="shared" si="3"/>
        <v>680940</v>
      </c>
      <c r="R18" s="9"/>
      <c r="S18" s="9"/>
      <c r="T18" s="53">
        <f t="shared" si="4"/>
        <v>58980</v>
      </c>
      <c r="U18" s="54"/>
      <c r="V18" s="69">
        <f t="shared" ref="V18:W18" si="21">E18+N18</f>
        <v>365770</v>
      </c>
      <c r="W18" s="70">
        <f t="shared" si="21"/>
        <v>49990</v>
      </c>
      <c r="X18" s="53">
        <f t="shared" si="6"/>
        <v>415760</v>
      </c>
      <c r="Y18" s="58"/>
      <c r="Z18" s="53">
        <f t="shared" si="7"/>
        <v>210000</v>
      </c>
      <c r="AA18" s="54"/>
      <c r="AB18" s="71">
        <f t="shared" si="8"/>
        <v>684740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'14'!C19</f>
        <v>4790</v>
      </c>
      <c r="E19" s="65">
        <f>'14'!D19</f>
        <v>4790</v>
      </c>
      <c r="F19" s="65">
        <f>'14'!E19</f>
        <v>0</v>
      </c>
      <c r="G19" s="65">
        <f>'14'!F19</f>
        <v>0</v>
      </c>
      <c r="H19" s="67">
        <f t="shared" si="2"/>
        <v>9580</v>
      </c>
      <c r="I19" s="9"/>
      <c r="J19" s="62">
        <v>14.0</v>
      </c>
      <c r="K19" s="63">
        <f>'14'!G8</f>
        <v>2311</v>
      </c>
      <c r="L19" s="77"/>
      <c r="M19" s="65">
        <f>'14'!I19</f>
        <v>0</v>
      </c>
      <c r="N19" s="65">
        <f>'14'!J19</f>
        <v>178940</v>
      </c>
      <c r="O19" s="65">
        <f>'14'!K19</f>
        <v>97990</v>
      </c>
      <c r="P19" s="65">
        <f>'14'!L19</f>
        <v>0</v>
      </c>
      <c r="Q19" s="67">
        <f t="shared" si="3"/>
        <v>276930</v>
      </c>
      <c r="R19" s="9"/>
      <c r="S19" s="9"/>
      <c r="T19" s="53">
        <f t="shared" si="4"/>
        <v>4790</v>
      </c>
      <c r="U19" s="54"/>
      <c r="V19" s="69">
        <f t="shared" ref="V19:W19" si="22">E19+N19</f>
        <v>183730</v>
      </c>
      <c r="W19" s="70">
        <f t="shared" si="22"/>
        <v>97990</v>
      </c>
      <c r="X19" s="53">
        <f t="shared" si="6"/>
        <v>281720</v>
      </c>
      <c r="Y19" s="58"/>
      <c r="Z19" s="53">
        <f t="shared" si="7"/>
        <v>0</v>
      </c>
      <c r="AA19" s="54"/>
      <c r="AB19" s="71">
        <f t="shared" si="8"/>
        <v>286510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 t="str">
        <f>'15'!A8</f>
        <v/>
      </c>
      <c r="C20" s="77"/>
      <c r="D20" s="65">
        <f>'15'!C25</f>
        <v>0</v>
      </c>
      <c r="E20" s="65">
        <f>'15'!D25</f>
        <v>0</v>
      </c>
      <c r="F20" s="65">
        <f>'15'!E25</f>
        <v>0</v>
      </c>
      <c r="G20" s="65">
        <f>'15'!F25</f>
        <v>0</v>
      </c>
      <c r="H20" s="67">
        <f t="shared" si="2"/>
        <v>0</v>
      </c>
      <c r="I20" s="9"/>
      <c r="J20" s="62">
        <v>15.0</v>
      </c>
      <c r="K20" s="63" t="str">
        <f>'15'!G8</f>
        <v/>
      </c>
      <c r="L20" s="77"/>
      <c r="M20" s="65">
        <f>'15'!I25</f>
        <v>0</v>
      </c>
      <c r="N20" s="65">
        <f>'15'!J25</f>
        <v>0</v>
      </c>
      <c r="O20" s="65">
        <f>'15'!K25</f>
        <v>0</v>
      </c>
      <c r="P20" s="65">
        <f>'15'!L25</f>
        <v>0</v>
      </c>
      <c r="Q20" s="67">
        <f t="shared" si="3"/>
        <v>0</v>
      </c>
      <c r="R20" s="9"/>
      <c r="S20" s="9"/>
      <c r="T20" s="53">
        <f t="shared" si="4"/>
        <v>0</v>
      </c>
      <c r="U20" s="54"/>
      <c r="V20" s="69">
        <f t="shared" ref="V20:W20" si="23">E20+N20</f>
        <v>0</v>
      </c>
      <c r="W20" s="70">
        <f t="shared" si="23"/>
        <v>0</v>
      </c>
      <c r="X20" s="53">
        <f t="shared" si="6"/>
        <v>0</v>
      </c>
      <c r="Y20" s="58"/>
      <c r="Z20" s="53">
        <f t="shared" si="7"/>
        <v>0</v>
      </c>
      <c r="AA20" s="54"/>
      <c r="AB20" s="71">
        <f t="shared" si="8"/>
        <v>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'16'!C19</f>
        <v>0</v>
      </c>
      <c r="E21" s="65">
        <f>'16'!D19</f>
        <v>0</v>
      </c>
      <c r="F21" s="65">
        <f>'16'!E19</f>
        <v>0</v>
      </c>
      <c r="G21" s="65">
        <f>'16'!F19</f>
        <v>0</v>
      </c>
      <c r="H21" s="67">
        <f t="shared" si="2"/>
        <v>0</v>
      </c>
      <c r="I21" s="9"/>
      <c r="J21" s="62">
        <v>16.0</v>
      </c>
      <c r="K21" s="63">
        <f>'16'!G8</f>
        <v>2320</v>
      </c>
      <c r="L21" s="77"/>
      <c r="M21" s="65">
        <f>'16'!I19</f>
        <v>79490</v>
      </c>
      <c r="N21" s="65">
        <f>'16'!J19</f>
        <v>406980</v>
      </c>
      <c r="O21" s="65">
        <f>'16'!K19</f>
        <v>0</v>
      </c>
      <c r="P21" s="65">
        <f>'16'!L19</f>
        <v>0</v>
      </c>
      <c r="Q21" s="67">
        <f t="shared" si="3"/>
        <v>486470</v>
      </c>
      <c r="R21" s="9"/>
      <c r="S21" s="9"/>
      <c r="T21" s="53">
        <f t="shared" si="4"/>
        <v>79490</v>
      </c>
      <c r="U21" s="54"/>
      <c r="V21" s="69">
        <f t="shared" ref="V21:W21" si="24">E21+N21</f>
        <v>406980</v>
      </c>
      <c r="W21" s="70">
        <f t="shared" si="24"/>
        <v>0</v>
      </c>
      <c r="X21" s="53">
        <f t="shared" si="6"/>
        <v>406980</v>
      </c>
      <c r="Y21" s="58"/>
      <c r="Z21" s="53">
        <f t="shared" si="7"/>
        <v>0</v>
      </c>
      <c r="AA21" s="54"/>
      <c r="AB21" s="71">
        <f t="shared" si="8"/>
        <v>486470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'17'!C16</f>
        <v>0</v>
      </c>
      <c r="E22" s="65">
        <f>'17'!D16</f>
        <v>0</v>
      </c>
      <c r="F22" s="65">
        <f>'17'!E16</f>
        <v>0</v>
      </c>
      <c r="G22" s="65">
        <f>'17'!F16</f>
        <v>0</v>
      </c>
      <c r="H22" s="67">
        <f t="shared" si="2"/>
        <v>0</v>
      </c>
      <c r="I22" s="9"/>
      <c r="J22" s="62">
        <v>17.0</v>
      </c>
      <c r="K22" s="63">
        <f>'17'!G8</f>
        <v>2326</v>
      </c>
      <c r="L22" s="77"/>
      <c r="M22" s="65">
        <f>'17'!I16</f>
        <v>0</v>
      </c>
      <c r="N22" s="65">
        <f>'17'!J16</f>
        <v>219990</v>
      </c>
      <c r="O22" s="65">
        <f>'17'!K16</f>
        <v>0</v>
      </c>
      <c r="P22" s="65">
        <f>'17'!L16</f>
        <v>0</v>
      </c>
      <c r="Q22" s="67">
        <f t="shared" si="3"/>
        <v>219990</v>
      </c>
      <c r="R22" s="9"/>
      <c r="S22" s="9"/>
      <c r="T22" s="53">
        <f t="shared" si="4"/>
        <v>0</v>
      </c>
      <c r="U22" s="54"/>
      <c r="V22" s="69">
        <f t="shared" ref="V22:W22" si="25">E22+N22</f>
        <v>219990</v>
      </c>
      <c r="W22" s="70">
        <f t="shared" si="25"/>
        <v>0</v>
      </c>
      <c r="X22" s="53">
        <f t="shared" si="6"/>
        <v>219990</v>
      </c>
      <c r="Y22" s="58"/>
      <c r="Z22" s="53">
        <f t="shared" si="7"/>
        <v>0</v>
      </c>
      <c r="AA22" s="54"/>
      <c r="AB22" s="71">
        <f t="shared" si="8"/>
        <v>219990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'18'!C17</f>
        <v>5980</v>
      </c>
      <c r="E23" s="65">
        <f>'18'!D17</f>
        <v>35980</v>
      </c>
      <c r="F23" s="65">
        <f>'18'!E17</f>
        <v>0</v>
      </c>
      <c r="G23" s="65">
        <f>'18'!F17</f>
        <v>0</v>
      </c>
      <c r="H23" s="67">
        <f t="shared" si="2"/>
        <v>41960</v>
      </c>
      <c r="I23" s="9"/>
      <c r="J23" s="62">
        <v>18.0</v>
      </c>
      <c r="K23" s="63">
        <f>'18'!G8</f>
        <v>2328</v>
      </c>
      <c r="L23" s="77"/>
      <c r="M23" s="65">
        <f>'18'!I17</f>
        <v>10000</v>
      </c>
      <c r="N23" s="65">
        <f>'18'!J17</f>
        <v>384300</v>
      </c>
      <c r="O23" s="65">
        <f>'18'!K17</f>
        <v>145000</v>
      </c>
      <c r="P23" s="65">
        <f>'18'!L17</f>
        <v>0</v>
      </c>
      <c r="Q23" s="67">
        <f t="shared" si="3"/>
        <v>539300</v>
      </c>
      <c r="R23" s="9"/>
      <c r="S23" s="9"/>
      <c r="T23" s="53">
        <f t="shared" si="4"/>
        <v>15980</v>
      </c>
      <c r="U23" s="54"/>
      <c r="V23" s="69">
        <f t="shared" ref="V23:W23" si="26">E23+N23</f>
        <v>420280</v>
      </c>
      <c r="W23" s="70">
        <f t="shared" si="26"/>
        <v>145000</v>
      </c>
      <c r="X23" s="53">
        <f t="shared" si="6"/>
        <v>565280</v>
      </c>
      <c r="Y23" s="58"/>
      <c r="Z23" s="53">
        <f t="shared" si="7"/>
        <v>0</v>
      </c>
      <c r="AA23" s="54"/>
      <c r="AB23" s="71">
        <f t="shared" si="8"/>
        <v>581260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'19'!C18</f>
        <v>0</v>
      </c>
      <c r="E24" s="65">
        <f>'19'!D18</f>
        <v>0</v>
      </c>
      <c r="F24" s="65">
        <f>'19'!E18</f>
        <v>0</v>
      </c>
      <c r="G24" s="65">
        <f>'19'!F18</f>
        <v>0</v>
      </c>
      <c r="H24" s="67">
        <f t="shared" si="2"/>
        <v>0</v>
      </c>
      <c r="I24" s="9"/>
      <c r="J24" s="62">
        <v>19.0</v>
      </c>
      <c r="K24" s="63">
        <f>'19'!G8</f>
        <v>2332</v>
      </c>
      <c r="L24" s="77"/>
      <c r="M24" s="65">
        <f>'19'!I18</f>
        <v>0</v>
      </c>
      <c r="N24" s="65">
        <f>'19'!J18</f>
        <v>227990</v>
      </c>
      <c r="O24" s="65">
        <f>'19'!K18</f>
        <v>0</v>
      </c>
      <c r="P24" s="65">
        <f>'19'!L18</f>
        <v>0</v>
      </c>
      <c r="Q24" s="67">
        <f t="shared" si="3"/>
        <v>227990</v>
      </c>
      <c r="R24" s="9"/>
      <c r="S24" s="9"/>
      <c r="T24" s="53">
        <f t="shared" si="4"/>
        <v>0</v>
      </c>
      <c r="U24" s="54"/>
      <c r="V24" s="69">
        <f t="shared" ref="V24:W24" si="27">E24+N24</f>
        <v>227990</v>
      </c>
      <c r="W24" s="70">
        <f t="shared" si="27"/>
        <v>0</v>
      </c>
      <c r="X24" s="53">
        <f t="shared" si="6"/>
        <v>227990</v>
      </c>
      <c r="Y24" s="58"/>
      <c r="Z24" s="53">
        <f t="shared" si="7"/>
        <v>0</v>
      </c>
      <c r="AA24" s="54"/>
      <c r="AB24" s="71">
        <f t="shared" si="8"/>
        <v>227990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'20'!C16</f>
        <v>0</v>
      </c>
      <c r="E25" s="65">
        <f>'20'!D16</f>
        <v>0</v>
      </c>
      <c r="F25" s="65">
        <f>'20'!E16</f>
        <v>0</v>
      </c>
      <c r="G25" s="65">
        <f>'20'!F16</f>
        <v>0</v>
      </c>
      <c r="H25" s="67">
        <f t="shared" si="2"/>
        <v>0</v>
      </c>
      <c r="I25" s="9"/>
      <c r="J25" s="62">
        <v>20.0</v>
      </c>
      <c r="K25" s="63">
        <f>'20'!G8</f>
        <v>2335</v>
      </c>
      <c r="L25" s="77"/>
      <c r="M25" s="65">
        <f>'20'!I16</f>
        <v>30000</v>
      </c>
      <c r="N25" s="65">
        <f>'20'!J16</f>
        <v>90000</v>
      </c>
      <c r="O25" s="65">
        <f>'20'!K16</f>
        <v>0</v>
      </c>
      <c r="P25" s="65">
        <f>'20'!L16</f>
        <v>0</v>
      </c>
      <c r="Q25" s="67">
        <f t="shared" si="3"/>
        <v>120000</v>
      </c>
      <c r="R25" s="9"/>
      <c r="S25" s="9"/>
      <c r="T25" s="53">
        <f t="shared" si="4"/>
        <v>30000</v>
      </c>
      <c r="U25" s="54"/>
      <c r="V25" s="69">
        <f t="shared" ref="V25:W25" si="28">E25+N25</f>
        <v>90000</v>
      </c>
      <c r="W25" s="70">
        <f t="shared" si="28"/>
        <v>0</v>
      </c>
      <c r="X25" s="53">
        <f t="shared" si="6"/>
        <v>90000</v>
      </c>
      <c r="Y25" s="58"/>
      <c r="Z25" s="53">
        <f t="shared" si="7"/>
        <v>0</v>
      </c>
      <c r="AA25" s="54"/>
      <c r="AB25" s="71">
        <f t="shared" si="8"/>
        <v>120000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'21'!C23</f>
        <v>0</v>
      </c>
      <c r="E26" s="65">
        <f>'21'!D23</f>
        <v>0</v>
      </c>
      <c r="F26" s="65">
        <f>'21'!E23</f>
        <v>0</v>
      </c>
      <c r="G26" s="65">
        <f>'21'!F23</f>
        <v>0</v>
      </c>
      <c r="H26" s="67">
        <f t="shared" si="2"/>
        <v>0</v>
      </c>
      <c r="I26" s="9"/>
      <c r="J26" s="62">
        <v>21.0</v>
      </c>
      <c r="K26" s="68" t="str">
        <f>'21'!G8</f>
        <v/>
      </c>
      <c r="L26" s="64"/>
      <c r="M26" s="65">
        <f>'21'!I23</f>
        <v>0</v>
      </c>
      <c r="N26" s="65">
        <f>'21'!J23</f>
        <v>0</v>
      </c>
      <c r="O26" s="65">
        <f>'21'!K23</f>
        <v>0</v>
      </c>
      <c r="P26" s="65">
        <f>'21'!L23</f>
        <v>0</v>
      </c>
      <c r="Q26" s="67">
        <f t="shared" si="3"/>
        <v>0</v>
      </c>
      <c r="R26" s="9"/>
      <c r="S26" s="9"/>
      <c r="T26" s="53">
        <f t="shared" si="4"/>
        <v>0</v>
      </c>
      <c r="U26" s="54"/>
      <c r="V26" s="69">
        <f t="shared" ref="V26:W26" si="29">E26+N26</f>
        <v>0</v>
      </c>
      <c r="W26" s="70">
        <f t="shared" si="29"/>
        <v>0</v>
      </c>
      <c r="X26" s="53">
        <f t="shared" si="6"/>
        <v>0</v>
      </c>
      <c r="Y26" s="58"/>
      <c r="Z26" s="53">
        <f t="shared" si="7"/>
        <v>0</v>
      </c>
      <c r="AA26" s="54"/>
      <c r="AB26" s="71">
        <f t="shared" si="8"/>
        <v>0</v>
      </c>
      <c r="AC26" s="54"/>
      <c r="AD26" s="80">
        <f>SUM(AB17:AB26)</f>
        <v>3138900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'22'!C25</f>
        <v>0</v>
      </c>
      <c r="E27" s="65">
        <f>'22'!D25</f>
        <v>0</v>
      </c>
      <c r="F27" s="65">
        <f>'22'!E25</f>
        <v>0</v>
      </c>
      <c r="G27" s="65">
        <f>'22'!F25</f>
        <v>0</v>
      </c>
      <c r="H27" s="67">
        <f t="shared" si="2"/>
        <v>0</v>
      </c>
      <c r="I27" s="9"/>
      <c r="J27" s="62">
        <v>22.0</v>
      </c>
      <c r="K27" s="68" t="str">
        <f>'22'!G8</f>
        <v/>
      </c>
      <c r="L27" s="64"/>
      <c r="M27" s="65">
        <f>'22'!I25</f>
        <v>0</v>
      </c>
      <c r="N27" s="65">
        <f>'22'!J25</f>
        <v>0</v>
      </c>
      <c r="O27" s="65">
        <f>'22'!K25</f>
        <v>0</v>
      </c>
      <c r="P27" s="65">
        <f>'22'!L25</f>
        <v>0</v>
      </c>
      <c r="Q27" s="67">
        <f t="shared" si="3"/>
        <v>0</v>
      </c>
      <c r="R27" s="9"/>
      <c r="S27" s="9"/>
      <c r="T27" s="53">
        <f t="shared" si="4"/>
        <v>0</v>
      </c>
      <c r="U27" s="54"/>
      <c r="V27" s="69">
        <f t="shared" ref="V27:W27" si="30">E27+N27</f>
        <v>0</v>
      </c>
      <c r="W27" s="70">
        <f t="shared" si="30"/>
        <v>0</v>
      </c>
      <c r="X27" s="53">
        <f t="shared" si="6"/>
        <v>0</v>
      </c>
      <c r="Y27" s="58"/>
      <c r="Z27" s="53">
        <f t="shared" si="7"/>
        <v>0</v>
      </c>
      <c r="AA27" s="54"/>
      <c r="AB27" s="71">
        <f t="shared" si="8"/>
        <v>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 t="str">
        <f>'23'!A8</f>
        <v/>
      </c>
      <c r="C28" s="77"/>
      <c r="D28" s="65">
        <f>'23'!C25</f>
        <v>0</v>
      </c>
      <c r="E28" s="65">
        <f>'23'!D25</f>
        <v>0</v>
      </c>
      <c r="F28" s="65">
        <f>'23'!E25</f>
        <v>0</v>
      </c>
      <c r="G28" s="65">
        <f>'23'!F25</f>
        <v>0</v>
      </c>
      <c r="H28" s="67">
        <f t="shared" si="2"/>
        <v>0</v>
      </c>
      <c r="I28" s="9"/>
      <c r="J28" s="62">
        <v>23.0</v>
      </c>
      <c r="K28" s="68" t="str">
        <f>'23'!G8</f>
        <v/>
      </c>
      <c r="L28" s="64"/>
      <c r="M28" s="65">
        <f>'23'!I25</f>
        <v>0</v>
      </c>
      <c r="N28" s="65">
        <f>'23'!J25</f>
        <v>0</v>
      </c>
      <c r="O28" s="65">
        <f>'23'!K25</f>
        <v>0</v>
      </c>
      <c r="P28" s="65">
        <f>'23'!L25</f>
        <v>0</v>
      </c>
      <c r="Q28" s="67">
        <f t="shared" si="3"/>
        <v>0</v>
      </c>
      <c r="R28" s="9"/>
      <c r="S28" s="9"/>
      <c r="T28" s="53">
        <f t="shared" si="4"/>
        <v>0</v>
      </c>
      <c r="U28" s="54"/>
      <c r="V28" s="69">
        <f t="shared" ref="V28:W28" si="31">E28+N28</f>
        <v>0</v>
      </c>
      <c r="W28" s="70">
        <f t="shared" si="31"/>
        <v>0</v>
      </c>
      <c r="X28" s="53">
        <f t="shared" si="6"/>
        <v>0</v>
      </c>
      <c r="Y28" s="58"/>
      <c r="Z28" s="53">
        <f t="shared" si="7"/>
        <v>0</v>
      </c>
      <c r="AA28" s="54"/>
      <c r="AB28" s="71">
        <f t="shared" si="8"/>
        <v>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'24'!C17</f>
        <v>0</v>
      </c>
      <c r="E29" s="65">
        <f>'24'!D17</f>
        <v>0</v>
      </c>
      <c r="F29" s="65">
        <f>'24'!E17</f>
        <v>0</v>
      </c>
      <c r="G29" s="65">
        <f>'24'!F17</f>
        <v>0</v>
      </c>
      <c r="H29" s="67">
        <f t="shared" si="2"/>
        <v>0</v>
      </c>
      <c r="I29" s="9"/>
      <c r="J29" s="62">
        <v>24.0</v>
      </c>
      <c r="K29" s="68" t="str">
        <f>'24'!G8</f>
        <v>9total</v>
      </c>
      <c r="L29" s="64"/>
      <c r="M29" s="65">
        <f>'24'!I17</f>
        <v>90980</v>
      </c>
      <c r="N29" s="65">
        <f>'24'!J17</f>
        <v>805450</v>
      </c>
      <c r="O29" s="65">
        <f>'24'!K17</f>
        <v>0</v>
      </c>
      <c r="P29" s="65">
        <f>'24'!L17</f>
        <v>30000</v>
      </c>
      <c r="Q29" s="67">
        <f t="shared" si="3"/>
        <v>926430</v>
      </c>
      <c r="R29" s="9"/>
      <c r="S29" s="9"/>
      <c r="T29" s="53">
        <f t="shared" si="4"/>
        <v>90980</v>
      </c>
      <c r="U29" s="54"/>
      <c r="V29" s="69">
        <f t="shared" ref="V29:W29" si="32">E29+N29</f>
        <v>805450</v>
      </c>
      <c r="W29" s="70">
        <f t="shared" si="32"/>
        <v>0</v>
      </c>
      <c r="X29" s="53">
        <f t="shared" si="6"/>
        <v>805450</v>
      </c>
      <c r="Y29" s="58"/>
      <c r="Z29" s="53">
        <f t="shared" si="7"/>
        <v>30000</v>
      </c>
      <c r="AA29" s="54"/>
      <c r="AB29" s="71">
        <f t="shared" si="8"/>
        <v>926430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'25'!C15</f>
        <v>0</v>
      </c>
      <c r="E30" s="65">
        <f>'25'!D15</f>
        <v>0</v>
      </c>
      <c r="F30" s="65">
        <f>'25'!E15</f>
        <v>0</v>
      </c>
      <c r="G30" s="65">
        <f>'25'!F15</f>
        <v>0</v>
      </c>
      <c r="H30" s="67">
        <f t="shared" si="2"/>
        <v>0</v>
      </c>
      <c r="I30" s="9"/>
      <c r="J30" s="62">
        <v>25.0</v>
      </c>
      <c r="K30" s="63">
        <f>'25'!G8</f>
        <v>2351</v>
      </c>
      <c r="L30" s="77"/>
      <c r="M30" s="65">
        <f>'25'!I15</f>
        <v>0</v>
      </c>
      <c r="N30" s="65">
        <f>'25'!J15</f>
        <v>239990</v>
      </c>
      <c r="O30" s="65">
        <f>'25'!K15</f>
        <v>57500</v>
      </c>
      <c r="P30" s="65">
        <f>'25'!L15</f>
        <v>0</v>
      </c>
      <c r="Q30" s="67">
        <f t="shared" si="3"/>
        <v>297490</v>
      </c>
      <c r="R30" s="9"/>
      <c r="S30" s="9"/>
      <c r="T30" s="53">
        <f t="shared" si="4"/>
        <v>0</v>
      </c>
      <c r="U30" s="54"/>
      <c r="V30" s="69">
        <f t="shared" ref="V30:W30" si="33">E30+N30</f>
        <v>239990</v>
      </c>
      <c r="W30" s="70">
        <f t="shared" si="33"/>
        <v>57500</v>
      </c>
      <c r="X30" s="53">
        <f t="shared" si="6"/>
        <v>297490</v>
      </c>
      <c r="Y30" s="58"/>
      <c r="Z30" s="53">
        <f t="shared" si="7"/>
        <v>0</v>
      </c>
      <c r="AA30" s="54"/>
      <c r="AB30" s="71">
        <f t="shared" si="8"/>
        <v>297490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'26'!C25</f>
        <v>0</v>
      </c>
      <c r="E31" s="65">
        <f>'26'!D25</f>
        <v>0</v>
      </c>
      <c r="F31" s="65">
        <f>'26'!E25</f>
        <v>0</v>
      </c>
      <c r="G31" s="65">
        <f>'26'!F25</f>
        <v>0</v>
      </c>
      <c r="H31" s="67">
        <f t="shared" si="2"/>
        <v>0</v>
      </c>
      <c r="I31" s="9"/>
      <c r="J31" s="62">
        <v>26.0</v>
      </c>
      <c r="K31" s="63" t="str">
        <f>'26'!G8</f>
        <v/>
      </c>
      <c r="L31" s="77"/>
      <c r="M31" s="65">
        <f>'26'!I25</f>
        <v>0</v>
      </c>
      <c r="N31" s="65">
        <f>'26'!J25</f>
        <v>0</v>
      </c>
      <c r="O31" s="65">
        <f>'26'!K25</f>
        <v>0</v>
      </c>
      <c r="P31" s="65">
        <f>'26'!L25</f>
        <v>0</v>
      </c>
      <c r="Q31" s="67">
        <f t="shared" si="3"/>
        <v>0</v>
      </c>
      <c r="R31" s="9"/>
      <c r="S31" s="9"/>
      <c r="T31" s="53">
        <f t="shared" si="4"/>
        <v>0</v>
      </c>
      <c r="U31" s="54"/>
      <c r="V31" s="69">
        <f t="shared" ref="V31:W31" si="34">E31+N31</f>
        <v>0</v>
      </c>
      <c r="W31" s="70">
        <f t="shared" si="34"/>
        <v>0</v>
      </c>
      <c r="X31" s="53">
        <f t="shared" si="6"/>
        <v>0</v>
      </c>
      <c r="Y31" s="58"/>
      <c r="Z31" s="53">
        <f t="shared" si="7"/>
        <v>0</v>
      </c>
      <c r="AA31" s="54"/>
      <c r="AB31" s="71">
        <f t="shared" si="8"/>
        <v>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 t="str">
        <f>'27'!A8</f>
        <v/>
      </c>
      <c r="C32" s="64"/>
      <c r="D32" s="65">
        <f>'27'!C16</f>
        <v>0</v>
      </c>
      <c r="E32" s="65">
        <f>'27'!D16</f>
        <v>0</v>
      </c>
      <c r="F32" s="65">
        <f>'27'!E16</f>
        <v>0</v>
      </c>
      <c r="G32" s="65">
        <f>'27'!F16</f>
        <v>0</v>
      </c>
      <c r="H32" s="67">
        <f t="shared" si="2"/>
        <v>0</v>
      </c>
      <c r="I32" s="9"/>
      <c r="J32" s="62">
        <v>27.0</v>
      </c>
      <c r="K32" s="81">
        <f>'27'!G8</f>
        <v>2355</v>
      </c>
      <c r="L32" s="64"/>
      <c r="M32" s="65">
        <f>'27'!I16</f>
        <v>0</v>
      </c>
      <c r="N32" s="65">
        <f>'27'!J16</f>
        <v>134990</v>
      </c>
      <c r="O32" s="65">
        <f>'27'!K16</f>
        <v>130980</v>
      </c>
      <c r="P32" s="65">
        <f>'27'!L16</f>
        <v>0</v>
      </c>
      <c r="Q32" s="67">
        <f t="shared" si="3"/>
        <v>265970</v>
      </c>
      <c r="R32" s="9"/>
      <c r="S32" s="9"/>
      <c r="T32" s="53">
        <f t="shared" si="4"/>
        <v>0</v>
      </c>
      <c r="U32" s="54"/>
      <c r="V32" s="69">
        <f t="shared" ref="V32:W32" si="35">E32+N32</f>
        <v>134990</v>
      </c>
      <c r="W32" s="70">
        <f t="shared" si="35"/>
        <v>130980</v>
      </c>
      <c r="X32" s="53">
        <f t="shared" si="6"/>
        <v>265970</v>
      </c>
      <c r="Y32" s="58"/>
      <c r="Z32" s="53">
        <f t="shared" si="7"/>
        <v>0</v>
      </c>
      <c r="AA32" s="54"/>
      <c r="AB32" s="71">
        <f t="shared" si="8"/>
        <v>265970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>
        <f>'28'!A8</f>
        <v>2367</v>
      </c>
      <c r="C33" s="64"/>
      <c r="D33" s="65">
        <f>'28'!C18</f>
        <v>0</v>
      </c>
      <c r="E33" s="65">
        <f>'28'!D18</f>
        <v>1980</v>
      </c>
      <c r="F33" s="65">
        <f>'28'!E18</f>
        <v>0</v>
      </c>
      <c r="G33" s="65">
        <f>'28'!F18</f>
        <v>0</v>
      </c>
      <c r="H33" s="67">
        <f t="shared" si="2"/>
        <v>1980</v>
      </c>
      <c r="I33" s="9"/>
      <c r="J33" s="62">
        <v>28.0</v>
      </c>
      <c r="K33" s="63">
        <f>'28'!G8</f>
        <v>2362</v>
      </c>
      <c r="L33" s="77"/>
      <c r="M33" s="65">
        <f>'28'!I18</f>
        <v>25000</v>
      </c>
      <c r="N33" s="65">
        <f>'28'!J18</f>
        <v>252970</v>
      </c>
      <c r="O33" s="65">
        <f>'28'!K18</f>
        <v>17990</v>
      </c>
      <c r="P33" s="65">
        <f>'28'!L18</f>
        <v>0</v>
      </c>
      <c r="Q33" s="67">
        <f t="shared" si="3"/>
        <v>295960</v>
      </c>
      <c r="R33" s="9"/>
      <c r="S33" s="9"/>
      <c r="T33" s="53">
        <f t="shared" si="4"/>
        <v>25000</v>
      </c>
      <c r="U33" s="54"/>
      <c r="V33" s="69">
        <f t="shared" ref="V33:W33" si="36">E33+N33</f>
        <v>254950</v>
      </c>
      <c r="W33" s="70">
        <f t="shared" si="36"/>
        <v>17990</v>
      </c>
      <c r="X33" s="53">
        <f t="shared" si="6"/>
        <v>272940</v>
      </c>
      <c r="Y33" s="58"/>
      <c r="Z33" s="53">
        <f t="shared" si="7"/>
        <v>0</v>
      </c>
      <c r="AA33" s="54"/>
      <c r="AB33" s="71">
        <f t="shared" si="8"/>
        <v>297940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'29'!C25</f>
        <v>0</v>
      </c>
      <c r="E34" s="65">
        <f>'29'!D25</f>
        <v>0</v>
      </c>
      <c r="F34" s="65">
        <f>'29'!E25</f>
        <v>0</v>
      </c>
      <c r="G34" s="65">
        <f>'29'!F25</f>
        <v>0</v>
      </c>
      <c r="H34" s="67">
        <f t="shared" si="2"/>
        <v>0</v>
      </c>
      <c r="I34" s="9"/>
      <c r="J34" s="62">
        <v>29.0</v>
      </c>
      <c r="K34" s="81" t="str">
        <f>'29'!G8</f>
        <v/>
      </c>
      <c r="L34" s="64"/>
      <c r="M34" s="65">
        <f>'29'!I25</f>
        <v>0</v>
      </c>
      <c r="N34" s="65">
        <f>'29'!J25</f>
        <v>0</v>
      </c>
      <c r="O34" s="65">
        <f>'29'!K25</f>
        <v>0</v>
      </c>
      <c r="P34" s="65">
        <f>'29'!L25</f>
        <v>0</v>
      </c>
      <c r="Q34" s="67">
        <f t="shared" si="3"/>
        <v>0</v>
      </c>
      <c r="R34" s="9"/>
      <c r="S34" s="9"/>
      <c r="T34" s="53">
        <f t="shared" si="4"/>
        <v>0</v>
      </c>
      <c r="U34" s="54"/>
      <c r="V34" s="69">
        <f t="shared" ref="V34:W34" si="37">E34+N34</f>
        <v>0</v>
      </c>
      <c r="W34" s="70">
        <f t="shared" si="37"/>
        <v>0</v>
      </c>
      <c r="X34" s="53">
        <f t="shared" si="6"/>
        <v>0</v>
      </c>
      <c r="Y34" s="58"/>
      <c r="Z34" s="53">
        <f t="shared" si="7"/>
        <v>0</v>
      </c>
      <c r="AA34" s="54"/>
      <c r="AB34" s="71">
        <f t="shared" si="8"/>
        <v>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'30'!C15</f>
        <v>0</v>
      </c>
      <c r="E35" s="65">
        <f>'30'!D15</f>
        <v>0</v>
      </c>
      <c r="F35" s="65">
        <f>'30'!E15</f>
        <v>0</v>
      </c>
      <c r="G35" s="65">
        <f>'30'!F15</f>
        <v>0</v>
      </c>
      <c r="H35" s="67">
        <f t="shared" si="2"/>
        <v>0</v>
      </c>
      <c r="I35" s="9"/>
      <c r="J35" s="62">
        <v>30.0</v>
      </c>
      <c r="K35" s="81">
        <f>'30'!G8</f>
        <v>2370</v>
      </c>
      <c r="L35" s="64"/>
      <c r="M35" s="65">
        <f>'30'!I15</f>
        <v>0</v>
      </c>
      <c r="N35" s="65">
        <f>'30'!J15</f>
        <v>40480</v>
      </c>
      <c r="O35" s="65">
        <f>'30'!K15</f>
        <v>505000</v>
      </c>
      <c r="P35" s="65">
        <f>'30'!L15</f>
        <v>0</v>
      </c>
      <c r="Q35" s="67">
        <f t="shared" si="3"/>
        <v>545480</v>
      </c>
      <c r="R35" s="9"/>
      <c r="S35" s="9"/>
      <c r="T35" s="53">
        <f t="shared" si="4"/>
        <v>0</v>
      </c>
      <c r="U35" s="54"/>
      <c r="V35" s="69">
        <f t="shared" ref="V35:W35" si="38">E35+N35</f>
        <v>40480</v>
      </c>
      <c r="W35" s="70">
        <f t="shared" si="38"/>
        <v>505000</v>
      </c>
      <c r="X35" s="53">
        <f t="shared" si="6"/>
        <v>545480</v>
      </c>
      <c r="Y35" s="58"/>
      <c r="Z35" s="53">
        <f t="shared" si="7"/>
        <v>0</v>
      </c>
      <c r="AA35" s="54"/>
      <c r="AB35" s="71">
        <f t="shared" si="8"/>
        <v>545480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'31'!C18</f>
        <v>0</v>
      </c>
      <c r="E36" s="65">
        <f>'31'!D18</f>
        <v>0</v>
      </c>
      <c r="F36" s="65">
        <f>'31'!E18</f>
        <v>0</v>
      </c>
      <c r="G36" s="65">
        <f>'31'!F18</f>
        <v>0</v>
      </c>
      <c r="H36" s="67">
        <f t="shared" si="2"/>
        <v>0</v>
      </c>
      <c r="I36" s="9"/>
      <c r="J36" s="84">
        <v>31.0</v>
      </c>
      <c r="K36" s="81">
        <f>'31'!G8</f>
        <v>2375</v>
      </c>
      <c r="L36" s="64"/>
      <c r="M36" s="65">
        <f>'31'!I18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2333310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10770</v>
      </c>
      <c r="E37" s="91">
        <f t="shared" si="40"/>
        <v>67210</v>
      </c>
      <c r="F37" s="91">
        <f t="shared" si="40"/>
        <v>0</v>
      </c>
      <c r="G37" s="91">
        <f t="shared" si="40"/>
        <v>0</v>
      </c>
      <c r="H37" s="92">
        <f t="shared" si="40"/>
        <v>77980</v>
      </c>
      <c r="I37" s="5"/>
      <c r="J37" s="5"/>
      <c r="K37" s="93" t="s">
        <v>20</v>
      </c>
      <c r="L37" s="8"/>
      <c r="M37" s="94">
        <f t="shared" ref="M37:Q37" si="41">SUM(M6:M36)</f>
        <v>654730</v>
      </c>
      <c r="N37" s="94">
        <f t="shared" si="41"/>
        <v>5889361</v>
      </c>
      <c r="O37" s="94">
        <f t="shared" si="41"/>
        <v>2306350</v>
      </c>
      <c r="P37" s="94">
        <f t="shared" si="41"/>
        <v>1304990</v>
      </c>
      <c r="Q37" s="95">
        <f t="shared" si="41"/>
        <v>10155431</v>
      </c>
      <c r="R37" s="96" t="s">
        <v>16</v>
      </c>
      <c r="S37" s="97"/>
      <c r="T37" s="98">
        <f>SUM(T6:T36)</f>
        <v>665500</v>
      </c>
      <c r="U37" s="54"/>
      <c r="V37" s="99">
        <f t="shared" ref="V37:X37" si="42">SUM(V6:V36)</f>
        <v>5956571</v>
      </c>
      <c r="W37" s="100">
        <f t="shared" si="42"/>
        <v>2306350</v>
      </c>
      <c r="X37" s="100">
        <f t="shared" si="42"/>
        <v>8262921</v>
      </c>
      <c r="Y37" s="54"/>
      <c r="Z37" s="98">
        <f>SUM(Z6:Z36)</f>
        <v>1304990</v>
      </c>
      <c r="AA37" s="54"/>
      <c r="AB37" s="101">
        <f>SUM(AB6:AB36)</f>
        <v>10233411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8533975.63</v>
      </c>
      <c r="R38" s="105" t="s">
        <v>21</v>
      </c>
      <c r="S38" s="97"/>
      <c r="T38" s="59"/>
      <c r="U38" s="59"/>
      <c r="V38" s="106">
        <f>V37*1.49%</f>
        <v>88752.9079</v>
      </c>
      <c r="W38" s="106">
        <f>W37*2.95%</f>
        <v>68037.325</v>
      </c>
      <c r="X38" s="107">
        <f t="shared" ref="X38:X39" si="44">V38+W38</f>
        <v>156790.2329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10233411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1621455.37</v>
      </c>
      <c r="R39" s="118" t="s">
        <v>26</v>
      </c>
      <c r="S39" s="119"/>
      <c r="T39" s="59"/>
      <c r="U39" s="59"/>
      <c r="V39" s="106">
        <f t="shared" ref="V39:W39" si="43">V38*19%</f>
        <v>16863.0525</v>
      </c>
      <c r="W39" s="106">
        <f t="shared" si="43"/>
        <v>12927.09175</v>
      </c>
      <c r="X39" s="107">
        <f t="shared" si="44"/>
        <v>29790.14425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8262921</v>
      </c>
      <c r="G40" s="122">
        <f>D37+M37</f>
        <v>665500</v>
      </c>
      <c r="H40" s="123">
        <f>G37+P37</f>
        <v>1304990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5850955.04</v>
      </c>
      <c r="W40" s="124">
        <f t="shared" si="45"/>
        <v>2225385.583</v>
      </c>
      <c r="X40" s="125">
        <f t="shared" si="45"/>
        <v>8076340.623</v>
      </c>
      <c r="Y40" s="114"/>
      <c r="Z40" s="59"/>
      <c r="AA40" s="59"/>
      <c r="AB40" s="126">
        <f>AB37/27</f>
        <v>379015.2222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'01'!L41+'02'!L33+'03'!L34+'04'!L34+'05'!L34+'06'!L37+'07'!L29+'08'!L41+'09'!L34+'10'!L34+'11'!L32+'12'!L36+'13'!L36+'14'!L35+'15'!L41+'16'!L35+'17'!L32+'18'!L33+'19'!L34+'20'!L32+'21'!L39+'22'!L41+'23'!L41+'24'!L33+'25'!L31+'26'!L41+'27'!L32+'28'!L34+'29'!L41+'30'!L31+'31'!L34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1621455.37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8611955.63</v>
      </c>
      <c r="C45" s="148" t="s">
        <v>35</v>
      </c>
      <c r="D45" s="149">
        <f>B45*0.02</f>
        <v>172239.1126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1793694.482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186580.3772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8253136.14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46112.0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2375.0</v>
      </c>
      <c r="H8" s="196">
        <v>9634.0</v>
      </c>
      <c r="I8" s="197"/>
      <c r="J8" s="198">
        <v>15000.0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5">
        <v>9636.0</v>
      </c>
      <c r="I9" s="201"/>
      <c r="J9" s="201"/>
      <c r="K9" s="201"/>
      <c r="L9" s="206">
        <v>40000.0</v>
      </c>
    </row>
    <row r="10" ht="20.25" customHeight="1">
      <c r="A10" s="189"/>
      <c r="B10" s="190"/>
      <c r="C10" s="191"/>
      <c r="D10" s="192"/>
      <c r="E10" s="193"/>
      <c r="F10" s="194"/>
      <c r="G10" s="195">
        <v>2376.0</v>
      </c>
      <c r="H10" s="207">
        <v>9637.0</v>
      </c>
      <c r="I10" s="192"/>
      <c r="J10" s="208">
        <v>17990.0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2377.0</v>
      </c>
      <c r="H11" s="205">
        <v>9638.0</v>
      </c>
      <c r="I11" s="201"/>
      <c r="J11" s="201"/>
      <c r="K11" s="206">
        <v>90000.0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2378.0</v>
      </c>
      <c r="H12" s="207">
        <v>9639.0</v>
      </c>
      <c r="I12" s="191"/>
      <c r="J12" s="208">
        <v>25000.0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2379.0</v>
      </c>
      <c r="H13" s="205">
        <v>9640.0</v>
      </c>
      <c r="I13" s="201"/>
      <c r="J13" s="201"/>
      <c r="K13" s="206">
        <v>272000.0</v>
      </c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2380.0</v>
      </c>
      <c r="H14" s="207">
        <v>9641.0</v>
      </c>
      <c r="I14" s="191"/>
      <c r="J14" s="210">
        <v>25000.0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>
        <v>2381.0</v>
      </c>
      <c r="H15" s="205">
        <v>9642.0</v>
      </c>
      <c r="I15" s="201"/>
      <c r="J15" s="206">
        <v>50000.0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 t="s">
        <v>51</v>
      </c>
      <c r="H16" s="211">
        <v>9635.0</v>
      </c>
      <c r="I16" s="191"/>
      <c r="J16" s="191"/>
      <c r="K16" s="191"/>
      <c r="L16" s="210">
        <v>40000.0</v>
      </c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212"/>
      <c r="B18" s="213" t="s">
        <v>52</v>
      </c>
      <c r="C18" s="214">
        <f>SUM($C8:$C17)</f>
        <v>0</v>
      </c>
      <c r="D18" s="214">
        <f>SUM($D8:$D17)</f>
        <v>0</v>
      </c>
      <c r="E18" s="214">
        <f>SUM($E8:$E17)</f>
        <v>0</v>
      </c>
      <c r="F18" s="214">
        <f>SUM($F8:$F17)</f>
        <v>0</v>
      </c>
      <c r="G18" s="215"/>
      <c r="H18" s="213" t="s">
        <v>52</v>
      </c>
      <c r="I18" s="214">
        <f>SUM($I8:$I17)</f>
        <v>0</v>
      </c>
      <c r="J18" s="214">
        <f>SUM($J8:$J17)</f>
        <v>132990</v>
      </c>
      <c r="K18" s="214">
        <f>SUM($K8:$K17)</f>
        <v>362000</v>
      </c>
      <c r="L18" s="214">
        <f>SUM($L8:$L17)</f>
        <v>80000</v>
      </c>
    </row>
    <row r="19" ht="3.75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8"/>
      <c r="K19" s="218"/>
      <c r="L19" s="218"/>
    </row>
    <row r="20" ht="21.75" customHeight="1">
      <c r="A20" s="212"/>
      <c r="B20" s="216"/>
      <c r="C20" s="217"/>
      <c r="D20" s="217"/>
      <c r="E20" s="217"/>
      <c r="F20" s="217"/>
      <c r="G20" s="212"/>
      <c r="H20" s="216"/>
      <c r="I20" s="218"/>
      <c r="J20" s="219"/>
      <c r="K20" s="220" t="s">
        <v>53</v>
      </c>
      <c r="L20" s="221">
        <f>$C$18+$D$18+$E$18+$F$18+$I$18+$J$18+$K$18+$L$18</f>
        <v>574990</v>
      </c>
    </row>
    <row r="21" ht="12.0" customHeight="1">
      <c r="A21" s="212"/>
      <c r="B21" s="216"/>
      <c r="C21" s="217"/>
      <c r="D21" s="217"/>
      <c r="E21" s="217"/>
      <c r="F21" s="217"/>
      <c r="G21" s="212"/>
      <c r="H21" s="218"/>
      <c r="I21" s="217"/>
      <c r="J21" s="217"/>
      <c r="K21" s="217"/>
      <c r="L21" s="222"/>
    </row>
    <row r="22" ht="26.25" customHeight="1">
      <c r="A22" s="223"/>
      <c r="B22" s="224"/>
      <c r="C22" s="225"/>
      <c r="D22" s="225"/>
      <c r="E22" s="225"/>
      <c r="F22" s="226"/>
      <c r="G22" s="226" t="s">
        <v>54</v>
      </c>
      <c r="H22" s="224"/>
      <c r="I22" s="225"/>
      <c r="J22" s="225"/>
      <c r="K22" s="225"/>
      <c r="L22" s="225"/>
    </row>
    <row r="23" ht="19.5" customHeight="1">
      <c r="A23" s="227" t="s">
        <v>55</v>
      </c>
      <c r="B23" s="228"/>
      <c r="C23" s="229"/>
      <c r="D23" s="230"/>
      <c r="E23" s="231" t="s">
        <v>56</v>
      </c>
      <c r="F23" s="232"/>
      <c r="G23" s="233" t="s">
        <v>57</v>
      </c>
      <c r="H23" s="228"/>
      <c r="I23" s="229"/>
      <c r="J23" s="234" t="s">
        <v>58</v>
      </c>
      <c r="K23" s="164"/>
      <c r="L23" s="178"/>
    </row>
    <row r="24" ht="18.75" customHeight="1">
      <c r="A24" s="235"/>
      <c r="C24" s="236"/>
      <c r="D24" s="237" t="s">
        <v>59</v>
      </c>
      <c r="E24" s="162"/>
      <c r="F24" s="238" t="s">
        <v>16</v>
      </c>
      <c r="G24" s="239"/>
      <c r="I24" s="236"/>
      <c r="J24" s="237" t="s">
        <v>59</v>
      </c>
      <c r="K24" s="162"/>
      <c r="L24" s="238" t="s">
        <v>16</v>
      </c>
    </row>
    <row r="25" ht="15.75" customHeight="1">
      <c r="A25" s="235"/>
      <c r="C25" s="236"/>
      <c r="D25" s="240" t="s">
        <v>60</v>
      </c>
      <c r="E25" s="241"/>
      <c r="F25" s="242">
        <f>C18+I18</f>
        <v>0</v>
      </c>
      <c r="G25" s="239"/>
      <c r="I25" s="236"/>
      <c r="J25" s="240" t="s">
        <v>10</v>
      </c>
      <c r="K25" s="241"/>
      <c r="L25" s="242"/>
    </row>
    <row r="26" ht="15.75" customHeight="1">
      <c r="A26" s="235"/>
      <c r="C26" s="236"/>
      <c r="D26" s="240" t="s">
        <v>61</v>
      </c>
      <c r="E26" s="243"/>
      <c r="F26" s="242">
        <f>D18+J18</f>
        <v>132990</v>
      </c>
      <c r="G26" s="239"/>
      <c r="I26" s="236"/>
      <c r="J26" s="244" t="s">
        <v>62</v>
      </c>
      <c r="K26" s="245"/>
      <c r="L26" s="246"/>
    </row>
    <row r="27" ht="15.75" customHeight="1">
      <c r="A27" s="235"/>
      <c r="C27" s="236"/>
      <c r="D27" s="240" t="s">
        <v>63</v>
      </c>
      <c r="E27" s="243"/>
      <c r="F27" s="242">
        <f>E18+K18</f>
        <v>362000</v>
      </c>
      <c r="G27" s="239"/>
      <c r="I27" s="236"/>
      <c r="J27" s="244" t="s">
        <v>64</v>
      </c>
      <c r="K27" s="245"/>
      <c r="L27" s="246"/>
    </row>
    <row r="28" ht="15.75" customHeight="1">
      <c r="A28" s="235"/>
      <c r="C28" s="236"/>
      <c r="D28" s="240" t="s">
        <v>65</v>
      </c>
      <c r="E28" s="243"/>
      <c r="F28" s="242">
        <f>F18+L18</f>
        <v>80000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47" t="s">
        <v>53</v>
      </c>
      <c r="E29" s="248"/>
      <c r="F29" s="249">
        <f>SUM(F25:F28)</f>
        <v>574990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0" t="s">
        <v>66</v>
      </c>
      <c r="E30" s="164"/>
      <c r="F30" s="178"/>
      <c r="G30" s="239"/>
      <c r="I30" s="236"/>
      <c r="J30" s="244"/>
      <c r="K30" s="245"/>
      <c r="L30" s="246"/>
    </row>
    <row r="31" ht="15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51" t="s">
        <v>10</v>
      </c>
      <c r="E32" s="252"/>
      <c r="F32" s="242">
        <v>0.0</v>
      </c>
      <c r="G32" s="239"/>
      <c r="I32" s="236"/>
      <c r="J32" s="247" t="s">
        <v>67</v>
      </c>
      <c r="K32" s="248"/>
      <c r="L32" s="249">
        <f>SUM(L25:L31)</f>
        <v>0</v>
      </c>
    </row>
    <row r="33" ht="15.75" customHeight="1">
      <c r="A33" s="235"/>
      <c r="C33" s="236"/>
      <c r="D33" s="253" t="s">
        <v>64</v>
      </c>
      <c r="E33" s="254"/>
      <c r="F33" s="246"/>
      <c r="G33" s="239"/>
      <c r="I33" s="236"/>
      <c r="J33" s="234" t="s">
        <v>68</v>
      </c>
      <c r="K33" s="164"/>
      <c r="L33" s="178"/>
    </row>
    <row r="34" ht="18.75" customHeight="1">
      <c r="A34" s="255"/>
      <c r="B34" s="256"/>
      <c r="C34" s="257"/>
      <c r="D34" s="247" t="s">
        <v>69</v>
      </c>
      <c r="E34" s="248"/>
      <c r="F34" s="249">
        <f>SUM(F32:F33)</f>
        <v>0</v>
      </c>
      <c r="G34" s="258"/>
      <c r="H34" s="259"/>
      <c r="I34" s="260"/>
      <c r="J34" s="244" t="s">
        <v>70</v>
      </c>
      <c r="K34" s="254"/>
      <c r="L34" s="246"/>
    </row>
    <row r="35" ht="15.75" customHeight="1">
      <c r="A35" s="212"/>
      <c r="B35" s="261"/>
      <c r="C35" s="262"/>
      <c r="D35" s="263"/>
      <c r="E35" s="264" t="s">
        <v>71</v>
      </c>
      <c r="F35" s="265">
        <f>F29+F34</f>
        <v>574990</v>
      </c>
      <c r="G35" s="266"/>
      <c r="H35" s="267"/>
      <c r="I35" s="268"/>
      <c r="J35" s="263"/>
      <c r="K35" s="264" t="s">
        <v>72</v>
      </c>
      <c r="L35" s="265">
        <f>L32+L34</f>
        <v>0</v>
      </c>
    </row>
    <row r="36" ht="11.25" customHeight="1">
      <c r="A36" s="212"/>
      <c r="B36" s="216"/>
      <c r="C36" s="217"/>
      <c r="D36" s="217"/>
      <c r="E36" s="217"/>
      <c r="F36" s="217"/>
      <c r="G36" s="269"/>
      <c r="H36" s="270"/>
      <c r="I36" s="271"/>
      <c r="K36" s="217"/>
      <c r="L36" s="217"/>
    </row>
    <row r="37" ht="15.75" customHeight="1">
      <c r="A37" s="223"/>
      <c r="B37" s="224"/>
      <c r="C37" s="225"/>
      <c r="D37" s="225"/>
      <c r="E37" s="225"/>
      <c r="F37" s="226"/>
      <c r="G37" s="226" t="s">
        <v>73</v>
      </c>
      <c r="H37" s="224"/>
      <c r="I37" s="225"/>
      <c r="J37" s="225"/>
      <c r="K37" s="225"/>
      <c r="L37" s="225"/>
    </row>
    <row r="38" ht="16.5" customHeight="1">
      <c r="A38" s="272" t="s">
        <v>74</v>
      </c>
      <c r="B38" s="228"/>
      <c r="C38" s="229"/>
      <c r="D38" s="273" t="s">
        <v>75</v>
      </c>
      <c r="E38" s="273" t="s">
        <v>76</v>
      </c>
      <c r="F38" s="274" t="s">
        <v>16</v>
      </c>
      <c r="G38" s="275" t="s">
        <v>77</v>
      </c>
      <c r="H38" s="228"/>
      <c r="I38" s="229"/>
      <c r="J38" s="273" t="s">
        <v>75</v>
      </c>
      <c r="K38" s="273" t="s">
        <v>76</v>
      </c>
      <c r="L38" s="273" t="s">
        <v>16</v>
      </c>
    </row>
    <row r="39" ht="16.5" customHeight="1">
      <c r="A39" s="235"/>
      <c r="C39" s="236"/>
      <c r="D39" s="276">
        <v>20000.0</v>
      </c>
      <c r="E39" s="277"/>
      <c r="F39" s="278">
        <f t="shared" ref="F39:F43" si="1">D39*E39</f>
        <v>0</v>
      </c>
      <c r="G39" s="279"/>
      <c r="I39" s="236"/>
      <c r="J39" s="276">
        <v>500.0</v>
      </c>
      <c r="K39" s="277"/>
      <c r="L39" s="280">
        <f t="shared" ref="L39:L42" si="2">J39*K39</f>
        <v>0</v>
      </c>
    </row>
    <row r="40" ht="16.5" customHeight="1">
      <c r="A40" s="235"/>
      <c r="C40" s="236"/>
      <c r="D40" s="276">
        <v>10000.0</v>
      </c>
      <c r="E40" s="281"/>
      <c r="F40" s="278">
        <f t="shared" si="1"/>
        <v>0</v>
      </c>
      <c r="G40" s="279"/>
      <c r="I40" s="236"/>
      <c r="J40" s="276">
        <v>100.0</v>
      </c>
      <c r="K40" s="281">
        <v>10.0</v>
      </c>
      <c r="L40" s="280">
        <f t="shared" si="2"/>
        <v>1000</v>
      </c>
    </row>
    <row r="41" ht="16.5" customHeight="1">
      <c r="A41" s="235"/>
      <c r="C41" s="236"/>
      <c r="D41" s="276">
        <v>5000.0</v>
      </c>
      <c r="E41" s="281">
        <v>1.0</v>
      </c>
      <c r="F41" s="278">
        <f t="shared" si="1"/>
        <v>5000</v>
      </c>
      <c r="G41" s="279"/>
      <c r="I41" s="236"/>
      <c r="J41" s="276">
        <v>50.0</v>
      </c>
      <c r="K41" s="281">
        <v>20.0</v>
      </c>
      <c r="L41" s="280">
        <f t="shared" si="2"/>
        <v>1000</v>
      </c>
    </row>
    <row r="42" ht="16.5" customHeight="1">
      <c r="A42" s="235"/>
      <c r="C42" s="236"/>
      <c r="D42" s="276">
        <v>2000.0</v>
      </c>
      <c r="E42" s="277"/>
      <c r="F42" s="278">
        <f t="shared" si="1"/>
        <v>0</v>
      </c>
      <c r="G42" s="279"/>
      <c r="I42" s="236"/>
      <c r="J42" s="276">
        <v>10.0</v>
      </c>
      <c r="K42" s="281">
        <v>10.0</v>
      </c>
      <c r="L42" s="280">
        <f t="shared" si="2"/>
        <v>100</v>
      </c>
    </row>
    <row r="43" ht="16.5" customHeight="1">
      <c r="A43" s="255"/>
      <c r="B43" s="256"/>
      <c r="C43" s="257"/>
      <c r="D43" s="276">
        <v>1000.0</v>
      </c>
      <c r="E43" s="281">
        <v>11.0</v>
      </c>
      <c r="F43" s="278">
        <f t="shared" si="1"/>
        <v>11000</v>
      </c>
      <c r="G43" s="282"/>
      <c r="H43" s="256"/>
      <c r="I43" s="257"/>
      <c r="J43" s="276"/>
      <c r="K43" s="283"/>
      <c r="L43" s="280"/>
    </row>
    <row r="44" ht="15.75" customHeight="1">
      <c r="A44" s="212"/>
      <c r="B44" s="216"/>
      <c r="C44" s="217"/>
      <c r="D44" s="284"/>
      <c r="E44" s="285" t="s">
        <v>78</v>
      </c>
      <c r="F44" s="286">
        <f>SUM(F39:F43)</f>
        <v>16000</v>
      </c>
      <c r="G44" s="266"/>
      <c r="H44" s="267"/>
      <c r="I44" s="268"/>
      <c r="J44" s="284"/>
      <c r="K44" s="285" t="s">
        <v>79</v>
      </c>
      <c r="L44" s="286">
        <f>SUM(L39:L43)</f>
        <v>2100</v>
      </c>
    </row>
    <row r="45" ht="15.7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8.0" customHeight="1">
      <c r="A46" s="212"/>
      <c r="B46" s="216"/>
      <c r="C46" s="217"/>
      <c r="D46" s="217"/>
      <c r="E46" s="217"/>
      <c r="F46" s="217"/>
      <c r="G46" s="287"/>
      <c r="H46" s="287"/>
      <c r="I46" s="288" t="s">
        <v>80</v>
      </c>
      <c r="J46" s="289"/>
      <c r="K46" s="287"/>
      <c r="L46" s="217"/>
    </row>
    <row r="47" ht="4.5" customHeight="1">
      <c r="A47" s="212"/>
      <c r="B47" s="216"/>
      <c r="C47" s="217"/>
      <c r="D47" s="217"/>
      <c r="E47" s="217"/>
      <c r="F47" s="217"/>
      <c r="G47" s="212"/>
      <c r="H47" s="216"/>
      <c r="I47" s="217"/>
      <c r="J47" s="217"/>
      <c r="K47" s="217"/>
      <c r="L47" s="217"/>
    </row>
    <row r="48" ht="15.0" customHeight="1">
      <c r="A48" s="290"/>
      <c r="B48" s="291" t="s">
        <v>81</v>
      </c>
      <c r="C48" s="228"/>
      <c r="D48" s="228"/>
      <c r="E48" s="229"/>
      <c r="F48" s="217"/>
      <c r="G48" s="292"/>
      <c r="H48" s="292"/>
      <c r="I48" s="293" t="s">
        <v>82</v>
      </c>
      <c r="J48" s="294">
        <f>'30'!J59</f>
        <v>17600</v>
      </c>
      <c r="K48" s="295"/>
      <c r="L48" s="217"/>
    </row>
    <row r="49" ht="4.5" customHeight="1">
      <c r="A49" s="290"/>
      <c r="B49" s="255"/>
      <c r="C49" s="256"/>
      <c r="D49" s="256"/>
      <c r="E49" s="257"/>
      <c r="F49" s="217"/>
      <c r="G49" s="212"/>
      <c r="H49" s="216"/>
      <c r="I49" s="217"/>
      <c r="J49" s="218"/>
      <c r="K49" s="217"/>
      <c r="L49" s="217"/>
    </row>
    <row r="50" ht="18.75" customHeight="1">
      <c r="A50" s="296"/>
      <c r="B50" s="297" t="s">
        <v>83</v>
      </c>
      <c r="C50" s="228"/>
      <c r="D50" s="228"/>
      <c r="E50" s="229"/>
      <c r="F50" s="217"/>
      <c r="G50" s="298"/>
      <c r="H50" s="298"/>
      <c r="I50" s="299" t="s">
        <v>84</v>
      </c>
      <c r="J50" s="300">
        <f>F44+L44</f>
        <v>18100</v>
      </c>
      <c r="K50" s="301"/>
      <c r="L50" s="217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298"/>
      <c r="H52" s="298"/>
      <c r="I52" s="299" t="s">
        <v>53</v>
      </c>
      <c r="J52" s="300">
        <f>L20</f>
        <v>574990</v>
      </c>
      <c r="K52" s="301"/>
      <c r="L52" s="222"/>
    </row>
    <row r="53" ht="4.5" customHeight="1">
      <c r="A53" s="296"/>
      <c r="B53" s="235"/>
      <c r="E53" s="236"/>
      <c r="F53" s="217"/>
      <c r="G53" s="212"/>
      <c r="H53" s="269"/>
      <c r="I53" s="270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66</v>
      </c>
      <c r="J54" s="304">
        <f>F32</f>
        <v>0</v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58</v>
      </c>
      <c r="J56" s="304">
        <f>L25+L34</f>
        <v>0</v>
      </c>
      <c r="K56" s="301"/>
      <c r="L56" s="217"/>
    </row>
    <row r="57" ht="4.5" customHeight="1">
      <c r="A57" s="296"/>
      <c r="B57" s="235"/>
      <c r="E57" s="236"/>
      <c r="F57" s="217"/>
      <c r="G57" s="212"/>
      <c r="H57" s="212"/>
      <c r="I57" s="216"/>
      <c r="J57" s="218"/>
      <c r="K57" s="217"/>
      <c r="L57" s="217"/>
    </row>
    <row r="58" ht="15.75" customHeight="1">
      <c r="A58" s="296"/>
      <c r="B58" s="235"/>
      <c r="E58" s="236"/>
      <c r="F58" s="217"/>
      <c r="G58" s="302"/>
      <c r="H58" s="302"/>
      <c r="I58" s="303" t="s">
        <v>85</v>
      </c>
      <c r="J58" s="304">
        <f>J48+J52+J54-J56</f>
        <v>592590</v>
      </c>
      <c r="K58" s="305"/>
      <c r="L58" s="217"/>
    </row>
    <row r="59" ht="4.5" customHeight="1">
      <c r="A59" s="212"/>
      <c r="B59" s="235"/>
      <c r="E59" s="236"/>
      <c r="F59" s="217"/>
      <c r="G59" s="212"/>
      <c r="H59" s="216"/>
      <c r="I59" s="217"/>
      <c r="J59" s="218"/>
      <c r="K59" s="217"/>
      <c r="L59" s="217"/>
    </row>
    <row r="60" ht="15.75" customHeight="1">
      <c r="A60" s="212"/>
      <c r="B60" s="235"/>
      <c r="E60" s="236"/>
      <c r="F60" s="217"/>
      <c r="G60" s="292"/>
      <c r="H60" s="292"/>
      <c r="I60" s="293" t="s">
        <v>86</v>
      </c>
      <c r="J60" s="304">
        <f>J58-J48</f>
        <v>574990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5.75" customHeight="1">
      <c r="A62" s="212"/>
      <c r="B62" s="235"/>
      <c r="E62" s="236"/>
      <c r="F62" s="217"/>
      <c r="G62" s="298"/>
      <c r="H62" s="298"/>
      <c r="I62" s="299" t="s">
        <v>87</v>
      </c>
      <c r="J62" s="304">
        <f>J48+F25+(F32-(L25+L34))</f>
        <v>17600</v>
      </c>
      <c r="K62" s="306"/>
      <c r="L62" s="217"/>
    </row>
    <row r="63" ht="4.5" customHeight="1">
      <c r="A63" s="296"/>
      <c r="B63" s="235"/>
      <c r="E63" s="236"/>
      <c r="F63" s="217"/>
      <c r="G63" s="212"/>
      <c r="H63" s="216"/>
      <c r="I63" s="216"/>
      <c r="J63" s="218"/>
      <c r="K63" s="217"/>
      <c r="L63" s="217"/>
    </row>
    <row r="64" ht="18.75" customHeight="1">
      <c r="A64" s="296"/>
      <c r="B64" s="255"/>
      <c r="C64" s="256"/>
      <c r="D64" s="256"/>
      <c r="E64" s="257"/>
      <c r="F64" s="217"/>
      <c r="G64" s="298"/>
      <c r="H64" s="298"/>
      <c r="I64" s="299" t="s">
        <v>88</v>
      </c>
      <c r="J64" s="307">
        <f>J50-J62</f>
        <v>500</v>
      </c>
      <c r="K64" s="243"/>
      <c r="L64" s="217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  <mergeCell ref="G38:I43"/>
    <mergeCell ref="G23:I34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46111.0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2370.0</v>
      </c>
      <c r="H8" s="196">
        <v>9630.0</v>
      </c>
      <c r="I8" s="197"/>
      <c r="J8" s="197"/>
      <c r="K8" s="210">
        <v>345000.0</v>
      </c>
      <c r="L8" s="191"/>
    </row>
    <row r="9" ht="20.25" customHeight="1">
      <c r="A9" s="199"/>
      <c r="B9" s="200"/>
      <c r="C9" s="201"/>
      <c r="D9" s="201"/>
      <c r="E9" s="202"/>
      <c r="F9" s="203"/>
      <c r="G9" s="209">
        <v>2371.0</v>
      </c>
      <c r="H9" s="205">
        <v>9631.0</v>
      </c>
      <c r="I9" s="201"/>
      <c r="J9" s="201"/>
      <c r="K9" s="206">
        <v>160000.0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2373.0</v>
      </c>
      <c r="H10" s="207">
        <v>9632.0</v>
      </c>
      <c r="I10" s="192"/>
      <c r="J10" s="208">
        <v>22490.0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2374.0</v>
      </c>
      <c r="H11" s="205">
        <v>9633.0</v>
      </c>
      <c r="I11" s="201"/>
      <c r="J11" s="206">
        <v>17990.0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212"/>
      <c r="B15" s="213" t="s">
        <v>52</v>
      </c>
      <c r="C15" s="214">
        <f>SUM($C8:$C14)</f>
        <v>0</v>
      </c>
      <c r="D15" s="214">
        <f>SUM($D8:$D14)</f>
        <v>0</v>
      </c>
      <c r="E15" s="214">
        <f>SUM($E8:$E14)</f>
        <v>0</v>
      </c>
      <c r="F15" s="214">
        <f>SUM($F8:$F14)</f>
        <v>0</v>
      </c>
      <c r="G15" s="215"/>
      <c r="H15" s="213" t="s">
        <v>52</v>
      </c>
      <c r="I15" s="214">
        <f>SUM($I8:$I14)</f>
        <v>0</v>
      </c>
      <c r="J15" s="214">
        <f>SUM($J8:$J14)</f>
        <v>40480</v>
      </c>
      <c r="K15" s="214">
        <f>SUM($K8:$K14)</f>
        <v>505000</v>
      </c>
      <c r="L15" s="214">
        <f>SUM($L8:$L14)</f>
        <v>0</v>
      </c>
    </row>
    <row r="16" ht="3.75" customHeight="1">
      <c r="A16" s="212"/>
      <c r="B16" s="216"/>
      <c r="C16" s="217"/>
      <c r="D16" s="217"/>
      <c r="E16" s="217"/>
      <c r="F16" s="217"/>
      <c r="G16" s="212"/>
      <c r="H16" s="216"/>
      <c r="I16" s="218"/>
      <c r="J16" s="218"/>
      <c r="K16" s="218"/>
      <c r="L16" s="218"/>
    </row>
    <row r="17" ht="21.75" customHeight="1">
      <c r="A17" s="212"/>
      <c r="B17" s="216"/>
      <c r="C17" s="217"/>
      <c r="D17" s="217"/>
      <c r="E17" s="217"/>
      <c r="F17" s="217"/>
      <c r="G17" s="212"/>
      <c r="H17" s="216"/>
      <c r="I17" s="218"/>
      <c r="J17" s="219"/>
      <c r="K17" s="220" t="s">
        <v>53</v>
      </c>
      <c r="L17" s="221">
        <f>$C$15+$D$15+$E$15+$F$15+$I$15+$J$15+$K$15+$L$15</f>
        <v>545480</v>
      </c>
    </row>
    <row r="18" ht="12.0" customHeight="1">
      <c r="A18" s="212"/>
      <c r="B18" s="216"/>
      <c r="C18" s="217"/>
      <c r="D18" s="217"/>
      <c r="E18" s="217"/>
      <c r="F18" s="217"/>
      <c r="G18" s="212"/>
      <c r="H18" s="218"/>
      <c r="I18" s="217"/>
      <c r="J18" s="217"/>
      <c r="K18" s="217"/>
      <c r="L18" s="222"/>
    </row>
    <row r="19" ht="26.25" customHeight="1">
      <c r="A19" s="223"/>
      <c r="B19" s="224"/>
      <c r="C19" s="225"/>
      <c r="D19" s="225"/>
      <c r="E19" s="225"/>
      <c r="F19" s="226"/>
      <c r="G19" s="226" t="s">
        <v>54</v>
      </c>
      <c r="H19" s="224"/>
      <c r="I19" s="225"/>
      <c r="J19" s="225"/>
      <c r="K19" s="225"/>
      <c r="L19" s="225"/>
    </row>
    <row r="20" ht="19.5" customHeight="1">
      <c r="A20" s="227" t="s">
        <v>55</v>
      </c>
      <c r="B20" s="228"/>
      <c r="C20" s="229"/>
      <c r="D20" s="230"/>
      <c r="E20" s="231" t="s">
        <v>56</v>
      </c>
      <c r="F20" s="232"/>
      <c r="G20" s="233" t="s">
        <v>57</v>
      </c>
      <c r="H20" s="228"/>
      <c r="I20" s="229"/>
      <c r="J20" s="234" t="s">
        <v>58</v>
      </c>
      <c r="K20" s="164"/>
      <c r="L20" s="178"/>
    </row>
    <row r="21" ht="18.75" customHeight="1">
      <c r="A21" s="235"/>
      <c r="C21" s="236"/>
      <c r="D21" s="237" t="s">
        <v>59</v>
      </c>
      <c r="E21" s="162"/>
      <c r="F21" s="238" t="s">
        <v>16</v>
      </c>
      <c r="G21" s="239"/>
      <c r="I21" s="236"/>
      <c r="J21" s="237" t="s">
        <v>59</v>
      </c>
      <c r="K21" s="162"/>
      <c r="L21" s="238" t="s">
        <v>16</v>
      </c>
    </row>
    <row r="22" ht="15.75" customHeight="1">
      <c r="A22" s="235"/>
      <c r="C22" s="236"/>
      <c r="D22" s="240" t="s">
        <v>60</v>
      </c>
      <c r="E22" s="241"/>
      <c r="F22" s="242">
        <f>C15+I15</f>
        <v>0</v>
      </c>
      <c r="G22" s="239"/>
      <c r="I22" s="236"/>
      <c r="J22" s="240" t="s">
        <v>10</v>
      </c>
      <c r="K22" s="241"/>
      <c r="L22" s="314">
        <v>55000.0</v>
      </c>
    </row>
    <row r="23" ht="15.75" customHeight="1">
      <c r="A23" s="235"/>
      <c r="C23" s="236"/>
      <c r="D23" s="240" t="s">
        <v>61</v>
      </c>
      <c r="E23" s="243"/>
      <c r="F23" s="242">
        <f>D15+J15</f>
        <v>40480</v>
      </c>
      <c r="G23" s="239"/>
      <c r="I23" s="236"/>
      <c r="J23" s="244" t="s">
        <v>62</v>
      </c>
      <c r="K23" s="245"/>
      <c r="L23" s="246"/>
    </row>
    <row r="24" ht="15.75" customHeight="1">
      <c r="A24" s="235"/>
      <c r="C24" s="236"/>
      <c r="D24" s="240" t="s">
        <v>63</v>
      </c>
      <c r="E24" s="243"/>
      <c r="F24" s="242">
        <f>E15+K15</f>
        <v>505000</v>
      </c>
      <c r="G24" s="239"/>
      <c r="I24" s="236"/>
      <c r="J24" s="244" t="s">
        <v>64</v>
      </c>
      <c r="K24" s="245"/>
      <c r="L24" s="246"/>
    </row>
    <row r="25" ht="15.75" customHeight="1">
      <c r="A25" s="235"/>
      <c r="C25" s="236"/>
      <c r="D25" s="240" t="s">
        <v>65</v>
      </c>
      <c r="E25" s="243"/>
      <c r="F25" s="242">
        <f>F15+L15</f>
        <v>0</v>
      </c>
      <c r="G25" s="239"/>
      <c r="I25" s="236"/>
      <c r="J25" s="244"/>
      <c r="K25" s="245"/>
      <c r="L25" s="246"/>
    </row>
    <row r="26" ht="15.75" customHeight="1">
      <c r="A26" s="235"/>
      <c r="C26" s="236"/>
      <c r="D26" s="247" t="s">
        <v>53</v>
      </c>
      <c r="E26" s="248"/>
      <c r="F26" s="249">
        <f>SUM(F22:F25)</f>
        <v>545480</v>
      </c>
      <c r="G26" s="239"/>
      <c r="I26" s="236"/>
      <c r="J26" s="244"/>
      <c r="K26" s="245"/>
      <c r="L26" s="246"/>
    </row>
    <row r="27" ht="15.75" customHeight="1">
      <c r="A27" s="235"/>
      <c r="C27" s="236"/>
      <c r="D27" s="250" t="s">
        <v>66</v>
      </c>
      <c r="E27" s="164"/>
      <c r="F27" s="178"/>
      <c r="G27" s="239"/>
      <c r="I27" s="236"/>
      <c r="J27" s="244"/>
      <c r="K27" s="245"/>
      <c r="L27" s="246"/>
    </row>
    <row r="28" ht="15.75" customHeight="1">
      <c r="A28" s="235"/>
      <c r="C28" s="236"/>
      <c r="D28" s="237" t="s">
        <v>59</v>
      </c>
      <c r="E28" s="162"/>
      <c r="F28" s="238" t="s">
        <v>16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51" t="s">
        <v>10</v>
      </c>
      <c r="E29" s="252"/>
      <c r="F29" s="242">
        <v>0.0</v>
      </c>
      <c r="G29" s="239"/>
      <c r="I29" s="236"/>
      <c r="J29" s="247" t="s">
        <v>67</v>
      </c>
      <c r="K29" s="248"/>
      <c r="L29" s="249">
        <f>SUM(L22:L28)</f>
        <v>55000</v>
      </c>
    </row>
    <row r="30" ht="15.75" customHeight="1">
      <c r="A30" s="235"/>
      <c r="C30" s="236"/>
      <c r="D30" s="253" t="s">
        <v>64</v>
      </c>
      <c r="E30" s="254"/>
      <c r="F30" s="246"/>
      <c r="G30" s="239"/>
      <c r="I30" s="236"/>
      <c r="J30" s="234" t="s">
        <v>68</v>
      </c>
      <c r="K30" s="164"/>
      <c r="L30" s="178"/>
    </row>
    <row r="31" ht="18.75" customHeight="1">
      <c r="A31" s="255"/>
      <c r="B31" s="256"/>
      <c r="C31" s="257"/>
      <c r="D31" s="247" t="s">
        <v>69</v>
      </c>
      <c r="E31" s="248"/>
      <c r="F31" s="249">
        <f>SUM(F29:F30)</f>
        <v>0</v>
      </c>
      <c r="G31" s="258"/>
      <c r="H31" s="259"/>
      <c r="I31" s="260"/>
      <c r="J31" s="244" t="s">
        <v>70</v>
      </c>
      <c r="K31" s="254"/>
      <c r="L31" s="246"/>
    </row>
    <row r="32" ht="15.75" customHeight="1">
      <c r="A32" s="212"/>
      <c r="B32" s="261"/>
      <c r="C32" s="262"/>
      <c r="D32" s="263"/>
      <c r="E32" s="264" t="s">
        <v>71</v>
      </c>
      <c r="F32" s="265">
        <f>F26+F31</f>
        <v>545480</v>
      </c>
      <c r="G32" s="266"/>
      <c r="H32" s="267"/>
      <c r="I32" s="268"/>
      <c r="J32" s="263"/>
      <c r="K32" s="264" t="s">
        <v>72</v>
      </c>
      <c r="L32" s="265">
        <f>L29+L31</f>
        <v>55000</v>
      </c>
    </row>
    <row r="33" ht="11.25" customHeight="1">
      <c r="A33" s="212"/>
      <c r="B33" s="216"/>
      <c r="C33" s="217"/>
      <c r="D33" s="217"/>
      <c r="E33" s="217"/>
      <c r="F33" s="217"/>
      <c r="G33" s="269"/>
      <c r="H33" s="270"/>
      <c r="I33" s="271"/>
      <c r="K33" s="217"/>
      <c r="L33" s="217"/>
    </row>
    <row r="34" ht="15.75" customHeight="1">
      <c r="A34" s="223"/>
      <c r="B34" s="224"/>
      <c r="C34" s="225"/>
      <c r="D34" s="225"/>
      <c r="E34" s="225"/>
      <c r="F34" s="226"/>
      <c r="G34" s="226" t="s">
        <v>73</v>
      </c>
      <c r="H34" s="224"/>
      <c r="I34" s="225"/>
      <c r="J34" s="225"/>
      <c r="K34" s="225"/>
      <c r="L34" s="225"/>
    </row>
    <row r="35" ht="16.5" customHeight="1">
      <c r="A35" s="272" t="s">
        <v>74</v>
      </c>
      <c r="B35" s="228"/>
      <c r="C35" s="229"/>
      <c r="D35" s="273" t="s">
        <v>75</v>
      </c>
      <c r="E35" s="273" t="s">
        <v>76</v>
      </c>
      <c r="F35" s="274" t="s">
        <v>16</v>
      </c>
      <c r="G35" s="275" t="s">
        <v>77</v>
      </c>
      <c r="H35" s="228"/>
      <c r="I35" s="229"/>
      <c r="J35" s="273" t="s">
        <v>75</v>
      </c>
      <c r="K35" s="273" t="s">
        <v>76</v>
      </c>
      <c r="L35" s="273" t="s">
        <v>16</v>
      </c>
    </row>
    <row r="36" ht="16.5" customHeight="1">
      <c r="A36" s="235"/>
      <c r="C36" s="236"/>
      <c r="D36" s="276">
        <v>20000.0</v>
      </c>
      <c r="E36" s="277"/>
      <c r="F36" s="278">
        <f t="shared" ref="F36:F40" si="1">D36*E36</f>
        <v>0</v>
      </c>
      <c r="G36" s="279"/>
      <c r="I36" s="236"/>
      <c r="J36" s="276">
        <v>500.0</v>
      </c>
      <c r="K36" s="277"/>
      <c r="L36" s="280">
        <f t="shared" ref="L36:L39" si="2">J36*K36</f>
        <v>0</v>
      </c>
    </row>
    <row r="37" ht="16.5" customHeight="1">
      <c r="A37" s="235"/>
      <c r="C37" s="236"/>
      <c r="D37" s="276">
        <v>10000.0</v>
      </c>
      <c r="E37" s="277"/>
      <c r="F37" s="278">
        <f t="shared" si="1"/>
        <v>0</v>
      </c>
      <c r="G37" s="279"/>
      <c r="I37" s="236"/>
      <c r="J37" s="276">
        <v>100.0</v>
      </c>
      <c r="K37" s="281">
        <v>5.0</v>
      </c>
      <c r="L37" s="280">
        <f t="shared" si="2"/>
        <v>500</v>
      </c>
    </row>
    <row r="38" ht="16.5" customHeight="1">
      <c r="A38" s="235"/>
      <c r="C38" s="236"/>
      <c r="D38" s="276">
        <v>5000.0</v>
      </c>
      <c r="E38" s="281">
        <v>1.0</v>
      </c>
      <c r="F38" s="278">
        <f t="shared" si="1"/>
        <v>5000</v>
      </c>
      <c r="G38" s="279"/>
      <c r="I38" s="236"/>
      <c r="J38" s="276">
        <v>50.0</v>
      </c>
      <c r="K38" s="281">
        <v>20.0</v>
      </c>
      <c r="L38" s="280">
        <f t="shared" si="2"/>
        <v>1000</v>
      </c>
    </row>
    <row r="39" ht="16.5" customHeight="1">
      <c r="A39" s="235"/>
      <c r="C39" s="236"/>
      <c r="D39" s="276">
        <v>2000.0</v>
      </c>
      <c r="E39" s="277"/>
      <c r="F39" s="278">
        <f t="shared" si="1"/>
        <v>0</v>
      </c>
      <c r="G39" s="279"/>
      <c r="I39" s="236"/>
      <c r="J39" s="276">
        <v>10.0</v>
      </c>
      <c r="K39" s="281">
        <v>10.0</v>
      </c>
      <c r="L39" s="280">
        <f t="shared" si="2"/>
        <v>100</v>
      </c>
    </row>
    <row r="40" ht="16.5" customHeight="1">
      <c r="A40" s="255"/>
      <c r="B40" s="256"/>
      <c r="C40" s="257"/>
      <c r="D40" s="276">
        <v>1000.0</v>
      </c>
      <c r="E40" s="281">
        <v>11.0</v>
      </c>
      <c r="F40" s="278">
        <f t="shared" si="1"/>
        <v>11000</v>
      </c>
      <c r="G40" s="282"/>
      <c r="H40" s="256"/>
      <c r="I40" s="257"/>
      <c r="J40" s="276"/>
      <c r="K40" s="283"/>
      <c r="L40" s="280"/>
    </row>
    <row r="41" ht="15.75" customHeight="1">
      <c r="A41" s="212"/>
      <c r="B41" s="216"/>
      <c r="C41" s="217"/>
      <c r="D41" s="284"/>
      <c r="E41" s="285" t="s">
        <v>78</v>
      </c>
      <c r="F41" s="286">
        <f>SUM(F36:F40)</f>
        <v>16000</v>
      </c>
      <c r="G41" s="266"/>
      <c r="H41" s="267"/>
      <c r="I41" s="268"/>
      <c r="J41" s="284"/>
      <c r="K41" s="285" t="s">
        <v>79</v>
      </c>
      <c r="L41" s="286">
        <f>SUM(L36:L40)</f>
        <v>1600</v>
      </c>
    </row>
    <row r="42" ht="15.75" customHeight="1">
      <c r="A42" s="212"/>
      <c r="B42" s="216"/>
      <c r="C42" s="217"/>
      <c r="D42" s="217"/>
      <c r="E42" s="217"/>
      <c r="F42" s="217"/>
      <c r="G42" s="212"/>
      <c r="H42" s="216"/>
      <c r="I42" s="217"/>
      <c r="J42" s="217"/>
      <c r="K42" s="217"/>
      <c r="L42" s="217"/>
    </row>
    <row r="43" ht="18.0" customHeight="1">
      <c r="A43" s="212"/>
      <c r="B43" s="216"/>
      <c r="C43" s="217"/>
      <c r="D43" s="217"/>
      <c r="E43" s="217"/>
      <c r="F43" s="217"/>
      <c r="G43" s="287"/>
      <c r="H43" s="287"/>
      <c r="I43" s="288" t="s">
        <v>80</v>
      </c>
      <c r="J43" s="289"/>
      <c r="K43" s="287"/>
      <c r="L43" s="217"/>
    </row>
    <row r="44" ht="4.5" customHeight="1">
      <c r="A44" s="212"/>
      <c r="B44" s="216"/>
      <c r="C44" s="217"/>
      <c r="D44" s="217"/>
      <c r="E44" s="217"/>
      <c r="F44" s="217"/>
      <c r="G44" s="212"/>
      <c r="H44" s="216"/>
      <c r="I44" s="217"/>
      <c r="J44" s="217"/>
      <c r="K44" s="217"/>
      <c r="L44" s="217"/>
    </row>
    <row r="45" ht="15.0" customHeight="1">
      <c r="A45" s="290"/>
      <c r="B45" s="291" t="s">
        <v>81</v>
      </c>
      <c r="C45" s="228"/>
      <c r="D45" s="228"/>
      <c r="E45" s="229"/>
      <c r="F45" s="217"/>
      <c r="G45" s="292"/>
      <c r="H45" s="292"/>
      <c r="I45" s="293" t="s">
        <v>82</v>
      </c>
      <c r="J45" s="294">
        <f>'29'!J69</f>
        <v>72600</v>
      </c>
      <c r="K45" s="295"/>
      <c r="L45" s="217"/>
    </row>
    <row r="46" ht="4.5" customHeight="1">
      <c r="A46" s="290"/>
      <c r="B46" s="255"/>
      <c r="C46" s="256"/>
      <c r="D46" s="256"/>
      <c r="E46" s="257"/>
      <c r="F46" s="217"/>
      <c r="G46" s="212"/>
      <c r="H46" s="216"/>
      <c r="I46" s="217"/>
      <c r="J46" s="218"/>
      <c r="K46" s="217"/>
      <c r="L46" s="217"/>
    </row>
    <row r="47" ht="18.75" customHeight="1">
      <c r="A47" s="296"/>
      <c r="B47" s="297" t="s">
        <v>90</v>
      </c>
      <c r="C47" s="228"/>
      <c r="D47" s="228"/>
      <c r="E47" s="229"/>
      <c r="F47" s="217"/>
      <c r="G47" s="298"/>
      <c r="H47" s="298"/>
      <c r="I47" s="299" t="s">
        <v>84</v>
      </c>
      <c r="J47" s="300">
        <f>F41+L41</f>
        <v>17600</v>
      </c>
      <c r="K47" s="301"/>
      <c r="L47" s="217"/>
    </row>
    <row r="48" ht="4.5" customHeight="1">
      <c r="A48" s="296"/>
      <c r="B48" s="235"/>
      <c r="E48" s="236"/>
      <c r="F48" s="217"/>
      <c r="G48" s="212"/>
      <c r="H48" s="269"/>
      <c r="I48" s="270"/>
      <c r="J48" s="218"/>
      <c r="K48" s="217"/>
      <c r="L48" s="217"/>
    </row>
    <row r="49" ht="15.75" customHeight="1">
      <c r="A49" s="296"/>
      <c r="B49" s="235"/>
      <c r="E49" s="236"/>
      <c r="F49" s="217"/>
      <c r="G49" s="298"/>
      <c r="H49" s="298"/>
      <c r="I49" s="299" t="s">
        <v>53</v>
      </c>
      <c r="J49" s="300">
        <f>L17</f>
        <v>545480</v>
      </c>
      <c r="K49" s="301"/>
      <c r="L49" s="222"/>
    </row>
    <row r="50" ht="4.5" customHeight="1">
      <c r="A50" s="296"/>
      <c r="B50" s="235"/>
      <c r="E50" s="236"/>
      <c r="F50" s="217"/>
      <c r="G50" s="212"/>
      <c r="H50" s="269"/>
      <c r="I50" s="270"/>
      <c r="J50" s="218"/>
      <c r="K50" s="217"/>
      <c r="L50" s="217"/>
    </row>
    <row r="51" ht="15.75" customHeight="1">
      <c r="A51" s="296"/>
      <c r="B51" s="235"/>
      <c r="E51" s="236"/>
      <c r="F51" s="217"/>
      <c r="G51" s="302"/>
      <c r="H51" s="302"/>
      <c r="I51" s="303" t="s">
        <v>66</v>
      </c>
      <c r="J51" s="304">
        <f>F29</f>
        <v>0</v>
      </c>
      <c r="K51" s="301"/>
      <c r="L51" s="217"/>
    </row>
    <row r="52" ht="4.5" customHeight="1">
      <c r="A52" s="296"/>
      <c r="B52" s="235"/>
      <c r="E52" s="236"/>
      <c r="F52" s="217"/>
      <c r="G52" s="212"/>
      <c r="H52" s="212"/>
      <c r="I52" s="216"/>
      <c r="J52" s="218"/>
      <c r="K52" s="217"/>
      <c r="L52" s="217"/>
    </row>
    <row r="53" ht="15.75" customHeight="1">
      <c r="A53" s="296"/>
      <c r="B53" s="235"/>
      <c r="E53" s="236"/>
      <c r="F53" s="217"/>
      <c r="G53" s="302"/>
      <c r="H53" s="302"/>
      <c r="I53" s="303" t="s">
        <v>58</v>
      </c>
      <c r="J53" s="304">
        <f>L22+L31</f>
        <v>55000</v>
      </c>
      <c r="K53" s="301"/>
      <c r="L53" s="217"/>
    </row>
    <row r="54" ht="4.5" customHeight="1">
      <c r="A54" s="296"/>
      <c r="B54" s="235"/>
      <c r="E54" s="236"/>
      <c r="F54" s="217"/>
      <c r="G54" s="212"/>
      <c r="H54" s="212"/>
      <c r="I54" s="216"/>
      <c r="J54" s="218"/>
      <c r="K54" s="217"/>
      <c r="L54" s="217"/>
    </row>
    <row r="55" ht="15.75" customHeight="1">
      <c r="A55" s="296"/>
      <c r="B55" s="235"/>
      <c r="E55" s="236"/>
      <c r="F55" s="217"/>
      <c r="G55" s="302"/>
      <c r="H55" s="302"/>
      <c r="I55" s="303" t="s">
        <v>85</v>
      </c>
      <c r="J55" s="304">
        <f>J45+J49+J51-J53</f>
        <v>563080</v>
      </c>
      <c r="K55" s="305"/>
      <c r="L55" s="217"/>
    </row>
    <row r="56" ht="4.5" customHeight="1">
      <c r="A56" s="212"/>
      <c r="B56" s="235"/>
      <c r="E56" s="236"/>
      <c r="F56" s="217"/>
      <c r="G56" s="212"/>
      <c r="H56" s="216"/>
      <c r="I56" s="217"/>
      <c r="J56" s="218"/>
      <c r="K56" s="217"/>
      <c r="L56" s="217"/>
    </row>
    <row r="57" ht="15.75" customHeight="1">
      <c r="A57" s="212"/>
      <c r="B57" s="235"/>
      <c r="E57" s="236"/>
      <c r="F57" s="217"/>
      <c r="G57" s="292"/>
      <c r="H57" s="292"/>
      <c r="I57" s="293" t="s">
        <v>86</v>
      </c>
      <c r="J57" s="304">
        <f>J55-J45</f>
        <v>490480</v>
      </c>
      <c r="K57" s="306"/>
      <c r="L57" s="217"/>
    </row>
    <row r="58" ht="4.5" customHeight="1">
      <c r="A58" s="296"/>
      <c r="B58" s="235"/>
      <c r="E58" s="236"/>
      <c r="F58" s="217"/>
      <c r="G58" s="212"/>
      <c r="H58" s="216"/>
      <c r="I58" s="216"/>
      <c r="J58" s="218"/>
      <c r="K58" s="217"/>
      <c r="L58" s="217"/>
    </row>
    <row r="59" ht="15.75" customHeight="1">
      <c r="A59" s="212"/>
      <c r="B59" s="235"/>
      <c r="E59" s="236"/>
      <c r="F59" s="217"/>
      <c r="G59" s="298"/>
      <c r="H59" s="298"/>
      <c r="I59" s="299" t="s">
        <v>87</v>
      </c>
      <c r="J59" s="304">
        <f>J45+F22+(F29-(L22+L31))</f>
        <v>17600</v>
      </c>
      <c r="K59" s="306"/>
      <c r="L59" s="217"/>
    </row>
    <row r="60" ht="4.5" customHeight="1">
      <c r="A60" s="296"/>
      <c r="B60" s="235"/>
      <c r="E60" s="236"/>
      <c r="F60" s="217"/>
      <c r="G60" s="212"/>
      <c r="H60" s="216"/>
      <c r="I60" s="216"/>
      <c r="J60" s="218"/>
      <c r="K60" s="217"/>
      <c r="L60" s="217"/>
    </row>
    <row r="61" ht="18.75" customHeight="1">
      <c r="A61" s="296"/>
      <c r="B61" s="255"/>
      <c r="C61" s="256"/>
      <c r="D61" s="256"/>
      <c r="E61" s="257"/>
      <c r="F61" s="217"/>
      <c r="G61" s="298"/>
      <c r="H61" s="298"/>
      <c r="I61" s="299" t="s">
        <v>88</v>
      </c>
      <c r="J61" s="307">
        <f>J47-J59</f>
        <v>0</v>
      </c>
      <c r="K61" s="243"/>
      <c r="L61" s="217"/>
    </row>
    <row r="62" ht="15.0" customHeight="1">
      <c r="A62" s="168"/>
      <c r="B62" s="308"/>
      <c r="C62" s="308"/>
      <c r="D62" s="308"/>
      <c r="E62" s="308"/>
      <c r="F62" s="309"/>
      <c r="G62" s="168"/>
      <c r="H62" s="310"/>
      <c r="I62" s="309"/>
      <c r="J62" s="309"/>
      <c r="K62" s="309"/>
      <c r="L62" s="309"/>
    </row>
    <row r="63" ht="15.0" customHeight="1">
      <c r="A63" s="168"/>
      <c r="B63" s="308"/>
      <c r="C63" s="308"/>
      <c r="D63" s="308"/>
      <c r="E63" s="308"/>
      <c r="F63" s="309"/>
      <c r="G63" s="168"/>
      <c r="H63" s="310"/>
      <c r="I63" s="309"/>
      <c r="J63" s="309"/>
      <c r="K63" s="309"/>
      <c r="L63" s="309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75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4.2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10"/>
      <c r="C68" s="309"/>
      <c r="D68" s="309"/>
      <c r="E68" s="309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1"/>
      <c r="C80" s="309"/>
      <c r="D80" s="309"/>
      <c r="E80" s="309"/>
      <c r="F80" s="312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1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1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3"/>
      <c r="H8" s="317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190"/>
      <c r="I18" s="191"/>
      <c r="J18" s="191"/>
      <c r="K18" s="191"/>
      <c r="L18" s="191"/>
    </row>
    <row r="19" ht="20.25" customHeight="1">
      <c r="A19" s="318"/>
      <c r="B19" s="319"/>
      <c r="C19" s="320"/>
      <c r="D19" s="320"/>
      <c r="E19" s="321"/>
      <c r="F19" s="322"/>
      <c r="G19" s="323"/>
      <c r="H19" s="319"/>
      <c r="I19" s="320"/>
      <c r="J19" s="320"/>
      <c r="K19" s="320"/>
      <c r="L19" s="32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313"/>
      <c r="H20" s="190"/>
      <c r="I20" s="191"/>
      <c r="J20" s="191"/>
      <c r="K20" s="191"/>
      <c r="L20" s="191"/>
    </row>
    <row r="21" ht="20.25" customHeight="1">
      <c r="A21" s="318"/>
      <c r="B21" s="319"/>
      <c r="C21" s="320"/>
      <c r="D21" s="320"/>
      <c r="E21" s="321"/>
      <c r="F21" s="322"/>
      <c r="G21" s="323"/>
      <c r="H21" s="319"/>
      <c r="I21" s="320"/>
      <c r="J21" s="320"/>
      <c r="K21" s="320"/>
      <c r="L21" s="32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313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313"/>
      <c r="H24" s="190"/>
      <c r="I24" s="191"/>
      <c r="J24" s="191"/>
      <c r="K24" s="191"/>
      <c r="L24" s="191"/>
    </row>
    <row r="25" ht="20.25" customHeight="1">
      <c r="A25" s="212"/>
      <c r="B25" s="213" t="s">
        <v>52</v>
      </c>
      <c r="C25" s="214">
        <f>SUM($C8:$C24)</f>
        <v>0</v>
      </c>
      <c r="D25" s="214">
        <f>SUM($D8:$D24)</f>
        <v>0</v>
      </c>
      <c r="E25" s="214">
        <f>SUM($E8:$E24)</f>
        <v>0</v>
      </c>
      <c r="F25" s="214">
        <f>SUM($F8:$F24)</f>
        <v>0</v>
      </c>
      <c r="G25" s="215"/>
      <c r="H25" s="213" t="s">
        <v>52</v>
      </c>
      <c r="I25" s="214">
        <f>SUM($I8:$I24)</f>
        <v>0</v>
      </c>
      <c r="J25" s="214">
        <f>SUM($J8:$J24)</f>
        <v>0</v>
      </c>
      <c r="K25" s="214">
        <f>SUM($K8:$K24)</f>
        <v>0</v>
      </c>
      <c r="L25" s="214">
        <f>SUM($L8:$L24)</f>
        <v>0</v>
      </c>
    </row>
    <row r="26" ht="3.75" customHeight="1">
      <c r="A26" s="212"/>
      <c r="B26" s="216"/>
      <c r="C26" s="217"/>
      <c r="D26" s="217"/>
      <c r="E26" s="217"/>
      <c r="F26" s="217"/>
      <c r="G26" s="212"/>
      <c r="H26" s="216"/>
      <c r="I26" s="218"/>
      <c r="J26" s="218"/>
      <c r="K26" s="218"/>
      <c r="L26" s="218"/>
    </row>
    <row r="27" ht="21.75" customHeight="1">
      <c r="A27" s="212"/>
      <c r="B27" s="216"/>
      <c r="C27" s="217"/>
      <c r="D27" s="217"/>
      <c r="E27" s="217"/>
      <c r="F27" s="217"/>
      <c r="G27" s="212"/>
      <c r="H27" s="216"/>
      <c r="I27" s="218"/>
      <c r="J27" s="219"/>
      <c r="K27" s="220" t="s">
        <v>53</v>
      </c>
      <c r="L27" s="221">
        <f>$C$25+$D$25+$E$25+$F$25+$I$25+$J$25+$K$25+$L$25</f>
        <v>0</v>
      </c>
    </row>
    <row r="28" ht="12.0" customHeight="1">
      <c r="A28" s="212"/>
      <c r="B28" s="216"/>
      <c r="C28" s="217"/>
      <c r="D28" s="217"/>
      <c r="E28" s="217"/>
      <c r="F28" s="217"/>
      <c r="G28" s="212"/>
      <c r="H28" s="218"/>
      <c r="I28" s="217"/>
      <c r="J28" s="217"/>
      <c r="K28" s="217"/>
      <c r="L28" s="222"/>
    </row>
    <row r="29" ht="26.25" customHeight="1">
      <c r="A29" s="223"/>
      <c r="B29" s="224"/>
      <c r="C29" s="225"/>
      <c r="D29" s="225"/>
      <c r="E29" s="225"/>
      <c r="F29" s="226"/>
      <c r="G29" s="226" t="s">
        <v>54</v>
      </c>
      <c r="H29" s="224"/>
      <c r="I29" s="225"/>
      <c r="J29" s="225"/>
      <c r="K29" s="225"/>
      <c r="L29" s="225"/>
    </row>
    <row r="30" ht="19.5" customHeight="1">
      <c r="A30" s="227" t="s">
        <v>55</v>
      </c>
      <c r="B30" s="228"/>
      <c r="C30" s="229"/>
      <c r="D30" s="230"/>
      <c r="E30" s="231" t="s">
        <v>56</v>
      </c>
      <c r="F30" s="232"/>
      <c r="G30" s="233" t="s">
        <v>57</v>
      </c>
      <c r="H30" s="228"/>
      <c r="I30" s="229"/>
      <c r="J30" s="234" t="s">
        <v>58</v>
      </c>
      <c r="K30" s="164"/>
      <c r="L30" s="178"/>
    </row>
    <row r="31" ht="18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37" t="s">
        <v>59</v>
      </c>
      <c r="K31" s="162"/>
      <c r="L31" s="238" t="s">
        <v>16</v>
      </c>
    </row>
    <row r="32" ht="15.75" customHeight="1">
      <c r="A32" s="235"/>
      <c r="C32" s="236"/>
      <c r="D32" s="240" t="s">
        <v>60</v>
      </c>
      <c r="E32" s="241"/>
      <c r="F32" s="242">
        <f>C25+I25</f>
        <v>0</v>
      </c>
      <c r="G32" s="239"/>
      <c r="I32" s="236"/>
      <c r="J32" s="240" t="s">
        <v>10</v>
      </c>
      <c r="K32" s="241"/>
      <c r="L32" s="242"/>
    </row>
    <row r="33" ht="15.75" customHeight="1">
      <c r="A33" s="235"/>
      <c r="C33" s="236"/>
      <c r="D33" s="240" t="s">
        <v>61</v>
      </c>
      <c r="E33" s="243"/>
      <c r="F33" s="242">
        <f>D25+J25</f>
        <v>0</v>
      </c>
      <c r="G33" s="239"/>
      <c r="I33" s="236"/>
      <c r="J33" s="244" t="s">
        <v>62</v>
      </c>
      <c r="K33" s="245"/>
      <c r="L33" s="246"/>
    </row>
    <row r="34" ht="15.75" customHeight="1">
      <c r="A34" s="235"/>
      <c r="C34" s="236"/>
      <c r="D34" s="240" t="s">
        <v>63</v>
      </c>
      <c r="E34" s="243"/>
      <c r="F34" s="242">
        <f>E25+K25</f>
        <v>0</v>
      </c>
      <c r="G34" s="239"/>
      <c r="I34" s="236"/>
      <c r="J34" s="244" t="s">
        <v>64</v>
      </c>
      <c r="K34" s="245"/>
      <c r="L34" s="246"/>
    </row>
    <row r="35" ht="15.75" customHeight="1">
      <c r="A35" s="235"/>
      <c r="C35" s="236"/>
      <c r="D35" s="240" t="s">
        <v>65</v>
      </c>
      <c r="E35" s="243"/>
      <c r="F35" s="242">
        <f>F25+L25</f>
        <v>0</v>
      </c>
      <c r="G35" s="239"/>
      <c r="I35" s="236"/>
      <c r="J35" s="244"/>
      <c r="K35" s="245"/>
      <c r="L35" s="246"/>
    </row>
    <row r="36" ht="15.75" customHeight="1">
      <c r="A36" s="235"/>
      <c r="C36" s="236"/>
      <c r="D36" s="247" t="s">
        <v>53</v>
      </c>
      <c r="E36" s="248"/>
      <c r="F36" s="249">
        <f>SUM(F32:F35)</f>
        <v>0</v>
      </c>
      <c r="G36" s="239"/>
      <c r="I36" s="236"/>
      <c r="J36" s="244"/>
      <c r="K36" s="245"/>
      <c r="L36" s="246"/>
    </row>
    <row r="37" ht="15.75" customHeight="1">
      <c r="A37" s="235"/>
      <c r="C37" s="236"/>
      <c r="D37" s="250" t="s">
        <v>66</v>
      </c>
      <c r="E37" s="164"/>
      <c r="F37" s="178"/>
      <c r="G37" s="239"/>
      <c r="I37" s="236"/>
      <c r="J37" s="244"/>
      <c r="K37" s="245"/>
      <c r="L37" s="246"/>
    </row>
    <row r="38" ht="15.75" customHeight="1">
      <c r="A38" s="235"/>
      <c r="C38" s="236"/>
      <c r="D38" s="237" t="s">
        <v>59</v>
      </c>
      <c r="E38" s="162"/>
      <c r="F38" s="238" t="s">
        <v>16</v>
      </c>
      <c r="G38" s="239"/>
      <c r="I38" s="236"/>
      <c r="J38" s="244"/>
      <c r="K38" s="245"/>
      <c r="L38" s="246"/>
    </row>
    <row r="39" ht="15.75" customHeight="1">
      <c r="A39" s="235"/>
      <c r="C39" s="236"/>
      <c r="D39" s="251" t="s">
        <v>10</v>
      </c>
      <c r="E39" s="252"/>
      <c r="F39" s="242">
        <v>0.0</v>
      </c>
      <c r="G39" s="239"/>
      <c r="I39" s="236"/>
      <c r="J39" s="247" t="s">
        <v>67</v>
      </c>
      <c r="K39" s="248"/>
      <c r="L39" s="249">
        <f>SUM(L32:L38)</f>
        <v>0</v>
      </c>
    </row>
    <row r="40" ht="15.75" customHeight="1">
      <c r="A40" s="235"/>
      <c r="C40" s="236"/>
      <c r="D40" s="253" t="s">
        <v>64</v>
      </c>
      <c r="E40" s="254"/>
      <c r="F40" s="246"/>
      <c r="G40" s="239"/>
      <c r="I40" s="236"/>
      <c r="J40" s="234" t="s">
        <v>68</v>
      </c>
      <c r="K40" s="164"/>
      <c r="L40" s="178"/>
    </row>
    <row r="41" ht="18.75" customHeight="1">
      <c r="A41" s="255"/>
      <c r="B41" s="256"/>
      <c r="C41" s="257"/>
      <c r="D41" s="247" t="s">
        <v>69</v>
      </c>
      <c r="E41" s="248"/>
      <c r="F41" s="249">
        <f>SUM(F39:F40)</f>
        <v>0</v>
      </c>
      <c r="G41" s="258"/>
      <c r="H41" s="259"/>
      <c r="I41" s="260"/>
      <c r="J41" s="244" t="s">
        <v>70</v>
      </c>
      <c r="K41" s="254"/>
      <c r="L41" s="246"/>
    </row>
    <row r="42" ht="15.75" customHeight="1">
      <c r="A42" s="212"/>
      <c r="B42" s="261"/>
      <c r="C42" s="262"/>
      <c r="D42" s="263"/>
      <c r="E42" s="264" t="s">
        <v>71</v>
      </c>
      <c r="F42" s="265">
        <f>F36+F41</f>
        <v>0</v>
      </c>
      <c r="G42" s="266"/>
      <c r="H42" s="267"/>
      <c r="I42" s="268"/>
      <c r="J42" s="263"/>
      <c r="K42" s="264" t="s">
        <v>72</v>
      </c>
      <c r="L42" s="265">
        <f>L39+L41</f>
        <v>0</v>
      </c>
    </row>
    <row r="43" ht="11.25" customHeight="1">
      <c r="A43" s="212"/>
      <c r="B43" s="216"/>
      <c r="C43" s="217"/>
      <c r="D43" s="217"/>
      <c r="E43" s="217"/>
      <c r="F43" s="217"/>
      <c r="G43" s="269"/>
      <c r="H43" s="270"/>
      <c r="I43" s="271"/>
      <c r="K43" s="217"/>
      <c r="L43" s="217"/>
    </row>
    <row r="44" ht="15.75" customHeight="1">
      <c r="A44" s="223"/>
      <c r="B44" s="224"/>
      <c r="C44" s="225"/>
      <c r="D44" s="225"/>
      <c r="E44" s="225"/>
      <c r="F44" s="226"/>
      <c r="G44" s="226" t="s">
        <v>73</v>
      </c>
      <c r="H44" s="224"/>
      <c r="I44" s="225"/>
      <c r="J44" s="225"/>
      <c r="K44" s="225"/>
      <c r="L44" s="225"/>
    </row>
    <row r="45" ht="16.5" customHeight="1">
      <c r="A45" s="272" t="s">
        <v>74</v>
      </c>
      <c r="B45" s="228"/>
      <c r="C45" s="229"/>
      <c r="D45" s="273" t="s">
        <v>75</v>
      </c>
      <c r="E45" s="273" t="s">
        <v>76</v>
      </c>
      <c r="F45" s="274" t="s">
        <v>16</v>
      </c>
      <c r="G45" s="275" t="s">
        <v>77</v>
      </c>
      <c r="H45" s="228"/>
      <c r="I45" s="229"/>
      <c r="J45" s="273" t="s">
        <v>75</v>
      </c>
      <c r="K45" s="273" t="s">
        <v>76</v>
      </c>
      <c r="L45" s="273" t="s">
        <v>16</v>
      </c>
    </row>
    <row r="46" ht="16.5" customHeight="1">
      <c r="A46" s="235"/>
      <c r="C46" s="236"/>
      <c r="D46" s="276">
        <v>20000.0</v>
      </c>
      <c r="E46" s="277"/>
      <c r="F46" s="278">
        <f t="shared" ref="F46:F50" si="1">D46*E46</f>
        <v>0</v>
      </c>
      <c r="G46" s="279"/>
      <c r="I46" s="236"/>
      <c r="J46" s="276">
        <v>500.0</v>
      </c>
      <c r="K46" s="277"/>
      <c r="L46" s="280">
        <f t="shared" ref="L46:L49" si="2">J46*K46</f>
        <v>0</v>
      </c>
    </row>
    <row r="47" ht="16.5" customHeight="1">
      <c r="A47" s="235"/>
      <c r="C47" s="236"/>
      <c r="D47" s="276">
        <v>10000.0</v>
      </c>
      <c r="E47" s="277"/>
      <c r="F47" s="278">
        <f t="shared" si="1"/>
        <v>0</v>
      </c>
      <c r="G47" s="279"/>
      <c r="I47" s="236"/>
      <c r="J47" s="276">
        <v>100.0</v>
      </c>
      <c r="K47" s="277"/>
      <c r="L47" s="280">
        <f t="shared" si="2"/>
        <v>0</v>
      </c>
    </row>
    <row r="48" ht="16.5" customHeight="1">
      <c r="A48" s="235"/>
      <c r="C48" s="236"/>
      <c r="D48" s="276">
        <v>5000.0</v>
      </c>
      <c r="E48" s="277"/>
      <c r="F48" s="278">
        <f t="shared" si="1"/>
        <v>0</v>
      </c>
      <c r="G48" s="279"/>
      <c r="I48" s="236"/>
      <c r="J48" s="276">
        <v>50.0</v>
      </c>
      <c r="K48" s="277"/>
      <c r="L48" s="280">
        <f t="shared" si="2"/>
        <v>0</v>
      </c>
    </row>
    <row r="49" ht="16.5" customHeight="1">
      <c r="A49" s="235"/>
      <c r="C49" s="236"/>
      <c r="D49" s="276">
        <v>2000.0</v>
      </c>
      <c r="E49" s="277"/>
      <c r="F49" s="278">
        <f t="shared" si="1"/>
        <v>0</v>
      </c>
      <c r="G49" s="279"/>
      <c r="I49" s="236"/>
      <c r="J49" s="276">
        <v>10.0</v>
      </c>
      <c r="K49" s="277"/>
      <c r="L49" s="280">
        <f t="shared" si="2"/>
        <v>0</v>
      </c>
    </row>
    <row r="50" ht="16.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2"/>
      <c r="B51" s="216"/>
      <c r="C51" s="217"/>
      <c r="D51" s="284"/>
      <c r="E51" s="285" t="s">
        <v>78</v>
      </c>
      <c r="F51" s="286">
        <f>SUM(F46:F50)</f>
        <v>0</v>
      </c>
      <c r="G51" s="266"/>
      <c r="H51" s="267"/>
      <c r="I51" s="268"/>
      <c r="J51" s="284"/>
      <c r="K51" s="285" t="s">
        <v>79</v>
      </c>
      <c r="L51" s="286">
        <f>SUM(L46:L50)</f>
        <v>0</v>
      </c>
    </row>
    <row r="52" ht="15.75" customHeight="1">
      <c r="A52" s="212"/>
      <c r="B52" s="216"/>
      <c r="C52" s="217"/>
      <c r="D52" s="217"/>
      <c r="E52" s="217"/>
      <c r="F52" s="217"/>
      <c r="G52" s="212"/>
      <c r="H52" s="216"/>
      <c r="I52" s="217"/>
      <c r="J52" s="217"/>
      <c r="K52" s="217"/>
      <c r="L52" s="217"/>
    </row>
    <row r="53" ht="18.0" customHeight="1">
      <c r="A53" s="212"/>
      <c r="B53" s="216"/>
      <c r="C53" s="217"/>
      <c r="D53" s="217"/>
      <c r="E53" s="217"/>
      <c r="F53" s="217"/>
      <c r="G53" s="287"/>
      <c r="H53" s="287"/>
      <c r="I53" s="288" t="s">
        <v>80</v>
      </c>
      <c r="J53" s="289"/>
      <c r="K53" s="287"/>
      <c r="L53" s="217"/>
    </row>
    <row r="54" ht="4.5" customHeight="1">
      <c r="A54" s="212"/>
      <c r="B54" s="216"/>
      <c r="C54" s="217"/>
      <c r="D54" s="217"/>
      <c r="E54" s="217"/>
      <c r="F54" s="217"/>
      <c r="G54" s="212"/>
      <c r="H54" s="216"/>
      <c r="I54" s="217"/>
      <c r="J54" s="217"/>
      <c r="K54" s="217"/>
      <c r="L54" s="217"/>
    </row>
    <row r="55" ht="15.0" customHeight="1">
      <c r="A55" s="290"/>
      <c r="B55" s="291" t="s">
        <v>81</v>
      </c>
      <c r="C55" s="228"/>
      <c r="D55" s="228"/>
      <c r="E55" s="229"/>
      <c r="F55" s="217"/>
      <c r="G55" s="292"/>
      <c r="H55" s="292"/>
      <c r="I55" s="293" t="s">
        <v>82</v>
      </c>
      <c r="J55" s="294">
        <f>'28'!J62</f>
        <v>72600</v>
      </c>
      <c r="K55" s="295"/>
      <c r="L55" s="217"/>
    </row>
    <row r="56" ht="4.5" customHeight="1">
      <c r="A56" s="290"/>
      <c r="B56" s="255"/>
      <c r="C56" s="256"/>
      <c r="D56" s="256"/>
      <c r="E56" s="257"/>
      <c r="F56" s="217"/>
      <c r="G56" s="212"/>
      <c r="H56" s="216"/>
      <c r="I56" s="217"/>
      <c r="J56" s="218"/>
      <c r="K56" s="217"/>
      <c r="L56" s="217"/>
    </row>
    <row r="57" ht="18.75" customHeight="1">
      <c r="A57" s="296"/>
      <c r="B57" s="324"/>
      <c r="C57" s="228"/>
      <c r="D57" s="228"/>
      <c r="E57" s="229"/>
      <c r="F57" s="217"/>
      <c r="G57" s="298"/>
      <c r="H57" s="298"/>
      <c r="I57" s="299" t="s">
        <v>84</v>
      </c>
      <c r="J57" s="300">
        <f>F51+L51</f>
        <v>0</v>
      </c>
      <c r="K57" s="301"/>
      <c r="L57" s="217"/>
    </row>
    <row r="58" ht="4.5" customHeight="1">
      <c r="A58" s="296"/>
      <c r="B58" s="235"/>
      <c r="E58" s="236"/>
      <c r="F58" s="217"/>
      <c r="G58" s="212"/>
      <c r="H58" s="269"/>
      <c r="I58" s="270"/>
      <c r="J58" s="218"/>
      <c r="K58" s="217"/>
      <c r="L58" s="217"/>
    </row>
    <row r="59" ht="15.75" customHeight="1">
      <c r="A59" s="296"/>
      <c r="B59" s="235"/>
      <c r="E59" s="236"/>
      <c r="F59" s="217"/>
      <c r="G59" s="298"/>
      <c r="H59" s="298"/>
      <c r="I59" s="299" t="s">
        <v>53</v>
      </c>
      <c r="J59" s="300">
        <f>L27</f>
        <v>0</v>
      </c>
      <c r="K59" s="301"/>
      <c r="L59" s="222"/>
    </row>
    <row r="60" ht="4.5" customHeight="1">
      <c r="A60" s="296"/>
      <c r="B60" s="235"/>
      <c r="E60" s="236"/>
      <c r="F60" s="217"/>
      <c r="G60" s="212"/>
      <c r="H60" s="269"/>
      <c r="I60" s="270"/>
      <c r="J60" s="218"/>
      <c r="K60" s="217"/>
      <c r="L60" s="217"/>
    </row>
    <row r="61" ht="15.75" customHeight="1">
      <c r="A61" s="296"/>
      <c r="B61" s="235"/>
      <c r="E61" s="236"/>
      <c r="F61" s="217"/>
      <c r="G61" s="302"/>
      <c r="H61" s="302"/>
      <c r="I61" s="303" t="s">
        <v>66</v>
      </c>
      <c r="J61" s="304">
        <f>F39</f>
        <v>0</v>
      </c>
      <c r="K61" s="301"/>
      <c r="L61" s="217"/>
    </row>
    <row r="62" ht="4.5" customHeight="1">
      <c r="A62" s="296"/>
      <c r="B62" s="235"/>
      <c r="E62" s="236"/>
      <c r="F62" s="217"/>
      <c r="G62" s="212"/>
      <c r="H62" s="212"/>
      <c r="I62" s="216"/>
      <c r="J62" s="218"/>
      <c r="K62" s="217"/>
      <c r="L62" s="217"/>
    </row>
    <row r="63" ht="15.75" customHeight="1">
      <c r="A63" s="296"/>
      <c r="B63" s="235"/>
      <c r="E63" s="236"/>
      <c r="F63" s="217"/>
      <c r="G63" s="302"/>
      <c r="H63" s="302"/>
      <c r="I63" s="303" t="s">
        <v>58</v>
      </c>
      <c r="J63" s="304">
        <f>L32+L41</f>
        <v>0</v>
      </c>
      <c r="K63" s="301"/>
      <c r="L63" s="217"/>
    </row>
    <row r="64" ht="4.5" customHeight="1">
      <c r="A64" s="296"/>
      <c r="B64" s="235"/>
      <c r="E64" s="236"/>
      <c r="F64" s="217"/>
      <c r="G64" s="212"/>
      <c r="H64" s="212"/>
      <c r="I64" s="216"/>
      <c r="J64" s="218"/>
      <c r="K64" s="217"/>
      <c r="L64" s="217"/>
    </row>
    <row r="65" ht="15.75" customHeight="1">
      <c r="A65" s="296"/>
      <c r="B65" s="235"/>
      <c r="E65" s="236"/>
      <c r="F65" s="217"/>
      <c r="G65" s="302"/>
      <c r="H65" s="302"/>
      <c r="I65" s="303" t="s">
        <v>85</v>
      </c>
      <c r="J65" s="304">
        <f>J55+J59+J61-J63</f>
        <v>72600</v>
      </c>
      <c r="K65" s="305"/>
      <c r="L65" s="217"/>
    </row>
    <row r="66" ht="4.5" customHeight="1">
      <c r="A66" s="212"/>
      <c r="B66" s="235"/>
      <c r="E66" s="236"/>
      <c r="F66" s="217"/>
      <c r="G66" s="212"/>
      <c r="H66" s="216"/>
      <c r="I66" s="217"/>
      <c r="J66" s="218"/>
      <c r="K66" s="217"/>
      <c r="L66" s="217"/>
    </row>
    <row r="67" ht="15.75" customHeight="1">
      <c r="A67" s="212"/>
      <c r="B67" s="235"/>
      <c r="E67" s="236"/>
      <c r="F67" s="217"/>
      <c r="G67" s="292"/>
      <c r="H67" s="292"/>
      <c r="I67" s="293" t="s">
        <v>86</v>
      </c>
      <c r="J67" s="304">
        <f>J65-J55</f>
        <v>0</v>
      </c>
      <c r="K67" s="306"/>
      <c r="L67" s="217"/>
    </row>
    <row r="68" ht="4.5" customHeight="1">
      <c r="A68" s="296"/>
      <c r="B68" s="235"/>
      <c r="E68" s="236"/>
      <c r="F68" s="217"/>
      <c r="G68" s="212"/>
      <c r="H68" s="216"/>
      <c r="I68" s="216"/>
      <c r="J68" s="218"/>
      <c r="K68" s="217"/>
      <c r="L68" s="217"/>
    </row>
    <row r="69" ht="15.75" customHeight="1">
      <c r="A69" s="212"/>
      <c r="B69" s="235"/>
      <c r="E69" s="236"/>
      <c r="F69" s="217"/>
      <c r="G69" s="298"/>
      <c r="H69" s="298"/>
      <c r="I69" s="299" t="s">
        <v>87</v>
      </c>
      <c r="J69" s="304">
        <f>J55+F32+(F39-(L32+L41))</f>
        <v>72600</v>
      </c>
      <c r="K69" s="306"/>
      <c r="L69" s="217"/>
    </row>
    <row r="70" ht="4.5" customHeight="1">
      <c r="A70" s="296"/>
      <c r="B70" s="235"/>
      <c r="E70" s="236"/>
      <c r="F70" s="217"/>
      <c r="G70" s="212"/>
      <c r="H70" s="216"/>
      <c r="I70" s="216"/>
      <c r="J70" s="218"/>
      <c r="K70" s="217"/>
      <c r="L70" s="217"/>
    </row>
    <row r="71" ht="18.75" customHeight="1">
      <c r="A71" s="296"/>
      <c r="B71" s="255"/>
      <c r="C71" s="256"/>
      <c r="D71" s="256"/>
      <c r="E71" s="257"/>
      <c r="F71" s="217"/>
      <c r="G71" s="298"/>
      <c r="H71" s="298"/>
      <c r="I71" s="299" t="s">
        <v>88</v>
      </c>
      <c r="J71" s="307">
        <f>J57-J69</f>
        <v>-72600</v>
      </c>
      <c r="K71" s="243"/>
      <c r="L71" s="217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46109.0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5">
        <v>2367.0</v>
      </c>
      <c r="B8" s="207">
        <v>21630.0</v>
      </c>
      <c r="C8" s="191"/>
      <c r="D8" s="208">
        <v>1980.0</v>
      </c>
      <c r="E8" s="193"/>
      <c r="F8" s="194"/>
      <c r="G8" s="195">
        <v>2362.0</v>
      </c>
      <c r="H8" s="196">
        <v>9620.0</v>
      </c>
      <c r="I8" s="197"/>
      <c r="J8" s="198">
        <v>40000.0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2363.0</v>
      </c>
      <c r="H9" s="205">
        <v>9621.0</v>
      </c>
      <c r="I9" s="201"/>
      <c r="J9" s="206">
        <v>50000.0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2364.0</v>
      </c>
      <c r="H10" s="207">
        <v>9622.0</v>
      </c>
      <c r="I10" s="192"/>
      <c r="J10" s="208">
        <v>55000.0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2365.0</v>
      </c>
      <c r="H11" s="205">
        <v>9623.0</v>
      </c>
      <c r="I11" s="201"/>
      <c r="J11" s="206">
        <v>24990.0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2365.0</v>
      </c>
      <c r="H12" s="207">
        <v>9624.0</v>
      </c>
      <c r="I12" s="191"/>
      <c r="J12" s="192"/>
      <c r="K12" s="210">
        <v>17990.0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2366.0</v>
      </c>
      <c r="H13" s="205">
        <v>9625.0</v>
      </c>
      <c r="I13" s="201"/>
      <c r="J13" s="206">
        <v>35980.0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2367.0</v>
      </c>
      <c r="H14" s="207">
        <v>9626.0</v>
      </c>
      <c r="I14" s="191"/>
      <c r="J14" s="210">
        <v>15000.0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>
        <v>2368.0</v>
      </c>
      <c r="H15" s="205">
        <v>9627.0</v>
      </c>
      <c r="I15" s="201"/>
      <c r="J15" s="206">
        <v>12500.0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207">
        <v>9628.0</v>
      </c>
      <c r="I16" s="210">
        <v>25000.0</v>
      </c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>
        <v>2369.0</v>
      </c>
      <c r="H17" s="205">
        <v>9629.0</v>
      </c>
      <c r="I17" s="201"/>
      <c r="J17" s="206">
        <v>19500.0</v>
      </c>
      <c r="K17" s="201"/>
      <c r="L17" s="201"/>
    </row>
    <row r="18" ht="20.25" customHeight="1">
      <c r="A18" s="212"/>
      <c r="B18" s="213" t="s">
        <v>52</v>
      </c>
      <c r="C18" s="214">
        <f>SUM($C8:$C17)</f>
        <v>0</v>
      </c>
      <c r="D18" s="214">
        <f>SUM($D8:$D17)</f>
        <v>1980</v>
      </c>
      <c r="E18" s="214">
        <f>SUM($E8:$E17)</f>
        <v>0</v>
      </c>
      <c r="F18" s="214">
        <f>SUM($F8:$F17)</f>
        <v>0</v>
      </c>
      <c r="G18" s="215"/>
      <c r="H18" s="213" t="s">
        <v>52</v>
      </c>
      <c r="I18" s="214">
        <f>SUM($I8:$I17)</f>
        <v>25000</v>
      </c>
      <c r="J18" s="214">
        <f>SUM($J8:$J17)</f>
        <v>252970</v>
      </c>
      <c r="K18" s="214">
        <f>SUM($K8:$K17)</f>
        <v>17990</v>
      </c>
      <c r="L18" s="214">
        <f>SUM($L8:$L17)</f>
        <v>0</v>
      </c>
    </row>
    <row r="19" ht="3.75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8"/>
      <c r="K19" s="218"/>
      <c r="L19" s="218"/>
    </row>
    <row r="20" ht="21.75" customHeight="1">
      <c r="A20" s="212"/>
      <c r="B20" s="216"/>
      <c r="C20" s="217"/>
      <c r="D20" s="217"/>
      <c r="E20" s="217"/>
      <c r="F20" s="217"/>
      <c r="G20" s="212"/>
      <c r="H20" s="216"/>
      <c r="I20" s="218"/>
      <c r="J20" s="219"/>
      <c r="K20" s="220" t="s">
        <v>53</v>
      </c>
      <c r="L20" s="221">
        <f>$C$18+$D$18+$E$18+$F$18+$I$18+$J$18+$K$18+$L$18</f>
        <v>297940</v>
      </c>
    </row>
    <row r="21" ht="12.0" customHeight="1">
      <c r="A21" s="212"/>
      <c r="B21" s="216"/>
      <c r="C21" s="217"/>
      <c r="D21" s="217"/>
      <c r="E21" s="217"/>
      <c r="F21" s="217"/>
      <c r="G21" s="212"/>
      <c r="H21" s="218"/>
      <c r="I21" s="217"/>
      <c r="J21" s="217"/>
      <c r="K21" s="217"/>
      <c r="L21" s="222"/>
    </row>
    <row r="22" ht="26.25" customHeight="1">
      <c r="A22" s="223"/>
      <c r="B22" s="224"/>
      <c r="C22" s="225"/>
      <c r="D22" s="225"/>
      <c r="E22" s="225"/>
      <c r="F22" s="226"/>
      <c r="G22" s="226" t="s">
        <v>54</v>
      </c>
      <c r="H22" s="224"/>
      <c r="I22" s="225"/>
      <c r="J22" s="225"/>
      <c r="K22" s="225"/>
      <c r="L22" s="225"/>
    </row>
    <row r="23" ht="19.5" customHeight="1">
      <c r="A23" s="227" t="s">
        <v>55</v>
      </c>
      <c r="B23" s="228"/>
      <c r="C23" s="229"/>
      <c r="D23" s="230"/>
      <c r="E23" s="231" t="s">
        <v>56</v>
      </c>
      <c r="F23" s="232"/>
      <c r="G23" s="233" t="s">
        <v>57</v>
      </c>
      <c r="H23" s="228"/>
      <c r="I23" s="229"/>
      <c r="J23" s="234" t="s">
        <v>58</v>
      </c>
      <c r="K23" s="164"/>
      <c r="L23" s="178"/>
    </row>
    <row r="24" ht="18.75" customHeight="1">
      <c r="A24" s="235"/>
      <c r="C24" s="236"/>
      <c r="D24" s="237" t="s">
        <v>59</v>
      </c>
      <c r="E24" s="162"/>
      <c r="F24" s="238" t="s">
        <v>16</v>
      </c>
      <c r="G24" s="239"/>
      <c r="I24" s="236"/>
      <c r="J24" s="237" t="s">
        <v>59</v>
      </c>
      <c r="K24" s="162"/>
      <c r="L24" s="238" t="s">
        <v>16</v>
      </c>
    </row>
    <row r="25" ht="15.75" customHeight="1">
      <c r="A25" s="235"/>
      <c r="C25" s="236"/>
      <c r="D25" s="240" t="s">
        <v>60</v>
      </c>
      <c r="E25" s="241"/>
      <c r="F25" s="242">
        <f>C18+I18</f>
        <v>25000</v>
      </c>
      <c r="G25" s="239"/>
      <c r="I25" s="236"/>
      <c r="J25" s="240" t="s">
        <v>10</v>
      </c>
      <c r="K25" s="241"/>
      <c r="L25" s="314">
        <v>35000.0</v>
      </c>
    </row>
    <row r="26" ht="15.75" customHeight="1">
      <c r="A26" s="235"/>
      <c r="C26" s="236"/>
      <c r="D26" s="240" t="s">
        <v>61</v>
      </c>
      <c r="E26" s="243"/>
      <c r="F26" s="242">
        <f>D18+J18</f>
        <v>254950</v>
      </c>
      <c r="G26" s="239"/>
      <c r="I26" s="236"/>
      <c r="J26" s="244" t="s">
        <v>62</v>
      </c>
      <c r="K26" s="245"/>
      <c r="L26" s="246"/>
    </row>
    <row r="27" ht="15.75" customHeight="1">
      <c r="A27" s="235"/>
      <c r="C27" s="236"/>
      <c r="D27" s="240" t="s">
        <v>63</v>
      </c>
      <c r="E27" s="243"/>
      <c r="F27" s="242">
        <f>E18+K18</f>
        <v>17990</v>
      </c>
      <c r="G27" s="239"/>
      <c r="I27" s="236"/>
      <c r="J27" s="244" t="s">
        <v>64</v>
      </c>
      <c r="K27" s="245"/>
      <c r="L27" s="246"/>
    </row>
    <row r="28" ht="15.75" customHeight="1">
      <c r="A28" s="235"/>
      <c r="C28" s="236"/>
      <c r="D28" s="240" t="s">
        <v>65</v>
      </c>
      <c r="E28" s="243"/>
      <c r="F28" s="242">
        <f>F18+L18</f>
        <v>0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47" t="s">
        <v>53</v>
      </c>
      <c r="E29" s="248"/>
      <c r="F29" s="249">
        <f>SUM(F25:F28)</f>
        <v>297940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0" t="s">
        <v>66</v>
      </c>
      <c r="E30" s="164"/>
      <c r="F30" s="178"/>
      <c r="G30" s="239"/>
      <c r="I30" s="236"/>
      <c r="J30" s="244"/>
      <c r="K30" s="245"/>
      <c r="L30" s="246"/>
    </row>
    <row r="31" ht="15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51" t="s">
        <v>10</v>
      </c>
      <c r="E32" s="252"/>
      <c r="F32" s="242"/>
      <c r="G32" s="239"/>
      <c r="I32" s="236"/>
      <c r="J32" s="247" t="s">
        <v>67</v>
      </c>
      <c r="K32" s="248"/>
      <c r="L32" s="249">
        <f>SUM(L25:L31)</f>
        <v>35000</v>
      </c>
    </row>
    <row r="33" ht="15.75" customHeight="1">
      <c r="A33" s="235"/>
      <c r="C33" s="236"/>
      <c r="D33" s="253" t="s">
        <v>64</v>
      </c>
      <c r="E33" s="254"/>
      <c r="F33" s="246"/>
      <c r="G33" s="239"/>
      <c r="I33" s="236"/>
      <c r="J33" s="234" t="s">
        <v>68</v>
      </c>
      <c r="K33" s="164"/>
      <c r="L33" s="178"/>
    </row>
    <row r="34" ht="18.75" customHeight="1">
      <c r="A34" s="255"/>
      <c r="B34" s="256"/>
      <c r="C34" s="257"/>
      <c r="D34" s="247" t="s">
        <v>69</v>
      </c>
      <c r="E34" s="248"/>
      <c r="F34" s="249">
        <f>SUM(F32:F33)</f>
        <v>0</v>
      </c>
      <c r="G34" s="258"/>
      <c r="H34" s="259"/>
      <c r="I34" s="260"/>
      <c r="J34" s="244" t="s">
        <v>70</v>
      </c>
      <c r="K34" s="254"/>
      <c r="L34" s="246"/>
    </row>
    <row r="35" ht="15.75" customHeight="1">
      <c r="A35" s="212"/>
      <c r="B35" s="261"/>
      <c r="C35" s="262"/>
      <c r="D35" s="263"/>
      <c r="E35" s="264" t="s">
        <v>71</v>
      </c>
      <c r="F35" s="265">
        <f>F29+F34</f>
        <v>297940</v>
      </c>
      <c r="G35" s="266"/>
      <c r="H35" s="267"/>
      <c r="I35" s="268"/>
      <c r="J35" s="263"/>
      <c r="K35" s="264" t="s">
        <v>72</v>
      </c>
      <c r="L35" s="265">
        <f>L32+L34</f>
        <v>35000</v>
      </c>
    </row>
    <row r="36" ht="11.25" customHeight="1">
      <c r="A36" s="212"/>
      <c r="B36" s="216"/>
      <c r="C36" s="217"/>
      <c r="D36" s="217"/>
      <c r="E36" s="217"/>
      <c r="F36" s="217"/>
      <c r="G36" s="269"/>
      <c r="H36" s="270"/>
      <c r="I36" s="271"/>
      <c r="K36" s="217"/>
      <c r="L36" s="217"/>
    </row>
    <row r="37" ht="15.75" customHeight="1">
      <c r="A37" s="223"/>
      <c r="B37" s="224"/>
      <c r="C37" s="225"/>
      <c r="D37" s="225"/>
      <c r="E37" s="225"/>
      <c r="F37" s="226"/>
      <c r="G37" s="226" t="s">
        <v>73</v>
      </c>
      <c r="H37" s="224"/>
      <c r="I37" s="225"/>
      <c r="J37" s="225"/>
      <c r="K37" s="225"/>
      <c r="L37" s="225"/>
    </row>
    <row r="38" ht="16.5" customHeight="1">
      <c r="A38" s="272" t="s">
        <v>74</v>
      </c>
      <c r="B38" s="228"/>
      <c r="C38" s="229"/>
      <c r="D38" s="273" t="s">
        <v>75</v>
      </c>
      <c r="E38" s="273" t="s">
        <v>76</v>
      </c>
      <c r="F38" s="274" t="s">
        <v>16</v>
      </c>
      <c r="G38" s="275" t="s">
        <v>77</v>
      </c>
      <c r="H38" s="228"/>
      <c r="I38" s="229"/>
      <c r="J38" s="273" t="s">
        <v>75</v>
      </c>
      <c r="K38" s="273" t="s">
        <v>76</v>
      </c>
      <c r="L38" s="273" t="s">
        <v>16</v>
      </c>
    </row>
    <row r="39" ht="16.5" customHeight="1">
      <c r="A39" s="235"/>
      <c r="C39" s="236"/>
      <c r="D39" s="276">
        <v>20000.0</v>
      </c>
      <c r="E39" s="277"/>
      <c r="F39" s="278">
        <f t="shared" ref="F39:F43" si="1">D39*E39</f>
        <v>0</v>
      </c>
      <c r="G39" s="279"/>
      <c r="I39" s="236"/>
      <c r="J39" s="276">
        <v>500.0</v>
      </c>
      <c r="K39" s="281"/>
      <c r="L39" s="280">
        <f t="shared" ref="L39:L42" si="2">J39*K39</f>
        <v>0</v>
      </c>
    </row>
    <row r="40" ht="16.5" customHeight="1">
      <c r="A40" s="235"/>
      <c r="C40" s="236"/>
      <c r="D40" s="276">
        <v>10000.0</v>
      </c>
      <c r="E40" s="281">
        <v>5.0</v>
      </c>
      <c r="F40" s="278">
        <f t="shared" si="1"/>
        <v>50000</v>
      </c>
      <c r="G40" s="279"/>
      <c r="I40" s="236"/>
      <c r="J40" s="276">
        <v>100.0</v>
      </c>
      <c r="K40" s="281">
        <v>5.0</v>
      </c>
      <c r="L40" s="280">
        <f t="shared" si="2"/>
        <v>500</v>
      </c>
    </row>
    <row r="41" ht="16.5" customHeight="1">
      <c r="A41" s="235"/>
      <c r="C41" s="236"/>
      <c r="D41" s="276">
        <v>5000.0</v>
      </c>
      <c r="E41" s="281">
        <v>2.0</v>
      </c>
      <c r="F41" s="278">
        <f t="shared" si="1"/>
        <v>10000</v>
      </c>
      <c r="G41" s="279"/>
      <c r="I41" s="236"/>
      <c r="J41" s="276">
        <v>50.0</v>
      </c>
      <c r="K41" s="281">
        <v>20.0</v>
      </c>
      <c r="L41" s="280">
        <f t="shared" si="2"/>
        <v>1000</v>
      </c>
    </row>
    <row r="42" ht="16.5" customHeight="1">
      <c r="A42" s="235"/>
      <c r="C42" s="236"/>
      <c r="D42" s="276">
        <v>2000.0</v>
      </c>
      <c r="E42" s="277"/>
      <c r="F42" s="278">
        <f t="shared" si="1"/>
        <v>0</v>
      </c>
      <c r="G42" s="279"/>
      <c r="I42" s="236"/>
      <c r="J42" s="276">
        <v>10.0</v>
      </c>
      <c r="K42" s="281">
        <v>10.0</v>
      </c>
      <c r="L42" s="280">
        <f t="shared" si="2"/>
        <v>100</v>
      </c>
    </row>
    <row r="43" ht="16.5" customHeight="1">
      <c r="A43" s="255"/>
      <c r="B43" s="256"/>
      <c r="C43" s="257"/>
      <c r="D43" s="276">
        <v>1000.0</v>
      </c>
      <c r="E43" s="281">
        <v>11.0</v>
      </c>
      <c r="F43" s="278">
        <f t="shared" si="1"/>
        <v>11000</v>
      </c>
      <c r="G43" s="282"/>
      <c r="H43" s="256"/>
      <c r="I43" s="257"/>
      <c r="J43" s="276"/>
      <c r="K43" s="283"/>
      <c r="L43" s="280"/>
    </row>
    <row r="44" ht="15.75" customHeight="1">
      <c r="A44" s="212"/>
      <c r="B44" s="216"/>
      <c r="C44" s="217"/>
      <c r="D44" s="284"/>
      <c r="E44" s="285" t="s">
        <v>78</v>
      </c>
      <c r="F44" s="286">
        <f>SUM(F39:F43)</f>
        <v>71000</v>
      </c>
      <c r="G44" s="266"/>
      <c r="H44" s="267"/>
      <c r="I44" s="268"/>
      <c r="J44" s="284"/>
      <c r="K44" s="285" t="s">
        <v>79</v>
      </c>
      <c r="L44" s="286">
        <f>SUM(L39:L43)</f>
        <v>1600</v>
      </c>
    </row>
    <row r="45" ht="15.7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8.0" customHeight="1">
      <c r="A46" s="212"/>
      <c r="B46" s="216"/>
      <c r="C46" s="217"/>
      <c r="D46" s="217"/>
      <c r="E46" s="217"/>
      <c r="F46" s="217"/>
      <c r="G46" s="287"/>
      <c r="H46" s="287"/>
      <c r="I46" s="288" t="s">
        <v>80</v>
      </c>
      <c r="J46" s="289"/>
      <c r="K46" s="287"/>
      <c r="L46" s="217"/>
    </row>
    <row r="47" ht="4.5" customHeight="1">
      <c r="A47" s="212"/>
      <c r="B47" s="216"/>
      <c r="C47" s="217"/>
      <c r="D47" s="217"/>
      <c r="E47" s="217"/>
      <c r="F47" s="217"/>
      <c r="G47" s="212"/>
      <c r="H47" s="216"/>
      <c r="I47" s="217"/>
      <c r="J47" s="217"/>
      <c r="K47" s="217"/>
      <c r="L47" s="217"/>
    </row>
    <row r="48" ht="15.0" customHeight="1">
      <c r="A48" s="290"/>
      <c r="B48" s="291" t="s">
        <v>81</v>
      </c>
      <c r="C48" s="228"/>
      <c r="D48" s="228"/>
      <c r="E48" s="229"/>
      <c r="F48" s="217"/>
      <c r="G48" s="292"/>
      <c r="H48" s="292"/>
      <c r="I48" s="293" t="s">
        <v>82</v>
      </c>
      <c r="J48" s="294">
        <f>'27'!J60</f>
        <v>82600</v>
      </c>
      <c r="K48" s="295"/>
      <c r="L48" s="217"/>
    </row>
    <row r="49" ht="4.5" customHeight="1">
      <c r="A49" s="290"/>
      <c r="B49" s="255"/>
      <c r="C49" s="256"/>
      <c r="D49" s="256"/>
      <c r="E49" s="257"/>
      <c r="F49" s="217"/>
      <c r="G49" s="212"/>
      <c r="H49" s="216"/>
      <c r="I49" s="217"/>
      <c r="J49" s="218"/>
      <c r="K49" s="217"/>
      <c r="L49" s="217"/>
    </row>
    <row r="50" ht="18.75" customHeight="1">
      <c r="A50" s="296"/>
      <c r="B50" s="297" t="s">
        <v>91</v>
      </c>
      <c r="C50" s="228"/>
      <c r="D50" s="228"/>
      <c r="E50" s="229"/>
      <c r="F50" s="217"/>
      <c r="G50" s="298"/>
      <c r="H50" s="298"/>
      <c r="I50" s="299" t="s">
        <v>84</v>
      </c>
      <c r="J50" s="300">
        <f>F44+L44</f>
        <v>72600</v>
      </c>
      <c r="K50" s="301"/>
      <c r="L50" s="217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298"/>
      <c r="H52" s="298"/>
      <c r="I52" s="299" t="s">
        <v>53</v>
      </c>
      <c r="J52" s="300">
        <f>L20</f>
        <v>297940</v>
      </c>
      <c r="K52" s="301"/>
      <c r="L52" s="222"/>
    </row>
    <row r="53" ht="4.5" customHeight="1">
      <c r="A53" s="296"/>
      <c r="B53" s="235"/>
      <c r="E53" s="236"/>
      <c r="F53" s="217"/>
      <c r="G53" s="212"/>
      <c r="H53" s="269"/>
      <c r="I53" s="270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66</v>
      </c>
      <c r="J54" s="304" t="str">
        <f>F32</f>
        <v/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58</v>
      </c>
      <c r="J56" s="304">
        <f>L25+L34</f>
        <v>35000</v>
      </c>
      <c r="K56" s="301"/>
      <c r="L56" s="217"/>
    </row>
    <row r="57" ht="4.5" customHeight="1">
      <c r="A57" s="296"/>
      <c r="B57" s="235"/>
      <c r="E57" s="236"/>
      <c r="F57" s="217"/>
      <c r="G57" s="212"/>
      <c r="H57" s="212"/>
      <c r="I57" s="216"/>
      <c r="J57" s="218"/>
      <c r="K57" s="217"/>
      <c r="L57" s="217"/>
    </row>
    <row r="58" ht="15.75" customHeight="1">
      <c r="A58" s="296"/>
      <c r="B58" s="235"/>
      <c r="E58" s="236"/>
      <c r="F58" s="217"/>
      <c r="G58" s="302"/>
      <c r="H58" s="302"/>
      <c r="I58" s="303" t="s">
        <v>85</v>
      </c>
      <c r="J58" s="304">
        <f>J48+J52+J54-J56</f>
        <v>345540</v>
      </c>
      <c r="K58" s="305"/>
      <c r="L58" s="217"/>
    </row>
    <row r="59" ht="4.5" customHeight="1">
      <c r="A59" s="212"/>
      <c r="B59" s="235"/>
      <c r="E59" s="236"/>
      <c r="F59" s="217"/>
      <c r="G59" s="212"/>
      <c r="H59" s="216"/>
      <c r="I59" s="217"/>
      <c r="J59" s="218"/>
      <c r="K59" s="217"/>
      <c r="L59" s="217"/>
    </row>
    <row r="60" ht="15.75" customHeight="1">
      <c r="A60" s="212"/>
      <c r="B60" s="235"/>
      <c r="E60" s="236"/>
      <c r="F60" s="217"/>
      <c r="G60" s="292"/>
      <c r="H60" s="292"/>
      <c r="I60" s="293" t="s">
        <v>86</v>
      </c>
      <c r="J60" s="304">
        <f>J58-J48</f>
        <v>262940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5.75" customHeight="1">
      <c r="A62" s="212"/>
      <c r="B62" s="235"/>
      <c r="E62" s="236"/>
      <c r="F62" s="217"/>
      <c r="G62" s="298"/>
      <c r="H62" s="298"/>
      <c r="I62" s="299" t="s">
        <v>87</v>
      </c>
      <c r="J62" s="304">
        <f>J48+F25+(F32-(L25+L34))</f>
        <v>72600</v>
      </c>
      <c r="K62" s="306"/>
      <c r="L62" s="217"/>
    </row>
    <row r="63" ht="4.5" customHeight="1">
      <c r="A63" s="296"/>
      <c r="B63" s="235"/>
      <c r="E63" s="236"/>
      <c r="F63" s="217"/>
      <c r="G63" s="212"/>
      <c r="H63" s="216"/>
      <c r="I63" s="216"/>
      <c r="J63" s="218"/>
      <c r="K63" s="217"/>
      <c r="L63" s="217"/>
    </row>
    <row r="64" ht="18.75" customHeight="1">
      <c r="A64" s="296"/>
      <c r="B64" s="255"/>
      <c r="C64" s="256"/>
      <c r="D64" s="256"/>
      <c r="E64" s="257"/>
      <c r="F64" s="217"/>
      <c r="G64" s="298"/>
      <c r="H64" s="298"/>
      <c r="I64" s="299" t="s">
        <v>88</v>
      </c>
      <c r="J64" s="307">
        <f>J50-J62</f>
        <v>0</v>
      </c>
      <c r="K64" s="243"/>
      <c r="L64" s="217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46108.0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2355.0</v>
      </c>
      <c r="H8" s="196">
        <v>9613.0</v>
      </c>
      <c r="I8" s="197"/>
      <c r="J8" s="198">
        <v>40000.0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2356.0</v>
      </c>
      <c r="H9" s="205">
        <v>9614.0</v>
      </c>
      <c r="I9" s="201"/>
      <c r="J9" s="206">
        <v>40000.0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2357.0</v>
      </c>
      <c r="H10" s="207">
        <v>9615.0</v>
      </c>
      <c r="I10" s="192"/>
      <c r="J10" s="192"/>
      <c r="K10" s="210">
        <v>95000.0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2358.0</v>
      </c>
      <c r="H11" s="205">
        <v>9616.0</v>
      </c>
      <c r="I11" s="201"/>
      <c r="J11" s="206">
        <v>32990.0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2359.0</v>
      </c>
      <c r="H12" s="207">
        <v>9617.0</v>
      </c>
      <c r="I12" s="191"/>
      <c r="J12" s="208">
        <v>12000.0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2360.0</v>
      </c>
      <c r="H13" s="205">
        <v>9618.0</v>
      </c>
      <c r="I13" s="201"/>
      <c r="J13" s="206">
        <v>10000.0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2361.0</v>
      </c>
      <c r="H14" s="207">
        <v>9619.0</v>
      </c>
      <c r="I14" s="191"/>
      <c r="J14" s="191"/>
      <c r="K14" s="210">
        <v>35980.0</v>
      </c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212"/>
      <c r="B16" s="213" t="s">
        <v>52</v>
      </c>
      <c r="C16" s="214">
        <f>SUM($C8:$C15)</f>
        <v>0</v>
      </c>
      <c r="D16" s="214">
        <f>SUM($D8:$D15)</f>
        <v>0</v>
      </c>
      <c r="E16" s="214">
        <f>SUM($E8:$E15)</f>
        <v>0</v>
      </c>
      <c r="F16" s="214">
        <f>SUM($F8:$F15)</f>
        <v>0</v>
      </c>
      <c r="G16" s="215"/>
      <c r="H16" s="213" t="s">
        <v>52</v>
      </c>
      <c r="I16" s="214">
        <f>SUM($I8:$I15)</f>
        <v>0</v>
      </c>
      <c r="J16" s="214">
        <f>SUM($J8:$J15)</f>
        <v>134990</v>
      </c>
      <c r="K16" s="214">
        <f>SUM($K8:$K15)</f>
        <v>130980</v>
      </c>
      <c r="L16" s="214">
        <f>SUM($L8:$L15)</f>
        <v>0</v>
      </c>
    </row>
    <row r="17" ht="3.75" customHeight="1">
      <c r="A17" s="212"/>
      <c r="B17" s="216"/>
      <c r="C17" s="217"/>
      <c r="D17" s="217"/>
      <c r="E17" s="217"/>
      <c r="F17" s="217"/>
      <c r="G17" s="212"/>
      <c r="H17" s="216"/>
      <c r="I17" s="218"/>
      <c r="J17" s="218"/>
      <c r="K17" s="218"/>
      <c r="L17" s="218"/>
    </row>
    <row r="18" ht="21.75" customHeight="1">
      <c r="A18" s="212"/>
      <c r="B18" s="216"/>
      <c r="C18" s="217"/>
      <c r="D18" s="217"/>
      <c r="E18" s="217"/>
      <c r="F18" s="217"/>
      <c r="G18" s="212"/>
      <c r="H18" s="216"/>
      <c r="I18" s="218"/>
      <c r="J18" s="219"/>
      <c r="K18" s="220" t="s">
        <v>53</v>
      </c>
      <c r="L18" s="221">
        <f>$C$16+$D$16+$E$16+$F$16+$I$16+$J$16+$K$16+$L$16</f>
        <v>265970</v>
      </c>
    </row>
    <row r="19" ht="12.0" customHeight="1">
      <c r="A19" s="212"/>
      <c r="B19" s="216"/>
      <c r="C19" s="217"/>
      <c r="D19" s="217"/>
      <c r="E19" s="217"/>
      <c r="F19" s="217"/>
      <c r="G19" s="212"/>
      <c r="H19" s="218"/>
      <c r="I19" s="217"/>
      <c r="J19" s="217"/>
      <c r="K19" s="217"/>
      <c r="L19" s="222"/>
    </row>
    <row r="20" ht="26.25" customHeight="1">
      <c r="A20" s="223"/>
      <c r="B20" s="224"/>
      <c r="C20" s="225"/>
      <c r="D20" s="225"/>
      <c r="E20" s="225"/>
      <c r="F20" s="226"/>
      <c r="G20" s="226" t="s">
        <v>54</v>
      </c>
      <c r="H20" s="224"/>
      <c r="I20" s="225"/>
      <c r="J20" s="225"/>
      <c r="K20" s="225"/>
      <c r="L20" s="225"/>
    </row>
    <row r="21" ht="19.5" customHeight="1">
      <c r="A21" s="227" t="s">
        <v>55</v>
      </c>
      <c r="B21" s="228"/>
      <c r="C21" s="229"/>
      <c r="D21" s="230"/>
      <c r="E21" s="231" t="s">
        <v>56</v>
      </c>
      <c r="F21" s="232"/>
      <c r="G21" s="233" t="s">
        <v>57</v>
      </c>
      <c r="H21" s="228"/>
      <c r="I21" s="229"/>
      <c r="J21" s="234" t="s">
        <v>58</v>
      </c>
      <c r="K21" s="164"/>
      <c r="L21" s="178"/>
    </row>
    <row r="22" ht="18.75" customHeight="1">
      <c r="A22" s="235"/>
      <c r="C22" s="236"/>
      <c r="D22" s="237" t="s">
        <v>59</v>
      </c>
      <c r="E22" s="162"/>
      <c r="F22" s="238" t="s">
        <v>16</v>
      </c>
      <c r="G22" s="239"/>
      <c r="I22" s="236"/>
      <c r="J22" s="237" t="s">
        <v>59</v>
      </c>
      <c r="K22" s="162"/>
      <c r="L22" s="238" t="s">
        <v>16</v>
      </c>
    </row>
    <row r="23" ht="15.75" customHeight="1">
      <c r="A23" s="235"/>
      <c r="C23" s="236"/>
      <c r="D23" s="240" t="s">
        <v>60</v>
      </c>
      <c r="E23" s="241"/>
      <c r="F23" s="242">
        <f>C16+I16</f>
        <v>0</v>
      </c>
      <c r="G23" s="239"/>
      <c r="I23" s="236"/>
      <c r="J23" s="240" t="s">
        <v>10</v>
      </c>
      <c r="K23" s="241"/>
      <c r="L23" s="314">
        <v>5000.0</v>
      </c>
    </row>
    <row r="24" ht="15.75" customHeight="1">
      <c r="A24" s="235"/>
      <c r="C24" s="236"/>
      <c r="D24" s="240" t="s">
        <v>61</v>
      </c>
      <c r="E24" s="243"/>
      <c r="F24" s="242">
        <f>D16+J16</f>
        <v>134990</v>
      </c>
      <c r="G24" s="239"/>
      <c r="I24" s="236"/>
      <c r="J24" s="244" t="s">
        <v>62</v>
      </c>
      <c r="K24" s="245"/>
      <c r="L24" s="246"/>
    </row>
    <row r="25" ht="15.75" customHeight="1">
      <c r="A25" s="235"/>
      <c r="C25" s="236"/>
      <c r="D25" s="240" t="s">
        <v>63</v>
      </c>
      <c r="E25" s="243"/>
      <c r="F25" s="242">
        <f>E16+K16</f>
        <v>130980</v>
      </c>
      <c r="G25" s="239"/>
      <c r="I25" s="236"/>
      <c r="J25" s="244" t="s">
        <v>64</v>
      </c>
      <c r="K25" s="245"/>
      <c r="L25" s="246"/>
    </row>
    <row r="26" ht="15.75" customHeight="1">
      <c r="A26" s="235"/>
      <c r="C26" s="236"/>
      <c r="D26" s="240" t="s">
        <v>65</v>
      </c>
      <c r="E26" s="243"/>
      <c r="F26" s="242">
        <f>F16+L16</f>
        <v>0</v>
      </c>
      <c r="G26" s="239"/>
      <c r="I26" s="236"/>
      <c r="J26" s="244"/>
      <c r="K26" s="245"/>
      <c r="L26" s="246"/>
    </row>
    <row r="27" ht="15.75" customHeight="1">
      <c r="A27" s="235"/>
      <c r="C27" s="236"/>
      <c r="D27" s="247" t="s">
        <v>53</v>
      </c>
      <c r="E27" s="248"/>
      <c r="F27" s="249">
        <f>SUM(F23:F26)</f>
        <v>265970</v>
      </c>
      <c r="G27" s="239"/>
      <c r="I27" s="236"/>
      <c r="J27" s="244"/>
      <c r="K27" s="245"/>
      <c r="L27" s="246"/>
    </row>
    <row r="28" ht="15.75" customHeight="1">
      <c r="A28" s="235"/>
      <c r="C28" s="236"/>
      <c r="D28" s="250" t="s">
        <v>66</v>
      </c>
      <c r="E28" s="164"/>
      <c r="F28" s="178"/>
      <c r="G28" s="239"/>
      <c r="I28" s="236"/>
      <c r="J28" s="244"/>
      <c r="K28" s="245"/>
      <c r="L28" s="246"/>
    </row>
    <row r="29" ht="15.75" customHeight="1">
      <c r="A29" s="235"/>
      <c r="C29" s="236"/>
      <c r="D29" s="237" t="s">
        <v>59</v>
      </c>
      <c r="E29" s="162"/>
      <c r="F29" s="238" t="s">
        <v>16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1" t="s">
        <v>10</v>
      </c>
      <c r="E30" s="252"/>
      <c r="F30" s="314">
        <v>60000.0</v>
      </c>
      <c r="G30" s="239"/>
      <c r="I30" s="236"/>
      <c r="J30" s="247" t="s">
        <v>67</v>
      </c>
      <c r="K30" s="248"/>
      <c r="L30" s="249">
        <f>SUM(L23:L29)</f>
        <v>5000</v>
      </c>
    </row>
    <row r="31" ht="15.75" customHeight="1">
      <c r="A31" s="235"/>
      <c r="C31" s="236"/>
      <c r="D31" s="253" t="s">
        <v>64</v>
      </c>
      <c r="E31" s="254"/>
      <c r="F31" s="246"/>
      <c r="G31" s="239"/>
      <c r="I31" s="236"/>
      <c r="J31" s="234" t="s">
        <v>68</v>
      </c>
      <c r="K31" s="164"/>
      <c r="L31" s="178"/>
    </row>
    <row r="32" ht="18.75" customHeight="1">
      <c r="A32" s="255"/>
      <c r="B32" s="256"/>
      <c r="C32" s="257"/>
      <c r="D32" s="247" t="s">
        <v>69</v>
      </c>
      <c r="E32" s="248"/>
      <c r="F32" s="249">
        <f>SUM(F30:F31)</f>
        <v>60000</v>
      </c>
      <c r="G32" s="258"/>
      <c r="H32" s="259"/>
      <c r="I32" s="260"/>
      <c r="J32" s="244" t="s">
        <v>70</v>
      </c>
      <c r="K32" s="254"/>
      <c r="L32" s="246"/>
    </row>
    <row r="33" ht="15.75" customHeight="1">
      <c r="A33" s="212"/>
      <c r="B33" s="261"/>
      <c r="C33" s="262"/>
      <c r="D33" s="263"/>
      <c r="E33" s="264" t="s">
        <v>71</v>
      </c>
      <c r="F33" s="265">
        <f>F27+F32</f>
        <v>325970</v>
      </c>
      <c r="G33" s="266"/>
      <c r="H33" s="267"/>
      <c r="I33" s="268"/>
      <c r="J33" s="263"/>
      <c r="K33" s="264" t="s">
        <v>72</v>
      </c>
      <c r="L33" s="265">
        <f>L30+L32</f>
        <v>5000</v>
      </c>
    </row>
    <row r="34" ht="11.25" customHeight="1">
      <c r="A34" s="212"/>
      <c r="B34" s="216"/>
      <c r="C34" s="217"/>
      <c r="D34" s="217"/>
      <c r="E34" s="217"/>
      <c r="F34" s="217"/>
      <c r="G34" s="269"/>
      <c r="H34" s="270"/>
      <c r="I34" s="271"/>
      <c r="K34" s="217"/>
      <c r="L34" s="217"/>
    </row>
    <row r="35" ht="15.75" customHeight="1">
      <c r="A35" s="223"/>
      <c r="B35" s="224"/>
      <c r="C35" s="225"/>
      <c r="D35" s="225"/>
      <c r="E35" s="225"/>
      <c r="F35" s="226"/>
      <c r="G35" s="226" t="s">
        <v>73</v>
      </c>
      <c r="H35" s="224"/>
      <c r="I35" s="225"/>
      <c r="J35" s="225"/>
      <c r="K35" s="225"/>
      <c r="L35" s="225"/>
    </row>
    <row r="36" ht="16.5" customHeight="1">
      <c r="A36" s="272" t="s">
        <v>74</v>
      </c>
      <c r="B36" s="228"/>
      <c r="C36" s="229"/>
      <c r="D36" s="273" t="s">
        <v>75</v>
      </c>
      <c r="E36" s="273" t="s">
        <v>76</v>
      </c>
      <c r="F36" s="274" t="s">
        <v>16</v>
      </c>
      <c r="G36" s="275" t="s">
        <v>77</v>
      </c>
      <c r="H36" s="228"/>
      <c r="I36" s="229"/>
      <c r="J36" s="273" t="s">
        <v>75</v>
      </c>
      <c r="K36" s="273" t="s">
        <v>76</v>
      </c>
      <c r="L36" s="273" t="s">
        <v>16</v>
      </c>
    </row>
    <row r="37" ht="16.5" customHeight="1">
      <c r="A37" s="235"/>
      <c r="C37" s="236"/>
      <c r="D37" s="276">
        <v>20000.0</v>
      </c>
      <c r="E37" s="277"/>
      <c r="F37" s="278">
        <f t="shared" ref="F37:F41" si="1">D37*E37</f>
        <v>0</v>
      </c>
      <c r="G37" s="279"/>
      <c r="I37" s="236"/>
      <c r="J37" s="276">
        <v>500.0</v>
      </c>
      <c r="K37" s="281">
        <v>1.0</v>
      </c>
      <c r="L37" s="280">
        <f t="shared" ref="L37:L40" si="2">J37*K37</f>
        <v>500</v>
      </c>
    </row>
    <row r="38" ht="16.5" customHeight="1">
      <c r="A38" s="235"/>
      <c r="C38" s="236"/>
      <c r="D38" s="276">
        <v>10000.0</v>
      </c>
      <c r="E38" s="281">
        <v>8.0</v>
      </c>
      <c r="F38" s="278">
        <f t="shared" si="1"/>
        <v>80000</v>
      </c>
      <c r="G38" s="279"/>
      <c r="I38" s="236"/>
      <c r="J38" s="276">
        <v>100.0</v>
      </c>
      <c r="K38" s="281">
        <v>10.0</v>
      </c>
      <c r="L38" s="280">
        <f t="shared" si="2"/>
        <v>1000</v>
      </c>
    </row>
    <row r="39" ht="16.5" customHeight="1">
      <c r="A39" s="235"/>
      <c r="C39" s="236"/>
      <c r="D39" s="276">
        <v>5000.0</v>
      </c>
      <c r="E39" s="277"/>
      <c r="F39" s="278">
        <f t="shared" si="1"/>
        <v>0</v>
      </c>
      <c r="G39" s="279"/>
      <c r="I39" s="236"/>
      <c r="J39" s="276">
        <v>50.0</v>
      </c>
      <c r="K39" s="281">
        <v>20.0</v>
      </c>
      <c r="L39" s="280">
        <f t="shared" si="2"/>
        <v>1000</v>
      </c>
    </row>
    <row r="40" ht="16.5" customHeight="1">
      <c r="A40" s="235"/>
      <c r="C40" s="236"/>
      <c r="D40" s="276">
        <v>2000.0</v>
      </c>
      <c r="E40" s="277"/>
      <c r="F40" s="278">
        <f t="shared" si="1"/>
        <v>0</v>
      </c>
      <c r="G40" s="279"/>
      <c r="I40" s="236"/>
      <c r="J40" s="276">
        <v>10.0</v>
      </c>
      <c r="K40" s="281">
        <v>10.0</v>
      </c>
      <c r="L40" s="280">
        <f t="shared" si="2"/>
        <v>100</v>
      </c>
    </row>
    <row r="41" ht="16.5" customHeight="1">
      <c r="A41" s="255"/>
      <c r="B41" s="256"/>
      <c r="C41" s="257"/>
      <c r="D41" s="276">
        <v>1000.0</v>
      </c>
      <c r="E41" s="281"/>
      <c r="F41" s="278">
        <f t="shared" si="1"/>
        <v>0</v>
      </c>
      <c r="G41" s="282"/>
      <c r="H41" s="256"/>
      <c r="I41" s="257"/>
      <c r="J41" s="276"/>
      <c r="K41" s="283"/>
      <c r="L41" s="280"/>
    </row>
    <row r="42" ht="15.75" customHeight="1">
      <c r="A42" s="212"/>
      <c r="B42" s="216"/>
      <c r="C42" s="217"/>
      <c r="D42" s="284"/>
      <c r="E42" s="285" t="s">
        <v>78</v>
      </c>
      <c r="F42" s="286">
        <f>SUM(F37:F41)</f>
        <v>80000</v>
      </c>
      <c r="G42" s="266"/>
      <c r="H42" s="267"/>
      <c r="I42" s="268"/>
      <c r="J42" s="284"/>
      <c r="K42" s="285" t="s">
        <v>79</v>
      </c>
      <c r="L42" s="286">
        <f>SUM(L37:L41)</f>
        <v>2600</v>
      </c>
    </row>
    <row r="43" ht="15.75" customHeight="1">
      <c r="A43" s="212"/>
      <c r="B43" s="216"/>
      <c r="C43" s="217"/>
      <c r="D43" s="217"/>
      <c r="E43" s="217"/>
      <c r="F43" s="217"/>
      <c r="G43" s="212"/>
      <c r="H43" s="216"/>
      <c r="I43" s="217"/>
      <c r="J43" s="217"/>
      <c r="K43" s="217"/>
      <c r="L43" s="217"/>
    </row>
    <row r="44" ht="18.0" customHeight="1">
      <c r="A44" s="212"/>
      <c r="B44" s="216"/>
      <c r="C44" s="217"/>
      <c r="D44" s="217"/>
      <c r="E44" s="217"/>
      <c r="F44" s="217"/>
      <c r="G44" s="287"/>
      <c r="H44" s="287"/>
      <c r="I44" s="288" t="s">
        <v>80</v>
      </c>
      <c r="J44" s="289"/>
      <c r="K44" s="287"/>
      <c r="L44" s="217"/>
    </row>
    <row r="45" ht="4.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5.0" customHeight="1">
      <c r="A46" s="290"/>
      <c r="B46" s="291" t="s">
        <v>81</v>
      </c>
      <c r="C46" s="228"/>
      <c r="D46" s="228"/>
      <c r="E46" s="229"/>
      <c r="F46" s="217"/>
      <c r="G46" s="292"/>
      <c r="H46" s="292"/>
      <c r="I46" s="293" t="s">
        <v>82</v>
      </c>
      <c r="J46" s="294">
        <f>'26'!J69</f>
        <v>27600</v>
      </c>
      <c r="K46" s="295"/>
      <c r="L46" s="217"/>
    </row>
    <row r="47" ht="4.5" customHeight="1">
      <c r="A47" s="290"/>
      <c r="B47" s="255"/>
      <c r="C47" s="256"/>
      <c r="D47" s="256"/>
      <c r="E47" s="257"/>
      <c r="F47" s="217"/>
      <c r="G47" s="212"/>
      <c r="H47" s="216"/>
      <c r="I47" s="217"/>
      <c r="J47" s="218"/>
      <c r="K47" s="217"/>
      <c r="L47" s="217"/>
    </row>
    <row r="48" ht="18.75" customHeight="1">
      <c r="A48" s="296"/>
      <c r="B48" s="297" t="s">
        <v>92</v>
      </c>
      <c r="C48" s="228"/>
      <c r="D48" s="228"/>
      <c r="E48" s="229"/>
      <c r="F48" s="217"/>
      <c r="G48" s="298"/>
      <c r="H48" s="298"/>
      <c r="I48" s="299" t="s">
        <v>84</v>
      </c>
      <c r="J48" s="300">
        <f>F42+L42</f>
        <v>82600</v>
      </c>
      <c r="K48" s="301"/>
      <c r="L48" s="217"/>
    </row>
    <row r="49" ht="4.5" customHeight="1">
      <c r="A49" s="296"/>
      <c r="B49" s="235"/>
      <c r="E49" s="236"/>
      <c r="F49" s="217"/>
      <c r="G49" s="212"/>
      <c r="H49" s="269"/>
      <c r="I49" s="270"/>
      <c r="J49" s="218"/>
      <c r="K49" s="217"/>
      <c r="L49" s="217"/>
    </row>
    <row r="50" ht="15.75" customHeight="1">
      <c r="A50" s="296"/>
      <c r="B50" s="235"/>
      <c r="E50" s="236"/>
      <c r="F50" s="217"/>
      <c r="G50" s="298"/>
      <c r="H50" s="298"/>
      <c r="I50" s="299" t="s">
        <v>53</v>
      </c>
      <c r="J50" s="300">
        <f>L18</f>
        <v>265970</v>
      </c>
      <c r="K50" s="301"/>
      <c r="L50" s="222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302"/>
      <c r="H52" s="302"/>
      <c r="I52" s="303" t="s">
        <v>66</v>
      </c>
      <c r="J52" s="304">
        <f>F30</f>
        <v>60000</v>
      </c>
      <c r="K52" s="301"/>
      <c r="L52" s="217"/>
    </row>
    <row r="53" ht="4.5" customHeight="1">
      <c r="A53" s="296"/>
      <c r="B53" s="235"/>
      <c r="E53" s="236"/>
      <c r="F53" s="217"/>
      <c r="G53" s="212"/>
      <c r="H53" s="212"/>
      <c r="I53" s="216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58</v>
      </c>
      <c r="J54" s="304">
        <f>L23+L32</f>
        <v>5000</v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85</v>
      </c>
      <c r="J56" s="304">
        <f>J46+J50+J52-J54</f>
        <v>348570</v>
      </c>
      <c r="K56" s="305"/>
      <c r="L56" s="217"/>
    </row>
    <row r="57" ht="4.5" customHeight="1">
      <c r="A57" s="212"/>
      <c r="B57" s="235"/>
      <c r="E57" s="236"/>
      <c r="F57" s="217"/>
      <c r="G57" s="212"/>
      <c r="H57" s="216"/>
      <c r="I57" s="217"/>
      <c r="J57" s="218"/>
      <c r="K57" s="217"/>
      <c r="L57" s="217"/>
    </row>
    <row r="58" ht="15.75" customHeight="1">
      <c r="A58" s="212"/>
      <c r="B58" s="235"/>
      <c r="E58" s="236"/>
      <c r="F58" s="217"/>
      <c r="G58" s="292"/>
      <c r="H58" s="292"/>
      <c r="I58" s="293" t="s">
        <v>86</v>
      </c>
      <c r="J58" s="304">
        <f>J56-J46</f>
        <v>320970</v>
      </c>
      <c r="K58" s="306"/>
      <c r="L58" s="217"/>
    </row>
    <row r="59" ht="4.5" customHeight="1">
      <c r="A59" s="296"/>
      <c r="B59" s="235"/>
      <c r="E59" s="236"/>
      <c r="F59" s="217"/>
      <c r="G59" s="212"/>
      <c r="H59" s="216"/>
      <c r="I59" s="216"/>
      <c r="J59" s="218"/>
      <c r="K59" s="217"/>
      <c r="L59" s="217"/>
    </row>
    <row r="60" ht="15.75" customHeight="1">
      <c r="A60" s="212"/>
      <c r="B60" s="235"/>
      <c r="E60" s="236"/>
      <c r="F60" s="217"/>
      <c r="G60" s="298"/>
      <c r="H60" s="298"/>
      <c r="I60" s="299" t="s">
        <v>87</v>
      </c>
      <c r="J60" s="304">
        <f>J46+F23+(F30-(L23+L32))</f>
        <v>82600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8.75" customHeight="1">
      <c r="A62" s="296"/>
      <c r="B62" s="255"/>
      <c r="C62" s="256"/>
      <c r="D62" s="256"/>
      <c r="E62" s="257"/>
      <c r="F62" s="217"/>
      <c r="G62" s="298"/>
      <c r="H62" s="298"/>
      <c r="I62" s="299" t="s">
        <v>88</v>
      </c>
      <c r="J62" s="307">
        <f>J48-J60</f>
        <v>0</v>
      </c>
      <c r="K62" s="243"/>
      <c r="L62" s="217"/>
    </row>
    <row r="63" ht="15.0" customHeight="1">
      <c r="A63" s="168"/>
      <c r="B63" s="308"/>
      <c r="C63" s="308"/>
      <c r="D63" s="308"/>
      <c r="E63" s="308"/>
      <c r="F63" s="309"/>
      <c r="G63" s="168"/>
      <c r="H63" s="310"/>
      <c r="I63" s="309"/>
      <c r="J63" s="309"/>
      <c r="K63" s="309"/>
      <c r="L63" s="309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7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4.25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46107.0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3"/>
      <c r="H8" s="317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190"/>
      <c r="I18" s="191"/>
      <c r="J18" s="191"/>
      <c r="K18" s="191"/>
      <c r="L18" s="191"/>
    </row>
    <row r="19" ht="20.25" customHeight="1">
      <c r="A19" s="318"/>
      <c r="B19" s="319"/>
      <c r="C19" s="320"/>
      <c r="D19" s="320"/>
      <c r="E19" s="321"/>
      <c r="F19" s="322"/>
      <c r="G19" s="323"/>
      <c r="H19" s="319"/>
      <c r="I19" s="320"/>
      <c r="J19" s="320"/>
      <c r="K19" s="320"/>
      <c r="L19" s="32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313"/>
      <c r="H20" s="190"/>
      <c r="I20" s="191"/>
      <c r="J20" s="191"/>
      <c r="K20" s="191"/>
      <c r="L20" s="191"/>
    </row>
    <row r="21" ht="20.25" customHeight="1">
      <c r="A21" s="318"/>
      <c r="B21" s="319"/>
      <c r="C21" s="320"/>
      <c r="D21" s="320"/>
      <c r="E21" s="321"/>
      <c r="F21" s="322"/>
      <c r="G21" s="323"/>
      <c r="H21" s="319"/>
      <c r="I21" s="320"/>
      <c r="J21" s="320"/>
      <c r="K21" s="320"/>
      <c r="L21" s="32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313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313"/>
      <c r="H24" s="190"/>
      <c r="I24" s="191"/>
      <c r="J24" s="191"/>
      <c r="K24" s="191"/>
      <c r="L24" s="191"/>
    </row>
    <row r="25" ht="20.25" customHeight="1">
      <c r="A25" s="212"/>
      <c r="B25" s="213" t="s">
        <v>52</v>
      </c>
      <c r="C25" s="214">
        <f>SUM($C8:$C24)</f>
        <v>0</v>
      </c>
      <c r="D25" s="214">
        <f>SUM($D8:$D24)</f>
        <v>0</v>
      </c>
      <c r="E25" s="214">
        <f>SUM($E8:$E24)</f>
        <v>0</v>
      </c>
      <c r="F25" s="214">
        <f>SUM($F8:$F24)</f>
        <v>0</v>
      </c>
      <c r="G25" s="215"/>
      <c r="H25" s="213" t="s">
        <v>52</v>
      </c>
      <c r="I25" s="214">
        <f>SUM($I8:$I24)</f>
        <v>0</v>
      </c>
      <c r="J25" s="214">
        <f>SUM($J8:$J24)</f>
        <v>0</v>
      </c>
      <c r="K25" s="214">
        <f>SUM($K8:$K24)</f>
        <v>0</v>
      </c>
      <c r="L25" s="214">
        <f>SUM($L8:$L24)</f>
        <v>0</v>
      </c>
    </row>
    <row r="26" ht="3.75" customHeight="1">
      <c r="A26" s="212"/>
      <c r="B26" s="216"/>
      <c r="C26" s="217"/>
      <c r="D26" s="217"/>
      <c r="E26" s="217"/>
      <c r="F26" s="217"/>
      <c r="G26" s="212"/>
      <c r="H26" s="216"/>
      <c r="I26" s="218"/>
      <c r="J26" s="218"/>
      <c r="K26" s="218"/>
      <c r="L26" s="218"/>
    </row>
    <row r="27" ht="21.75" customHeight="1">
      <c r="A27" s="212"/>
      <c r="B27" s="216"/>
      <c r="C27" s="217"/>
      <c r="D27" s="217"/>
      <c r="E27" s="217"/>
      <c r="F27" s="217"/>
      <c r="G27" s="212"/>
      <c r="H27" s="216"/>
      <c r="I27" s="218"/>
      <c r="J27" s="219"/>
      <c r="K27" s="220" t="s">
        <v>53</v>
      </c>
      <c r="L27" s="221">
        <f>$C$25+$D$25+$E$25+$F$25+$I$25+$J$25+$K$25+$L$25</f>
        <v>0</v>
      </c>
    </row>
    <row r="28" ht="12.0" customHeight="1">
      <c r="A28" s="212"/>
      <c r="B28" s="216"/>
      <c r="C28" s="217"/>
      <c r="D28" s="217"/>
      <c r="E28" s="217"/>
      <c r="F28" s="217"/>
      <c r="G28" s="212"/>
      <c r="H28" s="218"/>
      <c r="I28" s="217"/>
      <c r="J28" s="217"/>
      <c r="K28" s="217"/>
      <c r="L28" s="222"/>
    </row>
    <row r="29" ht="26.25" customHeight="1">
      <c r="A29" s="223"/>
      <c r="B29" s="224"/>
      <c r="C29" s="225"/>
      <c r="D29" s="225"/>
      <c r="E29" s="225"/>
      <c r="F29" s="226"/>
      <c r="G29" s="226" t="s">
        <v>54</v>
      </c>
      <c r="H29" s="224"/>
      <c r="I29" s="225"/>
      <c r="J29" s="225"/>
      <c r="K29" s="225"/>
      <c r="L29" s="225"/>
    </row>
    <row r="30" ht="19.5" customHeight="1">
      <c r="A30" s="227" t="s">
        <v>55</v>
      </c>
      <c r="B30" s="228"/>
      <c r="C30" s="229"/>
      <c r="D30" s="230"/>
      <c r="E30" s="231" t="s">
        <v>56</v>
      </c>
      <c r="F30" s="232"/>
      <c r="G30" s="233" t="s">
        <v>57</v>
      </c>
      <c r="H30" s="228"/>
      <c r="I30" s="229"/>
      <c r="J30" s="234" t="s">
        <v>58</v>
      </c>
      <c r="K30" s="164"/>
      <c r="L30" s="178"/>
    </row>
    <row r="31" ht="18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37" t="s">
        <v>59</v>
      </c>
      <c r="K31" s="162"/>
      <c r="L31" s="238" t="s">
        <v>16</v>
      </c>
    </row>
    <row r="32" ht="15.75" customHeight="1">
      <c r="A32" s="235"/>
      <c r="C32" s="236"/>
      <c r="D32" s="240" t="s">
        <v>60</v>
      </c>
      <c r="E32" s="241"/>
      <c r="F32" s="242">
        <f>C25+I25</f>
        <v>0</v>
      </c>
      <c r="G32" s="239"/>
      <c r="I32" s="236"/>
      <c r="J32" s="240" t="s">
        <v>10</v>
      </c>
      <c r="K32" s="241"/>
      <c r="L32" s="242"/>
    </row>
    <row r="33" ht="15.75" customHeight="1">
      <c r="A33" s="235"/>
      <c r="C33" s="236"/>
      <c r="D33" s="240" t="s">
        <v>61</v>
      </c>
      <c r="E33" s="243"/>
      <c r="F33" s="242">
        <f>D25+J25</f>
        <v>0</v>
      </c>
      <c r="G33" s="239"/>
      <c r="I33" s="236"/>
      <c r="J33" s="244" t="s">
        <v>62</v>
      </c>
      <c r="K33" s="245"/>
      <c r="L33" s="246"/>
    </row>
    <row r="34" ht="15.75" customHeight="1">
      <c r="A34" s="235"/>
      <c r="C34" s="236"/>
      <c r="D34" s="240" t="s">
        <v>63</v>
      </c>
      <c r="E34" s="243"/>
      <c r="F34" s="242">
        <f>E25+K25</f>
        <v>0</v>
      </c>
      <c r="G34" s="239"/>
      <c r="I34" s="236"/>
      <c r="J34" s="244" t="s">
        <v>64</v>
      </c>
      <c r="K34" s="245"/>
      <c r="L34" s="246"/>
    </row>
    <row r="35" ht="15.75" customHeight="1">
      <c r="A35" s="235"/>
      <c r="C35" s="236"/>
      <c r="D35" s="240" t="s">
        <v>65</v>
      </c>
      <c r="E35" s="243"/>
      <c r="F35" s="242">
        <f>F25+L25</f>
        <v>0</v>
      </c>
      <c r="G35" s="239"/>
      <c r="I35" s="236"/>
      <c r="J35" s="244"/>
      <c r="K35" s="245"/>
      <c r="L35" s="246"/>
    </row>
    <row r="36" ht="15.75" customHeight="1">
      <c r="A36" s="235"/>
      <c r="C36" s="236"/>
      <c r="D36" s="247" t="s">
        <v>53</v>
      </c>
      <c r="E36" s="248"/>
      <c r="F36" s="249">
        <f>SUM(F32:F35)</f>
        <v>0</v>
      </c>
      <c r="G36" s="239"/>
      <c r="I36" s="236"/>
      <c r="J36" s="244"/>
      <c r="K36" s="245"/>
      <c r="L36" s="246"/>
    </row>
    <row r="37" ht="15.75" customHeight="1">
      <c r="A37" s="235"/>
      <c r="C37" s="236"/>
      <c r="D37" s="250" t="s">
        <v>66</v>
      </c>
      <c r="E37" s="164"/>
      <c r="F37" s="178"/>
      <c r="G37" s="239"/>
      <c r="I37" s="236"/>
      <c r="J37" s="244"/>
      <c r="K37" s="245"/>
      <c r="L37" s="246"/>
    </row>
    <row r="38" ht="15.75" customHeight="1">
      <c r="A38" s="235"/>
      <c r="C38" s="236"/>
      <c r="D38" s="237" t="s">
        <v>59</v>
      </c>
      <c r="E38" s="162"/>
      <c r="F38" s="238" t="s">
        <v>16</v>
      </c>
      <c r="G38" s="239"/>
      <c r="I38" s="236"/>
      <c r="J38" s="244"/>
      <c r="K38" s="245"/>
      <c r="L38" s="246"/>
    </row>
    <row r="39" ht="15.75" customHeight="1">
      <c r="A39" s="235"/>
      <c r="C39" s="236"/>
      <c r="D39" s="251" t="s">
        <v>10</v>
      </c>
      <c r="E39" s="252"/>
      <c r="F39" s="242">
        <v>0.0</v>
      </c>
      <c r="G39" s="239"/>
      <c r="I39" s="236"/>
      <c r="J39" s="247" t="s">
        <v>67</v>
      </c>
      <c r="K39" s="248"/>
      <c r="L39" s="249">
        <f>SUM(L32:L38)</f>
        <v>0</v>
      </c>
    </row>
    <row r="40" ht="15.75" customHeight="1">
      <c r="A40" s="235"/>
      <c r="C40" s="236"/>
      <c r="D40" s="253" t="s">
        <v>64</v>
      </c>
      <c r="E40" s="254"/>
      <c r="F40" s="246"/>
      <c r="G40" s="239"/>
      <c r="I40" s="236"/>
      <c r="J40" s="234" t="s">
        <v>68</v>
      </c>
      <c r="K40" s="164"/>
      <c r="L40" s="178"/>
    </row>
    <row r="41" ht="18.75" customHeight="1">
      <c r="A41" s="255"/>
      <c r="B41" s="256"/>
      <c r="C41" s="257"/>
      <c r="D41" s="247" t="s">
        <v>69</v>
      </c>
      <c r="E41" s="248"/>
      <c r="F41" s="249">
        <f>SUM(F39:F40)</f>
        <v>0</v>
      </c>
      <c r="G41" s="258"/>
      <c r="H41" s="259"/>
      <c r="I41" s="260"/>
      <c r="J41" s="244" t="s">
        <v>70</v>
      </c>
      <c r="K41" s="254"/>
      <c r="L41" s="246"/>
    </row>
    <row r="42" ht="15.75" customHeight="1">
      <c r="A42" s="212"/>
      <c r="B42" s="261"/>
      <c r="C42" s="262"/>
      <c r="D42" s="263"/>
      <c r="E42" s="264" t="s">
        <v>71</v>
      </c>
      <c r="F42" s="265">
        <f>F36+F41</f>
        <v>0</v>
      </c>
      <c r="G42" s="266"/>
      <c r="H42" s="267"/>
      <c r="I42" s="268"/>
      <c r="J42" s="263"/>
      <c r="K42" s="264" t="s">
        <v>72</v>
      </c>
      <c r="L42" s="265">
        <f>L39+L41</f>
        <v>0</v>
      </c>
    </row>
    <row r="43" ht="11.25" customHeight="1">
      <c r="A43" s="212"/>
      <c r="B43" s="216"/>
      <c r="C43" s="217"/>
      <c r="D43" s="217"/>
      <c r="E43" s="217"/>
      <c r="F43" s="217"/>
      <c r="G43" s="269"/>
      <c r="H43" s="270"/>
      <c r="I43" s="271"/>
      <c r="K43" s="217"/>
      <c r="L43" s="217"/>
    </row>
    <row r="44" ht="15.75" customHeight="1">
      <c r="A44" s="223"/>
      <c r="B44" s="224"/>
      <c r="C44" s="225"/>
      <c r="D44" s="225"/>
      <c r="E44" s="225"/>
      <c r="F44" s="226"/>
      <c r="G44" s="226" t="s">
        <v>73</v>
      </c>
      <c r="H44" s="224"/>
      <c r="I44" s="225"/>
      <c r="J44" s="225"/>
      <c r="K44" s="225"/>
      <c r="L44" s="225"/>
    </row>
    <row r="45" ht="16.5" customHeight="1">
      <c r="A45" s="272" t="s">
        <v>74</v>
      </c>
      <c r="B45" s="228"/>
      <c r="C45" s="229"/>
      <c r="D45" s="273" t="s">
        <v>75</v>
      </c>
      <c r="E45" s="273" t="s">
        <v>76</v>
      </c>
      <c r="F45" s="274" t="s">
        <v>16</v>
      </c>
      <c r="G45" s="275" t="s">
        <v>77</v>
      </c>
      <c r="H45" s="228"/>
      <c r="I45" s="229"/>
      <c r="J45" s="273" t="s">
        <v>75</v>
      </c>
      <c r="K45" s="273" t="s">
        <v>76</v>
      </c>
      <c r="L45" s="273" t="s">
        <v>16</v>
      </c>
    </row>
    <row r="46" ht="16.5" customHeight="1">
      <c r="A46" s="235"/>
      <c r="C46" s="236"/>
      <c r="D46" s="276">
        <v>20000.0</v>
      </c>
      <c r="E46" s="277"/>
      <c r="F46" s="278">
        <f t="shared" ref="F46:F50" si="1">D46*E46</f>
        <v>0</v>
      </c>
      <c r="G46" s="279"/>
      <c r="I46" s="236"/>
      <c r="J46" s="276">
        <v>500.0</v>
      </c>
      <c r="K46" s="277"/>
      <c r="L46" s="280">
        <f t="shared" ref="L46:L49" si="2">J46*K46</f>
        <v>0</v>
      </c>
    </row>
    <row r="47" ht="16.5" customHeight="1">
      <c r="A47" s="235"/>
      <c r="C47" s="236"/>
      <c r="D47" s="276">
        <v>10000.0</v>
      </c>
      <c r="E47" s="277"/>
      <c r="F47" s="278">
        <f t="shared" si="1"/>
        <v>0</v>
      </c>
      <c r="G47" s="279"/>
      <c r="I47" s="236"/>
      <c r="J47" s="276">
        <v>100.0</v>
      </c>
      <c r="K47" s="277"/>
      <c r="L47" s="280">
        <f t="shared" si="2"/>
        <v>0</v>
      </c>
    </row>
    <row r="48" ht="16.5" customHeight="1">
      <c r="A48" s="235"/>
      <c r="C48" s="236"/>
      <c r="D48" s="276">
        <v>5000.0</v>
      </c>
      <c r="E48" s="277"/>
      <c r="F48" s="278">
        <f t="shared" si="1"/>
        <v>0</v>
      </c>
      <c r="G48" s="279"/>
      <c r="I48" s="236"/>
      <c r="J48" s="276">
        <v>50.0</v>
      </c>
      <c r="K48" s="277"/>
      <c r="L48" s="280">
        <f t="shared" si="2"/>
        <v>0</v>
      </c>
    </row>
    <row r="49" ht="16.5" customHeight="1">
      <c r="A49" s="235"/>
      <c r="C49" s="236"/>
      <c r="D49" s="276">
        <v>2000.0</v>
      </c>
      <c r="E49" s="277"/>
      <c r="F49" s="278">
        <f t="shared" si="1"/>
        <v>0</v>
      </c>
      <c r="G49" s="279"/>
      <c r="I49" s="236"/>
      <c r="J49" s="276">
        <v>10.0</v>
      </c>
      <c r="K49" s="277"/>
      <c r="L49" s="280">
        <f t="shared" si="2"/>
        <v>0</v>
      </c>
    </row>
    <row r="50" ht="16.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2"/>
      <c r="B51" s="216"/>
      <c r="C51" s="217"/>
      <c r="D51" s="284"/>
      <c r="E51" s="285" t="s">
        <v>78</v>
      </c>
      <c r="F51" s="286">
        <f>SUM(F46:F50)</f>
        <v>0</v>
      </c>
      <c r="G51" s="266"/>
      <c r="H51" s="267"/>
      <c r="I51" s="268"/>
      <c r="J51" s="284"/>
      <c r="K51" s="285" t="s">
        <v>79</v>
      </c>
      <c r="L51" s="286">
        <f>SUM(L46:L50)</f>
        <v>0</v>
      </c>
    </row>
    <row r="52" ht="15.75" customHeight="1">
      <c r="A52" s="212"/>
      <c r="B52" s="216"/>
      <c r="C52" s="217"/>
      <c r="D52" s="217"/>
      <c r="E52" s="217"/>
      <c r="F52" s="217"/>
      <c r="G52" s="212"/>
      <c r="H52" s="216"/>
      <c r="I52" s="217"/>
      <c r="J52" s="217"/>
      <c r="K52" s="217"/>
      <c r="L52" s="217"/>
    </row>
    <row r="53" ht="18.0" customHeight="1">
      <c r="A53" s="212"/>
      <c r="B53" s="216"/>
      <c r="C53" s="217"/>
      <c r="D53" s="217"/>
      <c r="E53" s="217"/>
      <c r="F53" s="217"/>
      <c r="G53" s="287"/>
      <c r="H53" s="287"/>
      <c r="I53" s="288" t="s">
        <v>80</v>
      </c>
      <c r="J53" s="289"/>
      <c r="K53" s="287"/>
      <c r="L53" s="217"/>
    </row>
    <row r="54" ht="4.5" customHeight="1">
      <c r="A54" s="212"/>
      <c r="B54" s="216"/>
      <c r="C54" s="217"/>
      <c r="D54" s="217"/>
      <c r="E54" s="217"/>
      <c r="F54" s="217"/>
      <c r="G54" s="212"/>
      <c r="H54" s="216"/>
      <c r="I54" s="217"/>
      <c r="J54" s="217"/>
      <c r="K54" s="217"/>
      <c r="L54" s="217"/>
    </row>
    <row r="55" ht="15.0" customHeight="1">
      <c r="A55" s="290"/>
      <c r="B55" s="291" t="s">
        <v>81</v>
      </c>
      <c r="C55" s="228"/>
      <c r="D55" s="228"/>
      <c r="E55" s="229"/>
      <c r="F55" s="217"/>
      <c r="G55" s="292"/>
      <c r="H55" s="292"/>
      <c r="I55" s="293" t="s">
        <v>82</v>
      </c>
      <c r="J55" s="294">
        <f>'25'!J59</f>
        <v>27600</v>
      </c>
      <c r="K55" s="295"/>
      <c r="L55" s="217"/>
    </row>
    <row r="56" ht="4.5" customHeight="1">
      <c r="A56" s="290"/>
      <c r="B56" s="255"/>
      <c r="C56" s="256"/>
      <c r="D56" s="256"/>
      <c r="E56" s="257"/>
      <c r="F56" s="217"/>
      <c r="G56" s="212"/>
      <c r="H56" s="216"/>
      <c r="I56" s="217"/>
      <c r="J56" s="218"/>
      <c r="K56" s="217"/>
      <c r="L56" s="217"/>
    </row>
    <row r="57" ht="18.75" customHeight="1">
      <c r="A57" s="296"/>
      <c r="B57" s="324"/>
      <c r="C57" s="228"/>
      <c r="D57" s="228"/>
      <c r="E57" s="229"/>
      <c r="F57" s="217"/>
      <c r="G57" s="298"/>
      <c r="H57" s="298"/>
      <c r="I57" s="299" t="s">
        <v>84</v>
      </c>
      <c r="J57" s="300">
        <f>F51+L51</f>
        <v>0</v>
      </c>
      <c r="K57" s="301"/>
      <c r="L57" s="217"/>
    </row>
    <row r="58" ht="4.5" customHeight="1">
      <c r="A58" s="296"/>
      <c r="B58" s="235"/>
      <c r="E58" s="236"/>
      <c r="F58" s="217"/>
      <c r="G58" s="212"/>
      <c r="H58" s="269"/>
      <c r="I58" s="270"/>
      <c r="J58" s="218"/>
      <c r="K58" s="217"/>
      <c r="L58" s="217"/>
    </row>
    <row r="59" ht="15.75" customHeight="1">
      <c r="A59" s="296"/>
      <c r="B59" s="235"/>
      <c r="E59" s="236"/>
      <c r="F59" s="217"/>
      <c r="G59" s="298"/>
      <c r="H59" s="298"/>
      <c r="I59" s="299" t="s">
        <v>53</v>
      </c>
      <c r="J59" s="300">
        <f>L27</f>
        <v>0</v>
      </c>
      <c r="K59" s="301"/>
      <c r="L59" s="222"/>
    </row>
    <row r="60" ht="4.5" customHeight="1">
      <c r="A60" s="296"/>
      <c r="B60" s="235"/>
      <c r="E60" s="236"/>
      <c r="F60" s="217"/>
      <c r="G60" s="212"/>
      <c r="H60" s="269"/>
      <c r="I60" s="270"/>
      <c r="J60" s="218"/>
      <c r="K60" s="217"/>
      <c r="L60" s="217"/>
    </row>
    <row r="61" ht="15.75" customHeight="1">
      <c r="A61" s="296"/>
      <c r="B61" s="235"/>
      <c r="E61" s="236"/>
      <c r="F61" s="217"/>
      <c r="G61" s="302"/>
      <c r="H61" s="302"/>
      <c r="I61" s="303" t="s">
        <v>66</v>
      </c>
      <c r="J61" s="304">
        <f>F39</f>
        <v>0</v>
      </c>
      <c r="K61" s="301"/>
      <c r="L61" s="217"/>
    </row>
    <row r="62" ht="4.5" customHeight="1">
      <c r="A62" s="296"/>
      <c r="B62" s="235"/>
      <c r="E62" s="236"/>
      <c r="F62" s="217"/>
      <c r="G62" s="212"/>
      <c r="H62" s="212"/>
      <c r="I62" s="216"/>
      <c r="J62" s="218"/>
      <c r="K62" s="217"/>
      <c r="L62" s="217"/>
    </row>
    <row r="63" ht="15.75" customHeight="1">
      <c r="A63" s="296"/>
      <c r="B63" s="235"/>
      <c r="E63" s="236"/>
      <c r="F63" s="217"/>
      <c r="G63" s="302"/>
      <c r="H63" s="302"/>
      <c r="I63" s="303" t="s">
        <v>58</v>
      </c>
      <c r="J63" s="304">
        <f>L32+L41</f>
        <v>0</v>
      </c>
      <c r="K63" s="301"/>
      <c r="L63" s="217"/>
    </row>
    <row r="64" ht="4.5" customHeight="1">
      <c r="A64" s="296"/>
      <c r="B64" s="235"/>
      <c r="E64" s="236"/>
      <c r="F64" s="217"/>
      <c r="G64" s="212"/>
      <c r="H64" s="212"/>
      <c r="I64" s="216"/>
      <c r="J64" s="218"/>
      <c r="K64" s="217"/>
      <c r="L64" s="217"/>
    </row>
    <row r="65" ht="15.75" customHeight="1">
      <c r="A65" s="296"/>
      <c r="B65" s="235"/>
      <c r="E65" s="236"/>
      <c r="F65" s="217"/>
      <c r="G65" s="302"/>
      <c r="H65" s="302"/>
      <c r="I65" s="303" t="s">
        <v>85</v>
      </c>
      <c r="J65" s="304">
        <f>J55+J59+J61-J63</f>
        <v>27600</v>
      </c>
      <c r="K65" s="305"/>
      <c r="L65" s="217"/>
    </row>
    <row r="66" ht="4.5" customHeight="1">
      <c r="A66" s="212"/>
      <c r="B66" s="235"/>
      <c r="E66" s="236"/>
      <c r="F66" s="217"/>
      <c r="G66" s="212"/>
      <c r="H66" s="216"/>
      <c r="I66" s="217"/>
      <c r="J66" s="218"/>
      <c r="K66" s="217"/>
      <c r="L66" s="217"/>
    </row>
    <row r="67" ht="15.75" customHeight="1">
      <c r="A67" s="212"/>
      <c r="B67" s="235"/>
      <c r="E67" s="236"/>
      <c r="F67" s="217"/>
      <c r="G67" s="292"/>
      <c r="H67" s="292"/>
      <c r="I67" s="293" t="s">
        <v>86</v>
      </c>
      <c r="J67" s="304">
        <f>J65-J55</f>
        <v>0</v>
      </c>
      <c r="K67" s="306"/>
      <c r="L67" s="217"/>
    </row>
    <row r="68" ht="4.5" customHeight="1">
      <c r="A68" s="296"/>
      <c r="B68" s="235"/>
      <c r="E68" s="236"/>
      <c r="F68" s="217"/>
      <c r="G68" s="212"/>
      <c r="H68" s="216"/>
      <c r="I68" s="216"/>
      <c r="J68" s="218"/>
      <c r="K68" s="217"/>
      <c r="L68" s="217"/>
    </row>
    <row r="69" ht="15.75" customHeight="1">
      <c r="A69" s="212"/>
      <c r="B69" s="235"/>
      <c r="E69" s="236"/>
      <c r="F69" s="217"/>
      <c r="G69" s="298"/>
      <c r="H69" s="298"/>
      <c r="I69" s="299" t="s">
        <v>87</v>
      </c>
      <c r="J69" s="304">
        <f>J55+F32+(F39-(L32+L41))</f>
        <v>27600</v>
      </c>
      <c r="K69" s="306"/>
      <c r="L69" s="217"/>
    </row>
    <row r="70" ht="4.5" customHeight="1">
      <c r="A70" s="296"/>
      <c r="B70" s="235"/>
      <c r="E70" s="236"/>
      <c r="F70" s="217"/>
      <c r="G70" s="212"/>
      <c r="H70" s="216"/>
      <c r="I70" s="216"/>
      <c r="J70" s="218"/>
      <c r="K70" s="217"/>
      <c r="L70" s="217"/>
    </row>
    <row r="71" ht="18.75" customHeight="1">
      <c r="A71" s="296"/>
      <c r="B71" s="255"/>
      <c r="C71" s="256"/>
      <c r="D71" s="256"/>
      <c r="E71" s="257"/>
      <c r="F71" s="217"/>
      <c r="G71" s="298"/>
      <c r="H71" s="298"/>
      <c r="I71" s="299" t="s">
        <v>88</v>
      </c>
      <c r="J71" s="307">
        <f>J57-J69</f>
        <v>-27600</v>
      </c>
      <c r="K71" s="243"/>
      <c r="L71" s="217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46106.0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2351.0</v>
      </c>
      <c r="H8" s="196">
        <v>9609.0</v>
      </c>
      <c r="I8" s="197"/>
      <c r="J8" s="198">
        <v>212000.0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2352.0</v>
      </c>
      <c r="H9" s="205">
        <v>9610.0</v>
      </c>
      <c r="I9" s="201"/>
      <c r="J9" s="201"/>
      <c r="K9" s="206">
        <v>57500.0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2353.0</v>
      </c>
      <c r="H10" s="207">
        <v>9611.0</v>
      </c>
      <c r="I10" s="192"/>
      <c r="J10" s="208">
        <v>17990.0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2354.0</v>
      </c>
      <c r="H11" s="205">
        <v>9612.0</v>
      </c>
      <c r="I11" s="201"/>
      <c r="J11" s="206">
        <v>10000.0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212"/>
      <c r="B15" s="213" t="s">
        <v>52</v>
      </c>
      <c r="C15" s="214">
        <f>SUM($C8:$C14)</f>
        <v>0</v>
      </c>
      <c r="D15" s="214">
        <f>SUM($D8:$D14)</f>
        <v>0</v>
      </c>
      <c r="E15" s="214">
        <f>SUM($E8:$E14)</f>
        <v>0</v>
      </c>
      <c r="F15" s="214">
        <f>SUM($F8:$F14)</f>
        <v>0</v>
      </c>
      <c r="G15" s="215"/>
      <c r="H15" s="213" t="s">
        <v>52</v>
      </c>
      <c r="I15" s="214">
        <f>SUM($I8:$I14)</f>
        <v>0</v>
      </c>
      <c r="J15" s="214">
        <f>SUM($J8:$J14)</f>
        <v>239990</v>
      </c>
      <c r="K15" s="214">
        <f>SUM($K8:$K14)</f>
        <v>57500</v>
      </c>
      <c r="L15" s="214">
        <f>SUM($L8:$L14)</f>
        <v>0</v>
      </c>
    </row>
    <row r="16" ht="3.75" customHeight="1">
      <c r="A16" s="212"/>
      <c r="B16" s="216"/>
      <c r="C16" s="217"/>
      <c r="D16" s="217"/>
      <c r="E16" s="217"/>
      <c r="F16" s="217"/>
      <c r="G16" s="212"/>
      <c r="H16" s="216"/>
      <c r="I16" s="218"/>
      <c r="J16" s="218"/>
      <c r="K16" s="218"/>
      <c r="L16" s="218"/>
    </row>
    <row r="17" ht="21.75" customHeight="1">
      <c r="A17" s="212"/>
      <c r="B17" s="216"/>
      <c r="C17" s="217"/>
      <c r="D17" s="217"/>
      <c r="E17" s="217"/>
      <c r="F17" s="217"/>
      <c r="G17" s="212"/>
      <c r="H17" s="216"/>
      <c r="I17" s="218"/>
      <c r="J17" s="219"/>
      <c r="K17" s="220" t="s">
        <v>53</v>
      </c>
      <c r="L17" s="221">
        <f>$C$15+$D$15+$E$15+$F$15+$I$15+$J$15+$K$15+$L$15</f>
        <v>297490</v>
      </c>
    </row>
    <row r="18" ht="12.0" customHeight="1">
      <c r="A18" s="212"/>
      <c r="B18" s="216"/>
      <c r="C18" s="217"/>
      <c r="D18" s="217"/>
      <c r="E18" s="217"/>
      <c r="F18" s="217"/>
      <c r="G18" s="212"/>
      <c r="H18" s="218"/>
      <c r="I18" s="217"/>
      <c r="J18" s="217"/>
      <c r="K18" s="217"/>
      <c r="L18" s="222"/>
    </row>
    <row r="19" ht="26.25" customHeight="1">
      <c r="A19" s="223"/>
      <c r="B19" s="224"/>
      <c r="C19" s="225"/>
      <c r="D19" s="225"/>
      <c r="E19" s="225"/>
      <c r="F19" s="226"/>
      <c r="G19" s="226" t="s">
        <v>54</v>
      </c>
      <c r="H19" s="224"/>
      <c r="I19" s="225"/>
      <c r="J19" s="225"/>
      <c r="K19" s="225"/>
      <c r="L19" s="225"/>
    </row>
    <row r="20" ht="19.5" customHeight="1">
      <c r="A20" s="227" t="s">
        <v>55</v>
      </c>
      <c r="B20" s="228"/>
      <c r="C20" s="229"/>
      <c r="D20" s="230"/>
      <c r="E20" s="231" t="s">
        <v>56</v>
      </c>
      <c r="F20" s="232"/>
      <c r="G20" s="233" t="s">
        <v>57</v>
      </c>
      <c r="H20" s="228"/>
      <c r="I20" s="229"/>
      <c r="J20" s="234" t="s">
        <v>58</v>
      </c>
      <c r="K20" s="164"/>
      <c r="L20" s="178"/>
    </row>
    <row r="21" ht="18.75" customHeight="1">
      <c r="A21" s="235"/>
      <c r="C21" s="236"/>
      <c r="D21" s="237" t="s">
        <v>59</v>
      </c>
      <c r="E21" s="162"/>
      <c r="F21" s="238" t="s">
        <v>16</v>
      </c>
      <c r="G21" s="239"/>
      <c r="I21" s="236"/>
      <c r="J21" s="237" t="s">
        <v>59</v>
      </c>
      <c r="K21" s="162"/>
      <c r="L21" s="238" t="s">
        <v>16</v>
      </c>
    </row>
    <row r="22" ht="15.75" customHeight="1">
      <c r="A22" s="235"/>
      <c r="C22" s="236"/>
      <c r="D22" s="240" t="s">
        <v>60</v>
      </c>
      <c r="E22" s="241"/>
      <c r="F22" s="242">
        <f>C15+I15</f>
        <v>0</v>
      </c>
      <c r="G22" s="239"/>
      <c r="I22" s="236"/>
      <c r="J22" s="240" t="s">
        <v>10</v>
      </c>
      <c r="K22" s="241"/>
      <c r="L22" s="314">
        <v>20000.0</v>
      </c>
    </row>
    <row r="23" ht="15.75" customHeight="1">
      <c r="A23" s="235"/>
      <c r="C23" s="236"/>
      <c r="D23" s="240" t="s">
        <v>61</v>
      </c>
      <c r="E23" s="243"/>
      <c r="F23" s="242">
        <f>D15+J15</f>
        <v>239990</v>
      </c>
      <c r="G23" s="239"/>
      <c r="I23" s="236"/>
      <c r="J23" s="244" t="s">
        <v>62</v>
      </c>
      <c r="K23" s="245"/>
      <c r="L23" s="246"/>
    </row>
    <row r="24" ht="15.75" customHeight="1">
      <c r="A24" s="235"/>
      <c r="C24" s="236"/>
      <c r="D24" s="240" t="s">
        <v>63</v>
      </c>
      <c r="E24" s="243"/>
      <c r="F24" s="242">
        <f>E15+K15</f>
        <v>57500</v>
      </c>
      <c r="G24" s="239"/>
      <c r="I24" s="236"/>
      <c r="J24" s="244" t="s">
        <v>64</v>
      </c>
      <c r="K24" s="245"/>
      <c r="L24" s="246"/>
    </row>
    <row r="25" ht="15.75" customHeight="1">
      <c r="A25" s="235"/>
      <c r="C25" s="236"/>
      <c r="D25" s="240" t="s">
        <v>65</v>
      </c>
      <c r="E25" s="243"/>
      <c r="F25" s="242">
        <f>F15+L15</f>
        <v>0</v>
      </c>
      <c r="G25" s="239"/>
      <c r="I25" s="236"/>
      <c r="J25" s="244"/>
      <c r="K25" s="245"/>
      <c r="L25" s="246"/>
    </row>
    <row r="26" ht="15.75" customHeight="1">
      <c r="A26" s="235"/>
      <c r="C26" s="236"/>
      <c r="D26" s="247" t="s">
        <v>53</v>
      </c>
      <c r="E26" s="248"/>
      <c r="F26" s="249">
        <f>SUM(F22:F25)</f>
        <v>297490</v>
      </c>
      <c r="G26" s="239"/>
      <c r="I26" s="236"/>
      <c r="J26" s="244"/>
      <c r="K26" s="245"/>
      <c r="L26" s="246"/>
    </row>
    <row r="27" ht="15.75" customHeight="1">
      <c r="A27" s="235"/>
      <c r="C27" s="236"/>
      <c r="D27" s="250" t="s">
        <v>66</v>
      </c>
      <c r="E27" s="164"/>
      <c r="F27" s="178"/>
      <c r="G27" s="239"/>
      <c r="I27" s="236"/>
      <c r="J27" s="244"/>
      <c r="K27" s="245"/>
      <c r="L27" s="246"/>
    </row>
    <row r="28" ht="15.75" customHeight="1">
      <c r="A28" s="235"/>
      <c r="C28" s="236"/>
      <c r="D28" s="237" t="s">
        <v>59</v>
      </c>
      <c r="E28" s="162"/>
      <c r="F28" s="238" t="s">
        <v>16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51" t="s">
        <v>10</v>
      </c>
      <c r="E29" s="252"/>
      <c r="F29" s="242"/>
      <c r="G29" s="239"/>
      <c r="I29" s="236"/>
      <c r="J29" s="247" t="s">
        <v>67</v>
      </c>
      <c r="K29" s="248"/>
      <c r="L29" s="249">
        <f>SUM(L22:L28)</f>
        <v>20000</v>
      </c>
    </row>
    <row r="30" ht="15.75" customHeight="1">
      <c r="A30" s="235"/>
      <c r="C30" s="236"/>
      <c r="D30" s="253" t="s">
        <v>64</v>
      </c>
      <c r="E30" s="254"/>
      <c r="F30" s="246"/>
      <c r="G30" s="239"/>
      <c r="I30" s="236"/>
      <c r="J30" s="234" t="s">
        <v>68</v>
      </c>
      <c r="K30" s="164"/>
      <c r="L30" s="178"/>
    </row>
    <row r="31" ht="18.75" customHeight="1">
      <c r="A31" s="255"/>
      <c r="B31" s="256"/>
      <c r="C31" s="257"/>
      <c r="D31" s="247" t="s">
        <v>69</v>
      </c>
      <c r="E31" s="248"/>
      <c r="F31" s="249">
        <f>SUM(F29:F30)</f>
        <v>0</v>
      </c>
      <c r="G31" s="258"/>
      <c r="H31" s="259"/>
      <c r="I31" s="260"/>
      <c r="J31" s="244" t="s">
        <v>70</v>
      </c>
      <c r="K31" s="254"/>
      <c r="L31" s="246"/>
    </row>
    <row r="32" ht="15.75" customHeight="1">
      <c r="A32" s="212"/>
      <c r="B32" s="261"/>
      <c r="C32" s="262"/>
      <c r="D32" s="263"/>
      <c r="E32" s="264" t="s">
        <v>71</v>
      </c>
      <c r="F32" s="265">
        <f>F26+F31</f>
        <v>297490</v>
      </c>
      <c r="G32" s="266"/>
      <c r="H32" s="267"/>
      <c r="I32" s="268"/>
      <c r="J32" s="263"/>
      <c r="K32" s="264" t="s">
        <v>72</v>
      </c>
      <c r="L32" s="265">
        <f>L29+L31</f>
        <v>20000</v>
      </c>
    </row>
    <row r="33" ht="11.25" customHeight="1">
      <c r="A33" s="212"/>
      <c r="B33" s="216"/>
      <c r="C33" s="217"/>
      <c r="D33" s="217"/>
      <c r="E33" s="217"/>
      <c r="F33" s="217"/>
      <c r="G33" s="269"/>
      <c r="H33" s="270"/>
      <c r="I33" s="271"/>
      <c r="K33" s="217"/>
      <c r="L33" s="217"/>
    </row>
    <row r="34" ht="15.75" customHeight="1">
      <c r="A34" s="223"/>
      <c r="B34" s="224"/>
      <c r="C34" s="225"/>
      <c r="D34" s="225"/>
      <c r="E34" s="225"/>
      <c r="F34" s="226"/>
      <c r="G34" s="226" t="s">
        <v>73</v>
      </c>
      <c r="H34" s="224"/>
      <c r="I34" s="225"/>
      <c r="J34" s="225"/>
      <c r="K34" s="225"/>
      <c r="L34" s="225"/>
    </row>
    <row r="35" ht="16.5" customHeight="1">
      <c r="A35" s="272" t="s">
        <v>74</v>
      </c>
      <c r="B35" s="228"/>
      <c r="C35" s="229"/>
      <c r="D35" s="273" t="s">
        <v>75</v>
      </c>
      <c r="E35" s="273" t="s">
        <v>76</v>
      </c>
      <c r="F35" s="274" t="s">
        <v>16</v>
      </c>
      <c r="G35" s="275" t="s">
        <v>77</v>
      </c>
      <c r="H35" s="228"/>
      <c r="I35" s="229"/>
      <c r="J35" s="273" t="s">
        <v>75</v>
      </c>
      <c r="K35" s="273" t="s">
        <v>76</v>
      </c>
      <c r="L35" s="273" t="s">
        <v>16</v>
      </c>
    </row>
    <row r="36" ht="16.5" customHeight="1">
      <c r="A36" s="235"/>
      <c r="C36" s="236"/>
      <c r="D36" s="276">
        <v>20000.0</v>
      </c>
      <c r="E36" s="277"/>
      <c r="F36" s="278">
        <f t="shared" ref="F36:F40" si="1">D36*E36</f>
        <v>0</v>
      </c>
      <c r="G36" s="279"/>
      <c r="I36" s="236"/>
      <c r="J36" s="276">
        <v>500.0</v>
      </c>
      <c r="K36" s="281">
        <v>5.0</v>
      </c>
      <c r="L36" s="280">
        <f t="shared" ref="L36:L39" si="2">J36*K36</f>
        <v>2500</v>
      </c>
    </row>
    <row r="37" ht="16.5" customHeight="1">
      <c r="A37" s="235"/>
      <c r="C37" s="236"/>
      <c r="D37" s="276">
        <v>10000.0</v>
      </c>
      <c r="E37" s="281">
        <v>2.0</v>
      </c>
      <c r="F37" s="278">
        <f t="shared" si="1"/>
        <v>20000</v>
      </c>
      <c r="G37" s="279"/>
      <c r="I37" s="236"/>
      <c r="J37" s="276">
        <v>100.0</v>
      </c>
      <c r="K37" s="281">
        <v>10.0</v>
      </c>
      <c r="L37" s="280">
        <f t="shared" si="2"/>
        <v>1000</v>
      </c>
    </row>
    <row r="38" ht="16.5" customHeight="1">
      <c r="A38" s="235"/>
      <c r="C38" s="236"/>
      <c r="D38" s="276">
        <v>5000.0</v>
      </c>
      <c r="E38" s="277"/>
      <c r="F38" s="278">
        <f t="shared" si="1"/>
        <v>0</v>
      </c>
      <c r="G38" s="279"/>
      <c r="I38" s="236"/>
      <c r="J38" s="276">
        <v>50.0</v>
      </c>
      <c r="K38" s="281">
        <v>20.0</v>
      </c>
      <c r="L38" s="280">
        <f t="shared" si="2"/>
        <v>1000</v>
      </c>
    </row>
    <row r="39" ht="16.5" customHeight="1">
      <c r="A39" s="235"/>
      <c r="C39" s="236"/>
      <c r="D39" s="276">
        <v>2000.0</v>
      </c>
      <c r="E39" s="277"/>
      <c r="F39" s="278">
        <f t="shared" si="1"/>
        <v>0</v>
      </c>
      <c r="G39" s="279"/>
      <c r="I39" s="236"/>
      <c r="J39" s="276">
        <v>10.0</v>
      </c>
      <c r="K39" s="281">
        <v>10.0</v>
      </c>
      <c r="L39" s="280">
        <f t="shared" si="2"/>
        <v>100</v>
      </c>
    </row>
    <row r="40" ht="16.5" customHeight="1">
      <c r="A40" s="255"/>
      <c r="B40" s="256"/>
      <c r="C40" s="257"/>
      <c r="D40" s="276">
        <v>1000.0</v>
      </c>
      <c r="E40" s="281">
        <v>3.0</v>
      </c>
      <c r="F40" s="278">
        <f t="shared" si="1"/>
        <v>3000</v>
      </c>
      <c r="G40" s="282"/>
      <c r="H40" s="256"/>
      <c r="I40" s="257"/>
      <c r="J40" s="276"/>
      <c r="K40" s="283"/>
      <c r="L40" s="280"/>
    </row>
    <row r="41" ht="15.75" customHeight="1">
      <c r="A41" s="212"/>
      <c r="B41" s="216"/>
      <c r="C41" s="217"/>
      <c r="D41" s="284"/>
      <c r="E41" s="285" t="s">
        <v>78</v>
      </c>
      <c r="F41" s="286">
        <f>SUM(F36:F40)</f>
        <v>23000</v>
      </c>
      <c r="G41" s="266"/>
      <c r="H41" s="267"/>
      <c r="I41" s="268"/>
      <c r="J41" s="284"/>
      <c r="K41" s="285" t="s">
        <v>79</v>
      </c>
      <c r="L41" s="286">
        <f>SUM(L36:L40)</f>
        <v>4600</v>
      </c>
    </row>
    <row r="42" ht="15.75" customHeight="1">
      <c r="A42" s="212"/>
      <c r="B42" s="216"/>
      <c r="C42" s="217"/>
      <c r="D42" s="217"/>
      <c r="E42" s="217"/>
      <c r="F42" s="217"/>
      <c r="G42" s="212"/>
      <c r="H42" s="216"/>
      <c r="I42" s="217"/>
      <c r="J42" s="217"/>
      <c r="K42" s="217"/>
      <c r="L42" s="217"/>
    </row>
    <row r="43" ht="18.0" customHeight="1">
      <c r="A43" s="212"/>
      <c r="B43" s="216"/>
      <c r="C43" s="217"/>
      <c r="D43" s="217"/>
      <c r="E43" s="217"/>
      <c r="F43" s="217"/>
      <c r="G43" s="287"/>
      <c r="H43" s="287"/>
      <c r="I43" s="288" t="s">
        <v>80</v>
      </c>
      <c r="J43" s="289"/>
      <c r="K43" s="287"/>
      <c r="L43" s="217"/>
    </row>
    <row r="44" ht="4.5" customHeight="1">
      <c r="A44" s="212"/>
      <c r="B44" s="216"/>
      <c r="C44" s="217"/>
      <c r="D44" s="217"/>
      <c r="E44" s="217"/>
      <c r="F44" s="217"/>
      <c r="G44" s="212"/>
      <c r="H44" s="216"/>
      <c r="I44" s="217"/>
      <c r="J44" s="217"/>
      <c r="K44" s="217"/>
      <c r="L44" s="217"/>
    </row>
    <row r="45" ht="15.0" customHeight="1">
      <c r="A45" s="290"/>
      <c r="B45" s="291" t="s">
        <v>81</v>
      </c>
      <c r="C45" s="228"/>
      <c r="D45" s="228"/>
      <c r="E45" s="229"/>
      <c r="F45" s="217"/>
      <c r="G45" s="292"/>
      <c r="H45" s="292"/>
      <c r="I45" s="293" t="s">
        <v>82</v>
      </c>
      <c r="J45" s="294">
        <f>'24'!J61</f>
        <v>47600</v>
      </c>
      <c r="K45" s="295"/>
      <c r="L45" s="217"/>
    </row>
    <row r="46" ht="4.5" customHeight="1">
      <c r="A46" s="290"/>
      <c r="B46" s="255"/>
      <c r="C46" s="256"/>
      <c r="D46" s="256"/>
      <c r="E46" s="257"/>
      <c r="F46" s="217"/>
      <c r="G46" s="212"/>
      <c r="H46" s="216"/>
      <c r="I46" s="217"/>
      <c r="J46" s="218"/>
      <c r="K46" s="217"/>
      <c r="L46" s="217"/>
    </row>
    <row r="47" ht="18.75" customHeight="1">
      <c r="A47" s="296"/>
      <c r="B47" s="297" t="s">
        <v>94</v>
      </c>
      <c r="C47" s="228"/>
      <c r="D47" s="228"/>
      <c r="E47" s="229"/>
      <c r="F47" s="217"/>
      <c r="G47" s="298"/>
      <c r="H47" s="298"/>
      <c r="I47" s="299" t="s">
        <v>84</v>
      </c>
      <c r="J47" s="300">
        <f>F41+L41</f>
        <v>27600</v>
      </c>
      <c r="K47" s="301"/>
      <c r="L47" s="217"/>
    </row>
    <row r="48" ht="4.5" customHeight="1">
      <c r="A48" s="296"/>
      <c r="B48" s="235"/>
      <c r="E48" s="236"/>
      <c r="F48" s="217"/>
      <c r="G48" s="212"/>
      <c r="H48" s="269"/>
      <c r="I48" s="270"/>
      <c r="J48" s="218"/>
      <c r="K48" s="217"/>
      <c r="L48" s="217"/>
    </row>
    <row r="49" ht="15.75" customHeight="1">
      <c r="A49" s="296"/>
      <c r="B49" s="235"/>
      <c r="E49" s="236"/>
      <c r="F49" s="217"/>
      <c r="G49" s="298"/>
      <c r="H49" s="298"/>
      <c r="I49" s="299" t="s">
        <v>53</v>
      </c>
      <c r="J49" s="300">
        <f>L17</f>
        <v>297490</v>
      </c>
      <c r="K49" s="301"/>
      <c r="L49" s="222"/>
    </row>
    <row r="50" ht="4.5" customHeight="1">
      <c r="A50" s="296"/>
      <c r="B50" s="235"/>
      <c r="E50" s="236"/>
      <c r="F50" s="217"/>
      <c r="G50" s="212"/>
      <c r="H50" s="269"/>
      <c r="I50" s="270"/>
      <c r="J50" s="218"/>
      <c r="K50" s="217"/>
      <c r="L50" s="217"/>
    </row>
    <row r="51" ht="15.75" customHeight="1">
      <c r="A51" s="296"/>
      <c r="B51" s="235"/>
      <c r="E51" s="236"/>
      <c r="F51" s="217"/>
      <c r="G51" s="302"/>
      <c r="H51" s="302"/>
      <c r="I51" s="303" t="s">
        <v>66</v>
      </c>
      <c r="J51" s="304" t="str">
        <f>F29</f>
        <v/>
      </c>
      <c r="K51" s="301"/>
      <c r="L51" s="217"/>
    </row>
    <row r="52" ht="4.5" customHeight="1">
      <c r="A52" s="296"/>
      <c r="B52" s="235"/>
      <c r="E52" s="236"/>
      <c r="F52" s="217"/>
      <c r="G52" s="212"/>
      <c r="H52" s="212"/>
      <c r="I52" s="216"/>
      <c r="J52" s="218"/>
      <c r="K52" s="217"/>
      <c r="L52" s="217"/>
    </row>
    <row r="53" ht="15.75" customHeight="1">
      <c r="A53" s="296"/>
      <c r="B53" s="235"/>
      <c r="E53" s="236"/>
      <c r="F53" s="217"/>
      <c r="G53" s="302"/>
      <c r="H53" s="302"/>
      <c r="I53" s="303" t="s">
        <v>58</v>
      </c>
      <c r="J53" s="304">
        <f>L22+L31</f>
        <v>20000</v>
      </c>
      <c r="K53" s="301"/>
      <c r="L53" s="217"/>
    </row>
    <row r="54" ht="4.5" customHeight="1">
      <c r="A54" s="296"/>
      <c r="B54" s="235"/>
      <c r="E54" s="236"/>
      <c r="F54" s="217"/>
      <c r="G54" s="212"/>
      <c r="H54" s="212"/>
      <c r="I54" s="216"/>
      <c r="J54" s="218"/>
      <c r="K54" s="217"/>
      <c r="L54" s="217"/>
    </row>
    <row r="55" ht="15.75" customHeight="1">
      <c r="A55" s="296"/>
      <c r="B55" s="235"/>
      <c r="E55" s="236"/>
      <c r="F55" s="217"/>
      <c r="G55" s="302"/>
      <c r="H55" s="302"/>
      <c r="I55" s="303" t="s">
        <v>85</v>
      </c>
      <c r="J55" s="304">
        <f>J45+J49+J51-J53</f>
        <v>325090</v>
      </c>
      <c r="K55" s="305"/>
      <c r="L55" s="217"/>
    </row>
    <row r="56" ht="4.5" customHeight="1">
      <c r="A56" s="212"/>
      <c r="B56" s="235"/>
      <c r="E56" s="236"/>
      <c r="F56" s="217"/>
      <c r="G56" s="212"/>
      <c r="H56" s="216"/>
      <c r="I56" s="217"/>
      <c r="J56" s="218"/>
      <c r="K56" s="217"/>
      <c r="L56" s="217"/>
    </row>
    <row r="57" ht="15.75" customHeight="1">
      <c r="A57" s="212"/>
      <c r="B57" s="235"/>
      <c r="E57" s="236"/>
      <c r="F57" s="217"/>
      <c r="G57" s="292"/>
      <c r="H57" s="292"/>
      <c r="I57" s="293" t="s">
        <v>86</v>
      </c>
      <c r="J57" s="304">
        <f>J55-J45</f>
        <v>277490</v>
      </c>
      <c r="K57" s="306"/>
      <c r="L57" s="217"/>
    </row>
    <row r="58" ht="4.5" customHeight="1">
      <c r="A58" s="296"/>
      <c r="B58" s="235"/>
      <c r="E58" s="236"/>
      <c r="F58" s="217"/>
      <c r="G58" s="212"/>
      <c r="H58" s="216"/>
      <c r="I58" s="216"/>
      <c r="J58" s="218"/>
      <c r="K58" s="217"/>
      <c r="L58" s="217"/>
    </row>
    <row r="59" ht="15.75" customHeight="1">
      <c r="A59" s="212"/>
      <c r="B59" s="235"/>
      <c r="E59" s="236"/>
      <c r="F59" s="217"/>
      <c r="G59" s="298"/>
      <c r="H59" s="298"/>
      <c r="I59" s="299" t="s">
        <v>87</v>
      </c>
      <c r="J59" s="304">
        <f>J45+F22+(F29-(L22+L31))</f>
        <v>27600</v>
      </c>
      <c r="K59" s="306"/>
      <c r="L59" s="217"/>
    </row>
    <row r="60" ht="4.5" customHeight="1">
      <c r="A60" s="296"/>
      <c r="B60" s="235"/>
      <c r="E60" s="236"/>
      <c r="F60" s="217"/>
      <c r="G60" s="212"/>
      <c r="H60" s="216"/>
      <c r="I60" s="216"/>
      <c r="J60" s="218"/>
      <c r="K60" s="217"/>
      <c r="L60" s="217"/>
    </row>
    <row r="61" ht="18.75" customHeight="1">
      <c r="A61" s="296"/>
      <c r="B61" s="255"/>
      <c r="C61" s="256"/>
      <c r="D61" s="256"/>
      <c r="E61" s="257"/>
      <c r="F61" s="217"/>
      <c r="G61" s="298"/>
      <c r="H61" s="298"/>
      <c r="I61" s="299" t="s">
        <v>88</v>
      </c>
      <c r="J61" s="307">
        <f>J47-J59</f>
        <v>0</v>
      </c>
      <c r="K61" s="243"/>
      <c r="L61" s="217"/>
    </row>
    <row r="62" ht="15.0" customHeight="1">
      <c r="A62" s="168"/>
      <c r="B62" s="308"/>
      <c r="C62" s="308"/>
      <c r="D62" s="308"/>
      <c r="E62" s="308"/>
      <c r="F62" s="309"/>
      <c r="G62" s="168"/>
      <c r="H62" s="310"/>
      <c r="I62" s="309"/>
      <c r="J62" s="309"/>
      <c r="K62" s="309"/>
      <c r="L62" s="309"/>
    </row>
    <row r="63" ht="15.0" customHeight="1">
      <c r="A63" s="168"/>
      <c r="B63" s="308"/>
      <c r="C63" s="308"/>
      <c r="D63" s="308"/>
      <c r="E63" s="308"/>
      <c r="F63" s="309"/>
      <c r="G63" s="168"/>
      <c r="H63" s="310"/>
      <c r="I63" s="309"/>
      <c r="J63" s="309"/>
      <c r="K63" s="309"/>
      <c r="L63" s="309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75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4.2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10"/>
      <c r="C68" s="309"/>
      <c r="D68" s="309"/>
      <c r="E68" s="309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1"/>
      <c r="C80" s="309"/>
      <c r="D80" s="309"/>
      <c r="E80" s="309"/>
      <c r="F80" s="312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45740.0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 t="s">
        <v>95</v>
      </c>
      <c r="H8" s="196">
        <v>9603.0</v>
      </c>
      <c r="I8" s="197"/>
      <c r="J8" s="198">
        <v>325450.0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 t="s">
        <v>96</v>
      </c>
      <c r="H9" s="205">
        <v>9604.0</v>
      </c>
      <c r="I9" s="201"/>
      <c r="J9" s="206">
        <v>190000.0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207">
        <v>9604.0</v>
      </c>
      <c r="I10" s="192"/>
      <c r="J10" s="192"/>
      <c r="K10" s="191"/>
      <c r="L10" s="210">
        <v>30000.0</v>
      </c>
    </row>
    <row r="11" ht="20.25" customHeight="1">
      <c r="A11" s="199"/>
      <c r="B11" s="200"/>
      <c r="C11" s="201"/>
      <c r="D11" s="201"/>
      <c r="E11" s="202"/>
      <c r="F11" s="203"/>
      <c r="G11" s="209">
        <v>2348.0</v>
      </c>
      <c r="H11" s="205">
        <v>9605.0</v>
      </c>
      <c r="I11" s="201"/>
      <c r="J11" s="206">
        <v>15000.0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207">
        <v>9606.0</v>
      </c>
      <c r="I12" s="210">
        <v>90980.0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2349.0</v>
      </c>
      <c r="H13" s="207">
        <v>9607.0</v>
      </c>
      <c r="I13" s="201"/>
      <c r="J13" s="206">
        <v>25000.0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2350.0</v>
      </c>
      <c r="H14" s="207">
        <v>9608.0</v>
      </c>
      <c r="I14" s="191"/>
      <c r="J14" s="210">
        <v>250000.0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212"/>
      <c r="B17" s="213" t="s">
        <v>52</v>
      </c>
      <c r="C17" s="214">
        <f>SUM($C8:$C16)</f>
        <v>0</v>
      </c>
      <c r="D17" s="214">
        <f>SUM($D8:$D16)</f>
        <v>0</v>
      </c>
      <c r="E17" s="214">
        <f>SUM($E8:$E16)</f>
        <v>0</v>
      </c>
      <c r="F17" s="214">
        <f>SUM($F8:$F16)</f>
        <v>0</v>
      </c>
      <c r="G17" s="215"/>
      <c r="H17" s="213" t="s">
        <v>52</v>
      </c>
      <c r="I17" s="214">
        <f>SUM($I8:$I16)</f>
        <v>90980</v>
      </c>
      <c r="J17" s="214">
        <f>SUM($J8:$J16)</f>
        <v>805450</v>
      </c>
      <c r="K17" s="214">
        <f>SUM($K8:$K16)</f>
        <v>0</v>
      </c>
      <c r="L17" s="214">
        <f>SUM($L8:$L16)</f>
        <v>30000</v>
      </c>
    </row>
    <row r="18" ht="3.75" customHeight="1">
      <c r="A18" s="212"/>
      <c r="B18" s="216"/>
      <c r="C18" s="217"/>
      <c r="D18" s="217"/>
      <c r="E18" s="217"/>
      <c r="F18" s="217"/>
      <c r="G18" s="212"/>
      <c r="H18" s="216"/>
      <c r="I18" s="218"/>
      <c r="J18" s="218"/>
      <c r="K18" s="218"/>
      <c r="L18" s="218"/>
    </row>
    <row r="19" ht="21.75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9"/>
      <c r="K19" s="220" t="s">
        <v>53</v>
      </c>
      <c r="L19" s="221">
        <f>$C$17+$D$17+$E$17+$F$17+$I$17+$J$17+$K$17+$L$17</f>
        <v>926430</v>
      </c>
    </row>
    <row r="20" ht="12.0" customHeight="1">
      <c r="A20" s="212"/>
      <c r="B20" s="216"/>
      <c r="C20" s="217"/>
      <c r="D20" s="217"/>
      <c r="E20" s="217"/>
      <c r="F20" s="217"/>
      <c r="G20" s="212"/>
      <c r="H20" s="218"/>
      <c r="I20" s="217"/>
      <c r="J20" s="217"/>
      <c r="K20" s="217"/>
      <c r="L20" s="222"/>
    </row>
    <row r="21" ht="26.25" customHeight="1">
      <c r="A21" s="223"/>
      <c r="B21" s="224"/>
      <c r="C21" s="225"/>
      <c r="D21" s="225"/>
      <c r="E21" s="225"/>
      <c r="F21" s="226"/>
      <c r="G21" s="226" t="s">
        <v>54</v>
      </c>
      <c r="H21" s="224"/>
      <c r="I21" s="225"/>
      <c r="J21" s="225"/>
      <c r="K21" s="225"/>
      <c r="L21" s="225"/>
    </row>
    <row r="22" ht="19.5" customHeight="1">
      <c r="A22" s="227" t="s">
        <v>55</v>
      </c>
      <c r="B22" s="228"/>
      <c r="C22" s="229"/>
      <c r="D22" s="230"/>
      <c r="E22" s="231" t="s">
        <v>56</v>
      </c>
      <c r="F22" s="232"/>
      <c r="G22" s="233" t="s">
        <v>57</v>
      </c>
      <c r="H22" s="228"/>
      <c r="I22" s="229"/>
      <c r="J22" s="234" t="s">
        <v>58</v>
      </c>
      <c r="K22" s="164"/>
      <c r="L22" s="178"/>
    </row>
    <row r="23" ht="18.75" customHeight="1">
      <c r="A23" s="235"/>
      <c r="C23" s="236"/>
      <c r="D23" s="237" t="s">
        <v>59</v>
      </c>
      <c r="E23" s="162"/>
      <c r="F23" s="238" t="s">
        <v>16</v>
      </c>
      <c r="G23" s="239"/>
      <c r="I23" s="236"/>
      <c r="J23" s="237" t="s">
        <v>59</v>
      </c>
      <c r="K23" s="162"/>
      <c r="L23" s="238" t="s">
        <v>16</v>
      </c>
    </row>
    <row r="24" ht="15.75" customHeight="1">
      <c r="A24" s="235"/>
      <c r="C24" s="236"/>
      <c r="D24" s="240" t="s">
        <v>60</v>
      </c>
      <c r="E24" s="241"/>
      <c r="F24" s="242">
        <f>C17+I17</f>
        <v>90980</v>
      </c>
      <c r="G24" s="239"/>
      <c r="I24" s="236"/>
      <c r="J24" s="240" t="s">
        <v>10</v>
      </c>
      <c r="K24" s="241"/>
      <c r="L24" s="314">
        <v>70000.0</v>
      </c>
    </row>
    <row r="25" ht="15.75" customHeight="1">
      <c r="A25" s="235"/>
      <c r="C25" s="236"/>
      <c r="D25" s="240" t="s">
        <v>61</v>
      </c>
      <c r="E25" s="243"/>
      <c r="F25" s="242">
        <f>D17+J17</f>
        <v>805450</v>
      </c>
      <c r="G25" s="239"/>
      <c r="I25" s="236"/>
      <c r="J25" s="244" t="s">
        <v>62</v>
      </c>
      <c r="K25" s="245"/>
      <c r="L25" s="246"/>
    </row>
    <row r="26" ht="15.75" customHeight="1">
      <c r="A26" s="235"/>
      <c r="C26" s="236"/>
      <c r="D26" s="240" t="s">
        <v>63</v>
      </c>
      <c r="E26" s="243"/>
      <c r="F26" s="242">
        <f>E17+K17</f>
        <v>0</v>
      </c>
      <c r="G26" s="239"/>
      <c r="I26" s="236"/>
      <c r="J26" s="244" t="s">
        <v>64</v>
      </c>
      <c r="K26" s="245"/>
      <c r="L26" s="246"/>
    </row>
    <row r="27" ht="15.75" customHeight="1">
      <c r="A27" s="235"/>
      <c r="C27" s="236"/>
      <c r="D27" s="240" t="s">
        <v>65</v>
      </c>
      <c r="E27" s="243"/>
      <c r="F27" s="242">
        <f>F17+L17</f>
        <v>30000</v>
      </c>
      <c r="G27" s="239"/>
      <c r="I27" s="236"/>
      <c r="J27" s="244"/>
      <c r="K27" s="245"/>
      <c r="L27" s="246"/>
    </row>
    <row r="28" ht="15.75" customHeight="1">
      <c r="A28" s="235"/>
      <c r="C28" s="236"/>
      <c r="D28" s="247" t="s">
        <v>53</v>
      </c>
      <c r="E28" s="248"/>
      <c r="F28" s="249">
        <f>SUM(F24:F27)</f>
        <v>926430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50" t="s">
        <v>66</v>
      </c>
      <c r="E29" s="164"/>
      <c r="F29" s="178"/>
      <c r="G29" s="239"/>
      <c r="I29" s="236"/>
      <c r="J29" s="244"/>
      <c r="K29" s="245"/>
      <c r="L29" s="246"/>
    </row>
    <row r="30" ht="15.75" customHeight="1">
      <c r="A30" s="235"/>
      <c r="C30" s="236"/>
      <c r="D30" s="237" t="s">
        <v>59</v>
      </c>
      <c r="E30" s="162"/>
      <c r="F30" s="238" t="s">
        <v>16</v>
      </c>
      <c r="G30" s="239"/>
      <c r="I30" s="236"/>
      <c r="J30" s="244"/>
      <c r="K30" s="245"/>
      <c r="L30" s="246"/>
    </row>
    <row r="31" ht="15.75" customHeight="1">
      <c r="A31" s="235"/>
      <c r="C31" s="236"/>
      <c r="D31" s="251" t="s">
        <v>10</v>
      </c>
      <c r="E31" s="252"/>
      <c r="F31" s="242"/>
      <c r="G31" s="239"/>
      <c r="I31" s="236"/>
      <c r="J31" s="247" t="s">
        <v>67</v>
      </c>
      <c r="K31" s="248"/>
      <c r="L31" s="249">
        <f>SUM(L24:L30)</f>
        <v>70000</v>
      </c>
    </row>
    <row r="32" ht="15.75" customHeight="1">
      <c r="A32" s="235"/>
      <c r="C32" s="236"/>
      <c r="D32" s="253" t="s">
        <v>64</v>
      </c>
      <c r="E32" s="254"/>
      <c r="F32" s="246"/>
      <c r="G32" s="239"/>
      <c r="I32" s="236"/>
      <c r="J32" s="234" t="s">
        <v>68</v>
      </c>
      <c r="K32" s="164"/>
      <c r="L32" s="178"/>
    </row>
    <row r="33" ht="18.75" customHeight="1">
      <c r="A33" s="255"/>
      <c r="B33" s="256"/>
      <c r="C33" s="257"/>
      <c r="D33" s="247" t="s">
        <v>69</v>
      </c>
      <c r="E33" s="248"/>
      <c r="F33" s="249">
        <f>SUM(F31:F32)</f>
        <v>0</v>
      </c>
      <c r="G33" s="258"/>
      <c r="H33" s="259"/>
      <c r="I33" s="260"/>
      <c r="J33" s="244" t="s">
        <v>70</v>
      </c>
      <c r="K33" s="254"/>
      <c r="L33" s="246"/>
    </row>
    <row r="34" ht="15.75" customHeight="1">
      <c r="A34" s="212"/>
      <c r="B34" s="261"/>
      <c r="C34" s="262"/>
      <c r="D34" s="263"/>
      <c r="E34" s="264" t="s">
        <v>71</v>
      </c>
      <c r="F34" s="265">
        <f>F28+F33</f>
        <v>926430</v>
      </c>
      <c r="G34" s="266"/>
      <c r="H34" s="267"/>
      <c r="I34" s="268"/>
      <c r="J34" s="263"/>
      <c r="K34" s="264" t="s">
        <v>72</v>
      </c>
      <c r="L34" s="265">
        <f>L31+L33</f>
        <v>70000</v>
      </c>
    </row>
    <row r="35" ht="11.25" customHeight="1">
      <c r="A35" s="212"/>
      <c r="B35" s="216"/>
      <c r="C35" s="217"/>
      <c r="D35" s="217"/>
      <c r="E35" s="217"/>
      <c r="F35" s="217"/>
      <c r="G35" s="269"/>
      <c r="H35" s="270"/>
      <c r="I35" s="271"/>
      <c r="K35" s="217"/>
      <c r="L35" s="217"/>
    </row>
    <row r="36" ht="15.75" customHeight="1">
      <c r="A36" s="223"/>
      <c r="B36" s="224"/>
      <c r="C36" s="225"/>
      <c r="D36" s="225"/>
      <c r="E36" s="225"/>
      <c r="F36" s="226"/>
      <c r="G36" s="226" t="s">
        <v>73</v>
      </c>
      <c r="H36" s="224"/>
      <c r="I36" s="225"/>
      <c r="J36" s="225"/>
      <c r="K36" s="225"/>
      <c r="L36" s="225"/>
    </row>
    <row r="37" ht="16.5" customHeight="1">
      <c r="A37" s="272" t="s">
        <v>74</v>
      </c>
      <c r="B37" s="228"/>
      <c r="C37" s="229"/>
      <c r="D37" s="273" t="s">
        <v>75</v>
      </c>
      <c r="E37" s="273" t="s">
        <v>76</v>
      </c>
      <c r="F37" s="274" t="s">
        <v>16</v>
      </c>
      <c r="G37" s="275" t="s">
        <v>77</v>
      </c>
      <c r="H37" s="228"/>
      <c r="I37" s="229"/>
      <c r="J37" s="273" t="s">
        <v>75</v>
      </c>
      <c r="K37" s="273" t="s">
        <v>76</v>
      </c>
      <c r="L37" s="273" t="s">
        <v>16</v>
      </c>
    </row>
    <row r="38" ht="16.5" customHeight="1">
      <c r="A38" s="235"/>
      <c r="C38" s="236"/>
      <c r="D38" s="276">
        <v>20000.0</v>
      </c>
      <c r="E38" s="281">
        <v>1.0</v>
      </c>
      <c r="F38" s="278">
        <f t="shared" ref="F38:F42" si="1">D38*E38</f>
        <v>20000</v>
      </c>
      <c r="G38" s="279"/>
      <c r="I38" s="236"/>
      <c r="J38" s="276">
        <v>500.0</v>
      </c>
      <c r="K38" s="281">
        <v>6.0</v>
      </c>
      <c r="L38" s="280">
        <f t="shared" ref="L38:L41" si="2">J38*K38</f>
        <v>3000</v>
      </c>
    </row>
    <row r="39" ht="16.5" customHeight="1">
      <c r="A39" s="235"/>
      <c r="C39" s="236"/>
      <c r="D39" s="276">
        <v>10000.0</v>
      </c>
      <c r="E39" s="281">
        <v>2.0</v>
      </c>
      <c r="F39" s="278">
        <f t="shared" si="1"/>
        <v>20000</v>
      </c>
      <c r="G39" s="279"/>
      <c r="I39" s="236"/>
      <c r="J39" s="276">
        <v>100.0</v>
      </c>
      <c r="K39" s="281">
        <v>5.0</v>
      </c>
      <c r="L39" s="280">
        <f t="shared" si="2"/>
        <v>500</v>
      </c>
    </row>
    <row r="40" ht="16.5" customHeight="1">
      <c r="A40" s="235"/>
      <c r="C40" s="236"/>
      <c r="D40" s="276">
        <v>5000.0</v>
      </c>
      <c r="E40" s="277"/>
      <c r="F40" s="278">
        <f t="shared" si="1"/>
        <v>0</v>
      </c>
      <c r="G40" s="279"/>
      <c r="I40" s="236"/>
      <c r="J40" s="276">
        <v>50.0</v>
      </c>
      <c r="K40" s="281">
        <v>20.0</v>
      </c>
      <c r="L40" s="280">
        <f t="shared" si="2"/>
        <v>1000</v>
      </c>
    </row>
    <row r="41" ht="16.5" customHeight="1">
      <c r="A41" s="235"/>
      <c r="C41" s="236"/>
      <c r="D41" s="276">
        <v>2000.0</v>
      </c>
      <c r="E41" s="277"/>
      <c r="F41" s="278">
        <f t="shared" si="1"/>
        <v>0</v>
      </c>
      <c r="G41" s="279"/>
      <c r="I41" s="236"/>
      <c r="J41" s="276">
        <v>10.0</v>
      </c>
      <c r="K41" s="281">
        <v>10.0</v>
      </c>
      <c r="L41" s="280">
        <f t="shared" si="2"/>
        <v>100</v>
      </c>
    </row>
    <row r="42" ht="16.5" customHeight="1">
      <c r="A42" s="255"/>
      <c r="B42" s="256"/>
      <c r="C42" s="257"/>
      <c r="D42" s="276">
        <v>1000.0</v>
      </c>
      <c r="E42" s="281">
        <v>3.0</v>
      </c>
      <c r="F42" s="278">
        <f t="shared" si="1"/>
        <v>3000</v>
      </c>
      <c r="G42" s="282"/>
      <c r="H42" s="256"/>
      <c r="I42" s="257"/>
      <c r="J42" s="276"/>
      <c r="K42" s="283"/>
      <c r="L42" s="280"/>
    </row>
    <row r="43" ht="15.75" customHeight="1">
      <c r="A43" s="212"/>
      <c r="B43" s="216"/>
      <c r="C43" s="217"/>
      <c r="D43" s="284"/>
      <c r="E43" s="285" t="s">
        <v>78</v>
      </c>
      <c r="F43" s="286">
        <f>SUM(F38:F42)</f>
        <v>43000</v>
      </c>
      <c r="G43" s="266"/>
      <c r="H43" s="267"/>
      <c r="I43" s="268"/>
      <c r="J43" s="284"/>
      <c r="K43" s="285" t="s">
        <v>79</v>
      </c>
      <c r="L43" s="286">
        <f>SUM(L38:L42)</f>
        <v>4600</v>
      </c>
    </row>
    <row r="44" ht="15.75" customHeight="1">
      <c r="A44" s="212"/>
      <c r="B44" s="216"/>
      <c r="C44" s="217"/>
      <c r="D44" s="217"/>
      <c r="E44" s="217"/>
      <c r="F44" s="217"/>
      <c r="G44" s="212"/>
      <c r="H44" s="216"/>
      <c r="I44" s="217"/>
      <c r="J44" s="217"/>
      <c r="K44" s="217"/>
      <c r="L44" s="217"/>
    </row>
    <row r="45" ht="18.0" customHeight="1">
      <c r="A45" s="212"/>
      <c r="B45" s="216"/>
      <c r="C45" s="217"/>
      <c r="D45" s="217"/>
      <c r="E45" s="217"/>
      <c r="F45" s="217"/>
      <c r="G45" s="287"/>
      <c r="H45" s="287"/>
      <c r="I45" s="288" t="s">
        <v>80</v>
      </c>
      <c r="J45" s="289"/>
      <c r="K45" s="287"/>
      <c r="L45" s="217"/>
    </row>
    <row r="46" ht="4.5" customHeight="1">
      <c r="A46" s="212"/>
      <c r="B46" s="216"/>
      <c r="C46" s="217"/>
      <c r="D46" s="217"/>
      <c r="E46" s="217"/>
      <c r="F46" s="217"/>
      <c r="G46" s="212"/>
      <c r="H46" s="216"/>
      <c r="I46" s="217"/>
      <c r="J46" s="217"/>
      <c r="K46" s="217"/>
      <c r="L46" s="217"/>
    </row>
    <row r="47" ht="15.0" customHeight="1">
      <c r="A47" s="290"/>
      <c r="B47" s="291" t="s">
        <v>81</v>
      </c>
      <c r="C47" s="228"/>
      <c r="D47" s="228"/>
      <c r="E47" s="229"/>
      <c r="F47" s="217"/>
      <c r="G47" s="292"/>
      <c r="H47" s="292"/>
      <c r="I47" s="293" t="s">
        <v>82</v>
      </c>
      <c r="J47" s="294">
        <f>'23'!J69</f>
        <v>26620</v>
      </c>
      <c r="K47" s="295"/>
      <c r="L47" s="217"/>
    </row>
    <row r="48" ht="4.5" customHeight="1">
      <c r="A48" s="290"/>
      <c r="B48" s="255"/>
      <c r="C48" s="256"/>
      <c r="D48" s="256"/>
      <c r="E48" s="257"/>
      <c r="F48" s="217"/>
      <c r="G48" s="212"/>
      <c r="H48" s="216"/>
      <c r="I48" s="217"/>
      <c r="J48" s="218"/>
      <c r="K48" s="217"/>
      <c r="L48" s="217"/>
    </row>
    <row r="49" ht="18.75" customHeight="1">
      <c r="A49" s="296"/>
      <c r="B49" s="297" t="s">
        <v>97</v>
      </c>
      <c r="C49" s="228"/>
      <c r="D49" s="228"/>
      <c r="E49" s="229"/>
      <c r="F49" s="217"/>
      <c r="G49" s="298"/>
      <c r="H49" s="298"/>
      <c r="I49" s="299" t="s">
        <v>84</v>
      </c>
      <c r="J49" s="300">
        <f>F43+L43</f>
        <v>47600</v>
      </c>
      <c r="K49" s="301"/>
      <c r="L49" s="217"/>
    </row>
    <row r="50" ht="4.5" customHeight="1">
      <c r="A50" s="296"/>
      <c r="B50" s="235"/>
      <c r="E50" s="236"/>
      <c r="F50" s="217"/>
      <c r="G50" s="212"/>
      <c r="H50" s="269"/>
      <c r="I50" s="270"/>
      <c r="J50" s="218"/>
      <c r="K50" s="217"/>
      <c r="L50" s="217"/>
    </row>
    <row r="51" ht="15.75" customHeight="1">
      <c r="A51" s="296"/>
      <c r="B51" s="235"/>
      <c r="E51" s="236"/>
      <c r="F51" s="217"/>
      <c r="G51" s="298"/>
      <c r="H51" s="298"/>
      <c r="I51" s="299" t="s">
        <v>53</v>
      </c>
      <c r="J51" s="300">
        <f>L19</f>
        <v>926430</v>
      </c>
      <c r="K51" s="301"/>
      <c r="L51" s="222"/>
    </row>
    <row r="52" ht="4.5" customHeight="1">
      <c r="A52" s="296"/>
      <c r="B52" s="235"/>
      <c r="E52" s="236"/>
      <c r="F52" s="217"/>
      <c r="G52" s="212"/>
      <c r="H52" s="269"/>
      <c r="I52" s="270"/>
      <c r="J52" s="218"/>
      <c r="K52" s="217"/>
      <c r="L52" s="217"/>
    </row>
    <row r="53" ht="15.75" customHeight="1">
      <c r="A53" s="296"/>
      <c r="B53" s="235"/>
      <c r="E53" s="236"/>
      <c r="F53" s="217"/>
      <c r="G53" s="302"/>
      <c r="H53" s="302"/>
      <c r="I53" s="303" t="s">
        <v>66</v>
      </c>
      <c r="J53" s="304" t="str">
        <f>F31</f>
        <v/>
      </c>
      <c r="K53" s="301"/>
      <c r="L53" s="217"/>
    </row>
    <row r="54" ht="4.5" customHeight="1">
      <c r="A54" s="296"/>
      <c r="B54" s="235"/>
      <c r="E54" s="236"/>
      <c r="F54" s="217"/>
      <c r="G54" s="212"/>
      <c r="H54" s="212"/>
      <c r="I54" s="216"/>
      <c r="J54" s="218"/>
      <c r="K54" s="217"/>
      <c r="L54" s="217"/>
    </row>
    <row r="55" ht="15.75" customHeight="1">
      <c r="A55" s="296"/>
      <c r="B55" s="235"/>
      <c r="E55" s="236"/>
      <c r="F55" s="217"/>
      <c r="G55" s="302"/>
      <c r="H55" s="302"/>
      <c r="I55" s="303" t="s">
        <v>58</v>
      </c>
      <c r="J55" s="304">
        <f>L24+L33</f>
        <v>70000</v>
      </c>
      <c r="K55" s="301"/>
      <c r="L55" s="217"/>
    </row>
    <row r="56" ht="4.5" customHeight="1">
      <c r="A56" s="296"/>
      <c r="B56" s="235"/>
      <c r="E56" s="236"/>
      <c r="F56" s="217"/>
      <c r="G56" s="212"/>
      <c r="H56" s="212"/>
      <c r="I56" s="216"/>
      <c r="J56" s="218"/>
      <c r="K56" s="217"/>
      <c r="L56" s="217"/>
    </row>
    <row r="57" ht="15.75" customHeight="1">
      <c r="A57" s="296"/>
      <c r="B57" s="235"/>
      <c r="E57" s="236"/>
      <c r="F57" s="217"/>
      <c r="G57" s="302"/>
      <c r="H57" s="302"/>
      <c r="I57" s="303" t="s">
        <v>85</v>
      </c>
      <c r="J57" s="304">
        <f>J47+J51+J53-J55</f>
        <v>883050</v>
      </c>
      <c r="K57" s="305"/>
      <c r="L57" s="217"/>
    </row>
    <row r="58" ht="4.5" customHeight="1">
      <c r="A58" s="212"/>
      <c r="B58" s="235"/>
      <c r="E58" s="236"/>
      <c r="F58" s="217"/>
      <c r="G58" s="212"/>
      <c r="H58" s="216"/>
      <c r="I58" s="217"/>
      <c r="J58" s="218"/>
      <c r="K58" s="217"/>
      <c r="L58" s="217"/>
    </row>
    <row r="59" ht="15.75" customHeight="1">
      <c r="A59" s="212"/>
      <c r="B59" s="235"/>
      <c r="E59" s="236"/>
      <c r="F59" s="217"/>
      <c r="G59" s="292"/>
      <c r="H59" s="292"/>
      <c r="I59" s="293" t="s">
        <v>86</v>
      </c>
      <c r="J59" s="304">
        <f>J57-J47</f>
        <v>856430</v>
      </c>
      <c r="K59" s="306"/>
      <c r="L59" s="217"/>
    </row>
    <row r="60" ht="4.5" customHeight="1">
      <c r="A60" s="296"/>
      <c r="B60" s="235"/>
      <c r="E60" s="236"/>
      <c r="F60" s="217"/>
      <c r="G60" s="212"/>
      <c r="H60" s="216"/>
      <c r="I60" s="216"/>
      <c r="J60" s="218"/>
      <c r="K60" s="217"/>
      <c r="L60" s="217"/>
    </row>
    <row r="61" ht="15.75" customHeight="1">
      <c r="A61" s="212"/>
      <c r="B61" s="235"/>
      <c r="E61" s="236"/>
      <c r="F61" s="217"/>
      <c r="G61" s="298"/>
      <c r="H61" s="298"/>
      <c r="I61" s="299" t="s">
        <v>87</v>
      </c>
      <c r="J61" s="304">
        <f>J47+F24+(F31-(L24+L33))</f>
        <v>47600</v>
      </c>
      <c r="K61" s="306"/>
      <c r="L61" s="217"/>
    </row>
    <row r="62" ht="4.5" customHeight="1">
      <c r="A62" s="296"/>
      <c r="B62" s="235"/>
      <c r="E62" s="236"/>
      <c r="F62" s="217"/>
      <c r="G62" s="212"/>
      <c r="H62" s="216"/>
      <c r="I62" s="216"/>
      <c r="J62" s="218"/>
      <c r="K62" s="217"/>
      <c r="L62" s="217"/>
    </row>
    <row r="63" ht="18.75" customHeight="1">
      <c r="A63" s="296"/>
      <c r="B63" s="255"/>
      <c r="C63" s="256"/>
      <c r="D63" s="256"/>
      <c r="E63" s="257"/>
      <c r="F63" s="217"/>
      <c r="G63" s="298"/>
      <c r="H63" s="298"/>
      <c r="I63" s="299" t="s">
        <v>88</v>
      </c>
      <c r="J63" s="307">
        <f>J49-J61</f>
        <v>0</v>
      </c>
      <c r="K63" s="243"/>
      <c r="L63" s="217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4.2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1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1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3"/>
      <c r="H8" s="317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190"/>
      <c r="I18" s="191"/>
      <c r="J18" s="191"/>
      <c r="K18" s="191"/>
      <c r="L18" s="191"/>
    </row>
    <row r="19" ht="20.25" customHeight="1">
      <c r="A19" s="318"/>
      <c r="B19" s="319"/>
      <c r="C19" s="320"/>
      <c r="D19" s="320"/>
      <c r="E19" s="321"/>
      <c r="F19" s="322"/>
      <c r="G19" s="323"/>
      <c r="H19" s="319"/>
      <c r="I19" s="320"/>
      <c r="J19" s="320"/>
      <c r="K19" s="320"/>
      <c r="L19" s="32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313"/>
      <c r="H20" s="190"/>
      <c r="I20" s="191"/>
      <c r="J20" s="191"/>
      <c r="K20" s="191"/>
      <c r="L20" s="191"/>
    </row>
    <row r="21" ht="20.25" customHeight="1">
      <c r="A21" s="318"/>
      <c r="B21" s="319"/>
      <c r="C21" s="320"/>
      <c r="D21" s="320"/>
      <c r="E21" s="321"/>
      <c r="F21" s="322"/>
      <c r="G21" s="323"/>
      <c r="H21" s="319"/>
      <c r="I21" s="320"/>
      <c r="J21" s="320"/>
      <c r="K21" s="320"/>
      <c r="L21" s="32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313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313"/>
      <c r="H24" s="190"/>
      <c r="I24" s="191"/>
      <c r="J24" s="191"/>
      <c r="K24" s="191"/>
      <c r="L24" s="191"/>
    </row>
    <row r="25" ht="20.25" customHeight="1">
      <c r="A25" s="212"/>
      <c r="B25" s="213" t="s">
        <v>52</v>
      </c>
      <c r="C25" s="214">
        <f>SUM($C8:$C24)</f>
        <v>0</v>
      </c>
      <c r="D25" s="214">
        <f>SUM($D8:$D24)</f>
        <v>0</v>
      </c>
      <c r="E25" s="214">
        <f>SUM($E8:$E24)</f>
        <v>0</v>
      </c>
      <c r="F25" s="214">
        <f>SUM($F8:$F24)</f>
        <v>0</v>
      </c>
      <c r="G25" s="215"/>
      <c r="H25" s="213" t="s">
        <v>52</v>
      </c>
      <c r="I25" s="214">
        <f>SUM($I8:$I24)</f>
        <v>0</v>
      </c>
      <c r="J25" s="214">
        <f>SUM($J8:$J24)</f>
        <v>0</v>
      </c>
      <c r="K25" s="214">
        <f>SUM($K8:$K24)</f>
        <v>0</v>
      </c>
      <c r="L25" s="214">
        <f>SUM($L8:$L24)</f>
        <v>0</v>
      </c>
    </row>
    <row r="26" ht="3.75" customHeight="1">
      <c r="A26" s="212"/>
      <c r="B26" s="216"/>
      <c r="C26" s="217"/>
      <c r="D26" s="217"/>
      <c r="E26" s="217"/>
      <c r="F26" s="217"/>
      <c r="G26" s="212"/>
      <c r="H26" s="216"/>
      <c r="I26" s="218"/>
      <c r="J26" s="218"/>
      <c r="K26" s="218"/>
      <c r="L26" s="218"/>
    </row>
    <row r="27" ht="21.75" customHeight="1">
      <c r="A27" s="212"/>
      <c r="B27" s="216"/>
      <c r="C27" s="217"/>
      <c r="D27" s="217"/>
      <c r="E27" s="217"/>
      <c r="F27" s="217"/>
      <c r="G27" s="212"/>
      <c r="H27" s="216"/>
      <c r="I27" s="218"/>
      <c r="J27" s="219"/>
      <c r="K27" s="220" t="s">
        <v>53</v>
      </c>
      <c r="L27" s="221">
        <f>$C$25+$D$25+$E$25+$F$25+$I$25+$J$25+$K$25+$L$25</f>
        <v>0</v>
      </c>
    </row>
    <row r="28" ht="12.0" customHeight="1">
      <c r="A28" s="212"/>
      <c r="B28" s="216"/>
      <c r="C28" s="217"/>
      <c r="D28" s="217"/>
      <c r="E28" s="217"/>
      <c r="F28" s="217"/>
      <c r="G28" s="212"/>
      <c r="H28" s="218"/>
      <c r="I28" s="217"/>
      <c r="J28" s="217"/>
      <c r="K28" s="217"/>
      <c r="L28" s="222"/>
    </row>
    <row r="29" ht="26.25" customHeight="1">
      <c r="A29" s="223"/>
      <c r="B29" s="224"/>
      <c r="C29" s="225"/>
      <c r="D29" s="225"/>
      <c r="E29" s="225"/>
      <c r="F29" s="226"/>
      <c r="G29" s="226" t="s">
        <v>54</v>
      </c>
      <c r="H29" s="224"/>
      <c r="I29" s="225"/>
      <c r="J29" s="225"/>
      <c r="K29" s="225"/>
      <c r="L29" s="225"/>
    </row>
    <row r="30" ht="19.5" customHeight="1">
      <c r="A30" s="227" t="s">
        <v>55</v>
      </c>
      <c r="B30" s="228"/>
      <c r="C30" s="229"/>
      <c r="D30" s="230"/>
      <c r="E30" s="231" t="s">
        <v>56</v>
      </c>
      <c r="F30" s="232"/>
      <c r="G30" s="233" t="s">
        <v>57</v>
      </c>
      <c r="H30" s="228"/>
      <c r="I30" s="229"/>
      <c r="J30" s="234" t="s">
        <v>58</v>
      </c>
      <c r="K30" s="164"/>
      <c r="L30" s="178"/>
    </row>
    <row r="31" ht="18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37" t="s">
        <v>59</v>
      </c>
      <c r="K31" s="162"/>
      <c r="L31" s="238" t="s">
        <v>16</v>
      </c>
    </row>
    <row r="32" ht="15.75" customHeight="1">
      <c r="A32" s="235"/>
      <c r="C32" s="236"/>
      <c r="D32" s="240" t="s">
        <v>60</v>
      </c>
      <c r="E32" s="241"/>
      <c r="F32" s="242">
        <f>C25+I25</f>
        <v>0</v>
      </c>
      <c r="G32" s="239"/>
      <c r="I32" s="236"/>
      <c r="J32" s="240" t="s">
        <v>10</v>
      </c>
      <c r="K32" s="241"/>
      <c r="L32" s="242"/>
    </row>
    <row r="33" ht="15.75" customHeight="1">
      <c r="A33" s="235"/>
      <c r="C33" s="236"/>
      <c r="D33" s="240" t="s">
        <v>61</v>
      </c>
      <c r="E33" s="243"/>
      <c r="F33" s="242">
        <f>D25+J25</f>
        <v>0</v>
      </c>
      <c r="G33" s="239"/>
      <c r="I33" s="236"/>
      <c r="J33" s="244" t="s">
        <v>62</v>
      </c>
      <c r="K33" s="245"/>
      <c r="L33" s="246"/>
    </row>
    <row r="34" ht="15.75" customHeight="1">
      <c r="A34" s="235"/>
      <c r="C34" s="236"/>
      <c r="D34" s="240" t="s">
        <v>63</v>
      </c>
      <c r="E34" s="243"/>
      <c r="F34" s="242">
        <f>E25+K25</f>
        <v>0</v>
      </c>
      <c r="G34" s="239"/>
      <c r="I34" s="236"/>
      <c r="J34" s="244" t="s">
        <v>64</v>
      </c>
      <c r="K34" s="245"/>
      <c r="L34" s="246"/>
    </row>
    <row r="35" ht="15.75" customHeight="1">
      <c r="A35" s="235"/>
      <c r="C35" s="236"/>
      <c r="D35" s="240" t="s">
        <v>65</v>
      </c>
      <c r="E35" s="243"/>
      <c r="F35" s="242">
        <f>F25+L25</f>
        <v>0</v>
      </c>
      <c r="G35" s="239"/>
      <c r="I35" s="236"/>
      <c r="J35" s="244"/>
      <c r="K35" s="245"/>
      <c r="L35" s="246"/>
    </row>
    <row r="36" ht="15.75" customHeight="1">
      <c r="A36" s="235"/>
      <c r="C36" s="236"/>
      <c r="D36" s="247" t="s">
        <v>53</v>
      </c>
      <c r="E36" s="248"/>
      <c r="F36" s="249">
        <f>SUM(F32:F35)</f>
        <v>0</v>
      </c>
      <c r="G36" s="239"/>
      <c r="I36" s="236"/>
      <c r="J36" s="244"/>
      <c r="K36" s="245"/>
      <c r="L36" s="246"/>
    </row>
    <row r="37" ht="15.75" customHeight="1">
      <c r="A37" s="235"/>
      <c r="C37" s="236"/>
      <c r="D37" s="250" t="s">
        <v>66</v>
      </c>
      <c r="E37" s="164"/>
      <c r="F37" s="178"/>
      <c r="G37" s="239"/>
      <c r="I37" s="236"/>
      <c r="J37" s="244"/>
      <c r="K37" s="245"/>
      <c r="L37" s="246"/>
    </row>
    <row r="38" ht="15.75" customHeight="1">
      <c r="A38" s="235"/>
      <c r="C38" s="236"/>
      <c r="D38" s="237" t="s">
        <v>59</v>
      </c>
      <c r="E38" s="162"/>
      <c r="F38" s="238" t="s">
        <v>16</v>
      </c>
      <c r="G38" s="239"/>
      <c r="I38" s="236"/>
      <c r="J38" s="244"/>
      <c r="K38" s="245"/>
      <c r="L38" s="246"/>
    </row>
    <row r="39" ht="15.75" customHeight="1">
      <c r="A39" s="235"/>
      <c r="C39" s="236"/>
      <c r="D39" s="251" t="s">
        <v>10</v>
      </c>
      <c r="E39" s="252"/>
      <c r="F39" s="242">
        <v>0.0</v>
      </c>
      <c r="G39" s="239"/>
      <c r="I39" s="236"/>
      <c r="J39" s="247" t="s">
        <v>67</v>
      </c>
      <c r="K39" s="248"/>
      <c r="L39" s="249">
        <f>SUM(L32:L38)</f>
        <v>0</v>
      </c>
    </row>
    <row r="40" ht="15.75" customHeight="1">
      <c r="A40" s="235"/>
      <c r="C40" s="236"/>
      <c r="D40" s="253" t="s">
        <v>64</v>
      </c>
      <c r="E40" s="254"/>
      <c r="F40" s="246"/>
      <c r="G40" s="239"/>
      <c r="I40" s="236"/>
      <c r="J40" s="234" t="s">
        <v>68</v>
      </c>
      <c r="K40" s="164"/>
      <c r="L40" s="178"/>
    </row>
    <row r="41" ht="18.75" customHeight="1">
      <c r="A41" s="255"/>
      <c r="B41" s="256"/>
      <c r="C41" s="257"/>
      <c r="D41" s="247" t="s">
        <v>69</v>
      </c>
      <c r="E41" s="248"/>
      <c r="F41" s="249">
        <f>SUM(F39:F40)</f>
        <v>0</v>
      </c>
      <c r="G41" s="258"/>
      <c r="H41" s="259"/>
      <c r="I41" s="260"/>
      <c r="J41" s="244" t="s">
        <v>70</v>
      </c>
      <c r="K41" s="254"/>
      <c r="L41" s="246"/>
    </row>
    <row r="42" ht="15.75" customHeight="1">
      <c r="A42" s="212"/>
      <c r="B42" s="261"/>
      <c r="C42" s="262"/>
      <c r="D42" s="263"/>
      <c r="E42" s="264" t="s">
        <v>71</v>
      </c>
      <c r="F42" s="265">
        <f>F36+F41</f>
        <v>0</v>
      </c>
      <c r="G42" s="266"/>
      <c r="H42" s="267"/>
      <c r="I42" s="268"/>
      <c r="J42" s="263"/>
      <c r="K42" s="264" t="s">
        <v>72</v>
      </c>
      <c r="L42" s="265">
        <f>L39+L41</f>
        <v>0</v>
      </c>
    </row>
    <row r="43" ht="11.25" customHeight="1">
      <c r="A43" s="212"/>
      <c r="B43" s="216"/>
      <c r="C43" s="217"/>
      <c r="D43" s="217"/>
      <c r="E43" s="217"/>
      <c r="F43" s="217"/>
      <c r="G43" s="269"/>
      <c r="H43" s="270"/>
      <c r="I43" s="271"/>
      <c r="K43" s="217"/>
      <c r="L43" s="217"/>
    </row>
    <row r="44" ht="15.75" customHeight="1">
      <c r="A44" s="223"/>
      <c r="B44" s="224"/>
      <c r="C44" s="225"/>
      <c r="D44" s="225"/>
      <c r="E44" s="225"/>
      <c r="F44" s="226"/>
      <c r="G44" s="226" t="s">
        <v>73</v>
      </c>
      <c r="H44" s="224"/>
      <c r="I44" s="225"/>
      <c r="J44" s="225"/>
      <c r="K44" s="225"/>
      <c r="L44" s="225"/>
    </row>
    <row r="45" ht="16.5" customHeight="1">
      <c r="A45" s="272" t="s">
        <v>74</v>
      </c>
      <c r="B45" s="228"/>
      <c r="C45" s="229"/>
      <c r="D45" s="273" t="s">
        <v>75</v>
      </c>
      <c r="E45" s="273" t="s">
        <v>76</v>
      </c>
      <c r="F45" s="274" t="s">
        <v>16</v>
      </c>
      <c r="G45" s="275" t="s">
        <v>77</v>
      </c>
      <c r="H45" s="228"/>
      <c r="I45" s="229"/>
      <c r="J45" s="273" t="s">
        <v>75</v>
      </c>
      <c r="K45" s="273" t="s">
        <v>76</v>
      </c>
      <c r="L45" s="273" t="s">
        <v>16</v>
      </c>
    </row>
    <row r="46" ht="16.5" customHeight="1">
      <c r="A46" s="235"/>
      <c r="C46" s="236"/>
      <c r="D46" s="276">
        <v>20000.0</v>
      </c>
      <c r="E46" s="277"/>
      <c r="F46" s="278">
        <f t="shared" ref="F46:F50" si="1">D46*E46</f>
        <v>0</v>
      </c>
      <c r="G46" s="279"/>
      <c r="I46" s="236"/>
      <c r="J46" s="276">
        <v>500.0</v>
      </c>
      <c r="K46" s="277"/>
      <c r="L46" s="280">
        <f t="shared" ref="L46:L49" si="2">J46*K46</f>
        <v>0</v>
      </c>
    </row>
    <row r="47" ht="16.5" customHeight="1">
      <c r="A47" s="235"/>
      <c r="C47" s="236"/>
      <c r="D47" s="276">
        <v>10000.0</v>
      </c>
      <c r="E47" s="277"/>
      <c r="F47" s="278">
        <f t="shared" si="1"/>
        <v>0</v>
      </c>
      <c r="G47" s="279"/>
      <c r="I47" s="236"/>
      <c r="J47" s="276">
        <v>100.0</v>
      </c>
      <c r="K47" s="277"/>
      <c r="L47" s="280">
        <f t="shared" si="2"/>
        <v>0</v>
      </c>
    </row>
    <row r="48" ht="16.5" customHeight="1">
      <c r="A48" s="235"/>
      <c r="C48" s="236"/>
      <c r="D48" s="276">
        <v>5000.0</v>
      </c>
      <c r="E48" s="277"/>
      <c r="F48" s="278">
        <f t="shared" si="1"/>
        <v>0</v>
      </c>
      <c r="G48" s="279"/>
      <c r="I48" s="236"/>
      <c r="J48" s="276">
        <v>50.0</v>
      </c>
      <c r="K48" s="277"/>
      <c r="L48" s="280">
        <f t="shared" si="2"/>
        <v>0</v>
      </c>
    </row>
    <row r="49" ht="16.5" customHeight="1">
      <c r="A49" s="235"/>
      <c r="C49" s="236"/>
      <c r="D49" s="276">
        <v>2000.0</v>
      </c>
      <c r="E49" s="277"/>
      <c r="F49" s="278">
        <f t="shared" si="1"/>
        <v>0</v>
      </c>
      <c r="G49" s="279"/>
      <c r="I49" s="236"/>
      <c r="J49" s="276">
        <v>10.0</v>
      </c>
      <c r="K49" s="277"/>
      <c r="L49" s="280">
        <f t="shared" si="2"/>
        <v>0</v>
      </c>
    </row>
    <row r="50" ht="16.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2"/>
      <c r="B51" s="216"/>
      <c r="C51" s="217"/>
      <c r="D51" s="284"/>
      <c r="E51" s="285" t="s">
        <v>78</v>
      </c>
      <c r="F51" s="286">
        <f>SUM(F46:F50)</f>
        <v>0</v>
      </c>
      <c r="G51" s="266"/>
      <c r="H51" s="267"/>
      <c r="I51" s="268"/>
      <c r="J51" s="284"/>
      <c r="K51" s="285" t="s">
        <v>79</v>
      </c>
      <c r="L51" s="286">
        <f>SUM(L46:L50)</f>
        <v>0</v>
      </c>
    </row>
    <row r="52" ht="15.75" customHeight="1">
      <c r="A52" s="212"/>
      <c r="B52" s="216"/>
      <c r="C52" s="217"/>
      <c r="D52" s="217"/>
      <c r="E52" s="217"/>
      <c r="F52" s="217"/>
      <c r="G52" s="212"/>
      <c r="H52" s="216"/>
      <c r="I52" s="217"/>
      <c r="J52" s="217"/>
      <c r="K52" s="217"/>
      <c r="L52" s="217"/>
    </row>
    <row r="53" ht="18.0" customHeight="1">
      <c r="A53" s="212"/>
      <c r="B53" s="216"/>
      <c r="C53" s="217"/>
      <c r="D53" s="217"/>
      <c r="E53" s="217"/>
      <c r="F53" s="217"/>
      <c r="G53" s="287"/>
      <c r="H53" s="287"/>
      <c r="I53" s="288" t="s">
        <v>80</v>
      </c>
      <c r="J53" s="289"/>
      <c r="K53" s="287"/>
      <c r="L53" s="217"/>
    </row>
    <row r="54" ht="4.5" customHeight="1">
      <c r="A54" s="212"/>
      <c r="B54" s="216"/>
      <c r="C54" s="217"/>
      <c r="D54" s="217"/>
      <c r="E54" s="217"/>
      <c r="F54" s="217"/>
      <c r="G54" s="212"/>
      <c r="H54" s="216"/>
      <c r="I54" s="217"/>
      <c r="J54" s="217"/>
      <c r="K54" s="217"/>
      <c r="L54" s="217"/>
    </row>
    <row r="55" ht="15.0" customHeight="1">
      <c r="A55" s="290"/>
      <c r="B55" s="291" t="s">
        <v>81</v>
      </c>
      <c r="C55" s="228"/>
      <c r="D55" s="228"/>
      <c r="E55" s="229"/>
      <c r="F55" s="217"/>
      <c r="G55" s="292"/>
      <c r="H55" s="292"/>
      <c r="I55" s="293" t="s">
        <v>82</v>
      </c>
      <c r="J55" s="294">
        <f>'22'!J69</f>
        <v>26620</v>
      </c>
      <c r="K55" s="295"/>
      <c r="L55" s="217"/>
    </row>
    <row r="56" ht="4.5" customHeight="1">
      <c r="A56" s="290"/>
      <c r="B56" s="255"/>
      <c r="C56" s="256"/>
      <c r="D56" s="256"/>
      <c r="E56" s="257"/>
      <c r="F56" s="217"/>
      <c r="G56" s="212"/>
      <c r="H56" s="216"/>
      <c r="I56" s="217"/>
      <c r="J56" s="218"/>
      <c r="K56" s="217"/>
      <c r="L56" s="217"/>
    </row>
    <row r="57" ht="18.75" customHeight="1">
      <c r="A57" s="296"/>
      <c r="B57" s="324"/>
      <c r="C57" s="228"/>
      <c r="D57" s="228"/>
      <c r="E57" s="229"/>
      <c r="F57" s="217"/>
      <c r="G57" s="298"/>
      <c r="H57" s="298"/>
      <c r="I57" s="299" t="s">
        <v>84</v>
      </c>
      <c r="J57" s="300">
        <f>F51+L51</f>
        <v>0</v>
      </c>
      <c r="K57" s="301"/>
      <c r="L57" s="217"/>
    </row>
    <row r="58" ht="4.5" customHeight="1">
      <c r="A58" s="296"/>
      <c r="B58" s="235"/>
      <c r="E58" s="236"/>
      <c r="F58" s="217"/>
      <c r="G58" s="212"/>
      <c r="H58" s="269"/>
      <c r="I58" s="270"/>
      <c r="J58" s="218"/>
      <c r="K58" s="217"/>
      <c r="L58" s="217"/>
    </row>
    <row r="59" ht="15.75" customHeight="1">
      <c r="A59" s="296"/>
      <c r="B59" s="235"/>
      <c r="E59" s="236"/>
      <c r="F59" s="217"/>
      <c r="G59" s="298"/>
      <c r="H59" s="298"/>
      <c r="I59" s="299" t="s">
        <v>53</v>
      </c>
      <c r="J59" s="300">
        <f>L27</f>
        <v>0</v>
      </c>
      <c r="K59" s="301"/>
      <c r="L59" s="222"/>
    </row>
    <row r="60" ht="4.5" customHeight="1">
      <c r="A60" s="296"/>
      <c r="B60" s="235"/>
      <c r="E60" s="236"/>
      <c r="F60" s="217"/>
      <c r="G60" s="212"/>
      <c r="H60" s="269"/>
      <c r="I60" s="270"/>
      <c r="J60" s="218"/>
      <c r="K60" s="217"/>
      <c r="L60" s="217"/>
    </row>
    <row r="61" ht="15.75" customHeight="1">
      <c r="A61" s="296"/>
      <c r="B61" s="235"/>
      <c r="E61" s="236"/>
      <c r="F61" s="217"/>
      <c r="G61" s="302"/>
      <c r="H61" s="302"/>
      <c r="I61" s="303" t="s">
        <v>66</v>
      </c>
      <c r="J61" s="304">
        <f>F39</f>
        <v>0</v>
      </c>
      <c r="K61" s="301"/>
      <c r="L61" s="217"/>
    </row>
    <row r="62" ht="4.5" customHeight="1">
      <c r="A62" s="296"/>
      <c r="B62" s="235"/>
      <c r="E62" s="236"/>
      <c r="F62" s="217"/>
      <c r="G62" s="212"/>
      <c r="H62" s="212"/>
      <c r="I62" s="216"/>
      <c r="J62" s="218"/>
      <c r="K62" s="217"/>
      <c r="L62" s="217"/>
    </row>
    <row r="63" ht="15.75" customHeight="1">
      <c r="A63" s="296"/>
      <c r="B63" s="235"/>
      <c r="E63" s="236"/>
      <c r="F63" s="217"/>
      <c r="G63" s="302"/>
      <c r="H63" s="302"/>
      <c r="I63" s="303" t="s">
        <v>58</v>
      </c>
      <c r="J63" s="304">
        <f>L32+L41</f>
        <v>0</v>
      </c>
      <c r="K63" s="301"/>
      <c r="L63" s="217"/>
    </row>
    <row r="64" ht="4.5" customHeight="1">
      <c r="A64" s="296"/>
      <c r="B64" s="235"/>
      <c r="E64" s="236"/>
      <c r="F64" s="217"/>
      <c r="G64" s="212"/>
      <c r="H64" s="212"/>
      <c r="I64" s="216"/>
      <c r="J64" s="218"/>
      <c r="K64" s="217"/>
      <c r="L64" s="217"/>
    </row>
    <row r="65" ht="15.75" customHeight="1">
      <c r="A65" s="296"/>
      <c r="B65" s="235"/>
      <c r="E65" s="236"/>
      <c r="F65" s="217"/>
      <c r="G65" s="302"/>
      <c r="H65" s="302"/>
      <c r="I65" s="303" t="s">
        <v>85</v>
      </c>
      <c r="J65" s="304">
        <f>J55+J59+J61-J63</f>
        <v>26620</v>
      </c>
      <c r="K65" s="305"/>
      <c r="L65" s="217"/>
    </row>
    <row r="66" ht="4.5" customHeight="1">
      <c r="A66" s="212"/>
      <c r="B66" s="235"/>
      <c r="E66" s="236"/>
      <c r="F66" s="217"/>
      <c r="G66" s="212"/>
      <c r="H66" s="216"/>
      <c r="I66" s="217"/>
      <c r="J66" s="218"/>
      <c r="K66" s="217"/>
      <c r="L66" s="217"/>
    </row>
    <row r="67" ht="15.75" customHeight="1">
      <c r="A67" s="212"/>
      <c r="B67" s="235"/>
      <c r="E67" s="236"/>
      <c r="F67" s="217"/>
      <c r="G67" s="292"/>
      <c r="H67" s="292"/>
      <c r="I67" s="293" t="s">
        <v>86</v>
      </c>
      <c r="J67" s="304">
        <f>J65-J55</f>
        <v>0</v>
      </c>
      <c r="K67" s="306"/>
      <c r="L67" s="217"/>
    </row>
    <row r="68" ht="4.5" customHeight="1">
      <c r="A68" s="296"/>
      <c r="B68" s="235"/>
      <c r="E68" s="236"/>
      <c r="F68" s="217"/>
      <c r="G68" s="212"/>
      <c r="H68" s="216"/>
      <c r="I68" s="216"/>
      <c r="J68" s="218"/>
      <c r="K68" s="217"/>
      <c r="L68" s="217"/>
    </row>
    <row r="69" ht="15.75" customHeight="1">
      <c r="A69" s="212"/>
      <c r="B69" s="235"/>
      <c r="E69" s="236"/>
      <c r="F69" s="217"/>
      <c r="G69" s="298"/>
      <c r="H69" s="298"/>
      <c r="I69" s="299" t="s">
        <v>87</v>
      </c>
      <c r="J69" s="304">
        <f>J55+F32+(F39-(L32+L41))</f>
        <v>26620</v>
      </c>
      <c r="K69" s="306"/>
      <c r="L69" s="217"/>
    </row>
    <row r="70" ht="4.5" customHeight="1">
      <c r="A70" s="296"/>
      <c r="B70" s="235"/>
      <c r="E70" s="236"/>
      <c r="F70" s="217"/>
      <c r="G70" s="212"/>
      <c r="H70" s="216"/>
      <c r="I70" s="216"/>
      <c r="J70" s="218"/>
      <c r="K70" s="217"/>
      <c r="L70" s="217"/>
    </row>
    <row r="71" ht="18.75" customHeight="1">
      <c r="A71" s="296"/>
      <c r="B71" s="255"/>
      <c r="C71" s="256"/>
      <c r="D71" s="256"/>
      <c r="E71" s="257"/>
      <c r="F71" s="217"/>
      <c r="G71" s="298"/>
      <c r="H71" s="298"/>
      <c r="I71" s="299" t="s">
        <v>88</v>
      </c>
      <c r="J71" s="307">
        <f>J57-J69</f>
        <v>-26620</v>
      </c>
      <c r="K71" s="243"/>
      <c r="L71" s="217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1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1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3"/>
      <c r="H8" s="317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190"/>
      <c r="I18" s="191"/>
      <c r="J18" s="191"/>
      <c r="K18" s="191"/>
      <c r="L18" s="191"/>
    </row>
    <row r="19" ht="20.25" customHeight="1">
      <c r="A19" s="318"/>
      <c r="B19" s="319"/>
      <c r="C19" s="320"/>
      <c r="D19" s="320"/>
      <c r="E19" s="321"/>
      <c r="F19" s="322"/>
      <c r="G19" s="323"/>
      <c r="H19" s="319"/>
      <c r="I19" s="320"/>
      <c r="J19" s="320"/>
      <c r="K19" s="320"/>
      <c r="L19" s="32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313"/>
      <c r="H20" s="190"/>
      <c r="I20" s="191"/>
      <c r="J20" s="191"/>
      <c r="K20" s="191"/>
      <c r="L20" s="191"/>
    </row>
    <row r="21" ht="20.25" customHeight="1">
      <c r="A21" s="318"/>
      <c r="B21" s="319"/>
      <c r="C21" s="320"/>
      <c r="D21" s="320"/>
      <c r="E21" s="321"/>
      <c r="F21" s="322"/>
      <c r="G21" s="323"/>
      <c r="H21" s="319"/>
      <c r="I21" s="320"/>
      <c r="J21" s="320"/>
      <c r="K21" s="320"/>
      <c r="L21" s="32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313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313"/>
      <c r="H24" s="190"/>
      <c r="I24" s="191"/>
      <c r="J24" s="191"/>
      <c r="K24" s="191"/>
      <c r="L24" s="191"/>
    </row>
    <row r="25" ht="20.25" customHeight="1">
      <c r="A25" s="212"/>
      <c r="B25" s="213" t="s">
        <v>52</v>
      </c>
      <c r="C25" s="214">
        <f>SUM($C8:$C24)</f>
        <v>0</v>
      </c>
      <c r="D25" s="214">
        <f>SUM($D8:$D24)</f>
        <v>0</v>
      </c>
      <c r="E25" s="214">
        <f>SUM($E8:$E24)</f>
        <v>0</v>
      </c>
      <c r="F25" s="214">
        <f>SUM($F8:$F24)</f>
        <v>0</v>
      </c>
      <c r="G25" s="215"/>
      <c r="H25" s="213" t="s">
        <v>52</v>
      </c>
      <c r="I25" s="214">
        <f>SUM($I8:$I24)</f>
        <v>0</v>
      </c>
      <c r="J25" s="214">
        <f>SUM($J8:$J24)</f>
        <v>0</v>
      </c>
      <c r="K25" s="214">
        <f>SUM($K8:$K24)</f>
        <v>0</v>
      </c>
      <c r="L25" s="214">
        <f>SUM($L8:$L24)</f>
        <v>0</v>
      </c>
    </row>
    <row r="26" ht="3.75" customHeight="1">
      <c r="A26" s="212"/>
      <c r="B26" s="216"/>
      <c r="C26" s="217"/>
      <c r="D26" s="217"/>
      <c r="E26" s="217"/>
      <c r="F26" s="217"/>
      <c r="G26" s="212"/>
      <c r="H26" s="216"/>
      <c r="I26" s="218"/>
      <c r="J26" s="218"/>
      <c r="K26" s="218"/>
      <c r="L26" s="218"/>
    </row>
    <row r="27" ht="21.75" customHeight="1">
      <c r="A27" s="212"/>
      <c r="B27" s="216"/>
      <c r="C27" s="217"/>
      <c r="D27" s="217"/>
      <c r="E27" s="217"/>
      <c r="F27" s="217"/>
      <c r="G27" s="212"/>
      <c r="H27" s="216"/>
      <c r="I27" s="218"/>
      <c r="J27" s="219"/>
      <c r="K27" s="220" t="s">
        <v>53</v>
      </c>
      <c r="L27" s="221">
        <f>$C$25+$D$25+$E$25+$F$25+$I$25+$J$25+$K$25+$L$25</f>
        <v>0</v>
      </c>
    </row>
    <row r="28" ht="12.0" customHeight="1">
      <c r="A28" s="212"/>
      <c r="B28" s="216"/>
      <c r="C28" s="217"/>
      <c r="D28" s="217"/>
      <c r="E28" s="217"/>
      <c r="F28" s="217"/>
      <c r="G28" s="212"/>
      <c r="H28" s="218"/>
      <c r="I28" s="217"/>
      <c r="J28" s="217"/>
      <c r="K28" s="217"/>
      <c r="L28" s="222"/>
    </row>
    <row r="29" ht="26.25" customHeight="1">
      <c r="A29" s="223"/>
      <c r="B29" s="224"/>
      <c r="C29" s="225"/>
      <c r="D29" s="225"/>
      <c r="E29" s="225"/>
      <c r="F29" s="226"/>
      <c r="G29" s="226" t="s">
        <v>54</v>
      </c>
      <c r="H29" s="224"/>
      <c r="I29" s="225"/>
      <c r="J29" s="225"/>
      <c r="K29" s="225"/>
      <c r="L29" s="225"/>
    </row>
    <row r="30" ht="19.5" customHeight="1">
      <c r="A30" s="227" t="s">
        <v>55</v>
      </c>
      <c r="B30" s="228"/>
      <c r="C30" s="229"/>
      <c r="D30" s="230"/>
      <c r="E30" s="231" t="s">
        <v>56</v>
      </c>
      <c r="F30" s="232"/>
      <c r="G30" s="233" t="s">
        <v>57</v>
      </c>
      <c r="H30" s="228"/>
      <c r="I30" s="229"/>
      <c r="J30" s="234" t="s">
        <v>58</v>
      </c>
      <c r="K30" s="164"/>
      <c r="L30" s="178"/>
    </row>
    <row r="31" ht="18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37" t="s">
        <v>59</v>
      </c>
      <c r="K31" s="162"/>
      <c r="L31" s="238" t="s">
        <v>16</v>
      </c>
    </row>
    <row r="32" ht="15.75" customHeight="1">
      <c r="A32" s="235"/>
      <c r="C32" s="236"/>
      <c r="D32" s="240" t="s">
        <v>60</v>
      </c>
      <c r="E32" s="241"/>
      <c r="F32" s="242">
        <f>C25+I25</f>
        <v>0</v>
      </c>
      <c r="G32" s="239"/>
      <c r="I32" s="236"/>
      <c r="J32" s="240" t="s">
        <v>10</v>
      </c>
      <c r="K32" s="241"/>
      <c r="L32" s="242"/>
    </row>
    <row r="33" ht="15.75" customHeight="1">
      <c r="A33" s="235"/>
      <c r="C33" s="236"/>
      <c r="D33" s="240" t="s">
        <v>61</v>
      </c>
      <c r="E33" s="243"/>
      <c r="F33" s="242">
        <f>D25+J25</f>
        <v>0</v>
      </c>
      <c r="G33" s="239"/>
      <c r="I33" s="236"/>
      <c r="J33" s="244" t="s">
        <v>62</v>
      </c>
      <c r="K33" s="245"/>
      <c r="L33" s="246"/>
    </row>
    <row r="34" ht="15.75" customHeight="1">
      <c r="A34" s="235"/>
      <c r="C34" s="236"/>
      <c r="D34" s="240" t="s">
        <v>63</v>
      </c>
      <c r="E34" s="243"/>
      <c r="F34" s="242">
        <f>E25+K25</f>
        <v>0</v>
      </c>
      <c r="G34" s="239"/>
      <c r="I34" s="236"/>
      <c r="J34" s="244" t="s">
        <v>64</v>
      </c>
      <c r="K34" s="245"/>
      <c r="L34" s="246"/>
    </row>
    <row r="35" ht="15.75" customHeight="1">
      <c r="A35" s="235"/>
      <c r="C35" s="236"/>
      <c r="D35" s="240" t="s">
        <v>65</v>
      </c>
      <c r="E35" s="243"/>
      <c r="F35" s="242">
        <f>F25+L25</f>
        <v>0</v>
      </c>
      <c r="G35" s="239"/>
      <c r="I35" s="236"/>
      <c r="J35" s="244"/>
      <c r="K35" s="245"/>
      <c r="L35" s="246"/>
    </row>
    <row r="36" ht="15.75" customHeight="1">
      <c r="A36" s="235"/>
      <c r="C36" s="236"/>
      <c r="D36" s="247" t="s">
        <v>53</v>
      </c>
      <c r="E36" s="248"/>
      <c r="F36" s="249">
        <f>SUM(F32:F35)</f>
        <v>0</v>
      </c>
      <c r="G36" s="239"/>
      <c r="I36" s="236"/>
      <c r="J36" s="244"/>
      <c r="K36" s="245"/>
      <c r="L36" s="246"/>
    </row>
    <row r="37" ht="15.75" customHeight="1">
      <c r="A37" s="235"/>
      <c r="C37" s="236"/>
      <c r="D37" s="250" t="s">
        <v>66</v>
      </c>
      <c r="E37" s="164"/>
      <c r="F37" s="178"/>
      <c r="G37" s="239"/>
      <c r="I37" s="236"/>
      <c r="J37" s="244"/>
      <c r="K37" s="245"/>
      <c r="L37" s="246"/>
    </row>
    <row r="38" ht="15.75" customHeight="1">
      <c r="A38" s="235"/>
      <c r="C38" s="236"/>
      <c r="D38" s="237" t="s">
        <v>59</v>
      </c>
      <c r="E38" s="162"/>
      <c r="F38" s="238" t="s">
        <v>16</v>
      </c>
      <c r="G38" s="239"/>
      <c r="I38" s="236"/>
      <c r="J38" s="244"/>
      <c r="K38" s="245"/>
      <c r="L38" s="246"/>
    </row>
    <row r="39" ht="15.75" customHeight="1">
      <c r="A39" s="235"/>
      <c r="C39" s="236"/>
      <c r="D39" s="251" t="s">
        <v>10</v>
      </c>
      <c r="E39" s="252"/>
      <c r="F39" s="242"/>
      <c r="G39" s="239"/>
      <c r="I39" s="236"/>
      <c r="J39" s="247" t="s">
        <v>67</v>
      </c>
      <c r="K39" s="248"/>
      <c r="L39" s="249">
        <f>SUM(L32:L38)</f>
        <v>0</v>
      </c>
    </row>
    <row r="40" ht="15.75" customHeight="1">
      <c r="A40" s="235"/>
      <c r="C40" s="236"/>
      <c r="D40" s="253" t="s">
        <v>64</v>
      </c>
      <c r="E40" s="254"/>
      <c r="F40" s="246"/>
      <c r="G40" s="239"/>
      <c r="I40" s="236"/>
      <c r="J40" s="234" t="s">
        <v>68</v>
      </c>
      <c r="K40" s="164"/>
      <c r="L40" s="178"/>
    </row>
    <row r="41" ht="18.75" customHeight="1">
      <c r="A41" s="255"/>
      <c r="B41" s="256"/>
      <c r="C41" s="257"/>
      <c r="D41" s="247" t="s">
        <v>69</v>
      </c>
      <c r="E41" s="248"/>
      <c r="F41" s="249">
        <f>SUM(F39:F40)</f>
        <v>0</v>
      </c>
      <c r="G41" s="258"/>
      <c r="H41" s="259"/>
      <c r="I41" s="260"/>
      <c r="J41" s="244" t="s">
        <v>70</v>
      </c>
      <c r="K41" s="254"/>
      <c r="L41" s="246"/>
    </row>
    <row r="42" ht="15.75" customHeight="1">
      <c r="A42" s="212"/>
      <c r="B42" s="261"/>
      <c r="C42" s="262"/>
      <c r="D42" s="263"/>
      <c r="E42" s="264" t="s">
        <v>71</v>
      </c>
      <c r="F42" s="265">
        <f>F36+F41</f>
        <v>0</v>
      </c>
      <c r="G42" s="266"/>
      <c r="H42" s="267"/>
      <c r="I42" s="268"/>
      <c r="J42" s="263"/>
      <c r="K42" s="264" t="s">
        <v>72</v>
      </c>
      <c r="L42" s="265">
        <f>L39+L41</f>
        <v>0</v>
      </c>
    </row>
    <row r="43" ht="11.25" customHeight="1">
      <c r="A43" s="212"/>
      <c r="B43" s="216"/>
      <c r="C43" s="217"/>
      <c r="D43" s="217"/>
      <c r="E43" s="217"/>
      <c r="F43" s="217"/>
      <c r="G43" s="269"/>
      <c r="H43" s="270"/>
      <c r="I43" s="271"/>
      <c r="K43" s="217"/>
      <c r="L43" s="217"/>
    </row>
    <row r="44" ht="15.75" customHeight="1">
      <c r="A44" s="223"/>
      <c r="B44" s="224"/>
      <c r="C44" s="225"/>
      <c r="D44" s="225"/>
      <c r="E44" s="225"/>
      <c r="F44" s="226"/>
      <c r="G44" s="226" t="s">
        <v>73</v>
      </c>
      <c r="H44" s="224"/>
      <c r="I44" s="225"/>
      <c r="J44" s="225"/>
      <c r="K44" s="225"/>
      <c r="L44" s="225"/>
    </row>
    <row r="45" ht="16.5" customHeight="1">
      <c r="A45" s="272" t="s">
        <v>74</v>
      </c>
      <c r="B45" s="228"/>
      <c r="C45" s="229"/>
      <c r="D45" s="273" t="s">
        <v>75</v>
      </c>
      <c r="E45" s="273" t="s">
        <v>76</v>
      </c>
      <c r="F45" s="274" t="s">
        <v>16</v>
      </c>
      <c r="G45" s="275" t="s">
        <v>77</v>
      </c>
      <c r="H45" s="228"/>
      <c r="I45" s="229"/>
      <c r="J45" s="273" t="s">
        <v>75</v>
      </c>
      <c r="K45" s="273" t="s">
        <v>76</v>
      </c>
      <c r="L45" s="273" t="s">
        <v>16</v>
      </c>
    </row>
    <row r="46" ht="16.5" customHeight="1">
      <c r="A46" s="235"/>
      <c r="C46" s="236"/>
      <c r="D46" s="276">
        <v>20000.0</v>
      </c>
      <c r="E46" s="277"/>
      <c r="F46" s="278">
        <f t="shared" ref="F46:F50" si="1">D46*E46</f>
        <v>0</v>
      </c>
      <c r="G46" s="279"/>
      <c r="I46" s="236"/>
      <c r="J46" s="276">
        <v>500.0</v>
      </c>
      <c r="K46" s="277"/>
      <c r="L46" s="280">
        <f t="shared" ref="L46:L49" si="2">J46*K46</f>
        <v>0</v>
      </c>
    </row>
    <row r="47" ht="16.5" customHeight="1">
      <c r="A47" s="235"/>
      <c r="C47" s="236"/>
      <c r="D47" s="276">
        <v>10000.0</v>
      </c>
      <c r="E47" s="277"/>
      <c r="F47" s="278">
        <f t="shared" si="1"/>
        <v>0</v>
      </c>
      <c r="G47" s="279"/>
      <c r="I47" s="236"/>
      <c r="J47" s="276">
        <v>100.0</v>
      </c>
      <c r="K47" s="277"/>
      <c r="L47" s="280">
        <f t="shared" si="2"/>
        <v>0</v>
      </c>
    </row>
    <row r="48" ht="16.5" customHeight="1">
      <c r="A48" s="235"/>
      <c r="C48" s="236"/>
      <c r="D48" s="276">
        <v>5000.0</v>
      </c>
      <c r="E48" s="277"/>
      <c r="F48" s="278">
        <f t="shared" si="1"/>
        <v>0</v>
      </c>
      <c r="G48" s="279"/>
      <c r="I48" s="236"/>
      <c r="J48" s="276">
        <v>50.0</v>
      </c>
      <c r="K48" s="277"/>
      <c r="L48" s="280">
        <f t="shared" si="2"/>
        <v>0</v>
      </c>
    </row>
    <row r="49" ht="16.5" customHeight="1">
      <c r="A49" s="235"/>
      <c r="C49" s="236"/>
      <c r="D49" s="276">
        <v>2000.0</v>
      </c>
      <c r="E49" s="277"/>
      <c r="F49" s="278">
        <f t="shared" si="1"/>
        <v>0</v>
      </c>
      <c r="G49" s="279"/>
      <c r="I49" s="236"/>
      <c r="J49" s="276">
        <v>10.0</v>
      </c>
      <c r="K49" s="277"/>
      <c r="L49" s="280">
        <f t="shared" si="2"/>
        <v>0</v>
      </c>
    </row>
    <row r="50" ht="16.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2"/>
      <c r="B51" s="216"/>
      <c r="C51" s="217"/>
      <c r="D51" s="284"/>
      <c r="E51" s="285" t="s">
        <v>78</v>
      </c>
      <c r="F51" s="286">
        <f>SUM(F46:F50)</f>
        <v>0</v>
      </c>
      <c r="G51" s="266"/>
      <c r="H51" s="267"/>
      <c r="I51" s="268"/>
      <c r="J51" s="284"/>
      <c r="K51" s="285" t="s">
        <v>79</v>
      </c>
      <c r="L51" s="286">
        <f>SUM(L46:L50)</f>
        <v>0</v>
      </c>
    </row>
    <row r="52" ht="15.75" customHeight="1">
      <c r="A52" s="212"/>
      <c r="B52" s="216"/>
      <c r="C52" s="217"/>
      <c r="D52" s="217"/>
      <c r="E52" s="217"/>
      <c r="F52" s="217"/>
      <c r="G52" s="212"/>
      <c r="H52" s="216"/>
      <c r="I52" s="217"/>
      <c r="J52" s="217"/>
      <c r="K52" s="217"/>
      <c r="L52" s="217"/>
    </row>
    <row r="53" ht="18.0" customHeight="1">
      <c r="A53" s="212"/>
      <c r="B53" s="216"/>
      <c r="C53" s="217"/>
      <c r="D53" s="217"/>
      <c r="E53" s="217"/>
      <c r="F53" s="217"/>
      <c r="G53" s="287"/>
      <c r="H53" s="287"/>
      <c r="I53" s="288" t="s">
        <v>80</v>
      </c>
      <c r="J53" s="289"/>
      <c r="K53" s="287"/>
      <c r="L53" s="217"/>
    </row>
    <row r="54" ht="4.5" customHeight="1">
      <c r="A54" s="212"/>
      <c r="B54" s="216"/>
      <c r="C54" s="217"/>
      <c r="D54" s="217"/>
      <c r="E54" s="217"/>
      <c r="F54" s="217"/>
      <c r="G54" s="212"/>
      <c r="H54" s="216"/>
      <c r="I54" s="217"/>
      <c r="J54" s="217"/>
      <c r="K54" s="217"/>
      <c r="L54" s="217"/>
    </row>
    <row r="55" ht="15.0" customHeight="1">
      <c r="A55" s="290"/>
      <c r="B55" s="291" t="s">
        <v>81</v>
      </c>
      <c r="C55" s="228"/>
      <c r="D55" s="228"/>
      <c r="E55" s="229"/>
      <c r="F55" s="217"/>
      <c r="G55" s="292"/>
      <c r="H55" s="292"/>
      <c r="I55" s="293" t="s">
        <v>82</v>
      </c>
      <c r="J55" s="294">
        <f>'21'!J67</f>
        <v>26620</v>
      </c>
      <c r="K55" s="295"/>
      <c r="L55" s="217"/>
    </row>
    <row r="56" ht="4.5" customHeight="1">
      <c r="A56" s="290"/>
      <c r="B56" s="255"/>
      <c r="C56" s="256"/>
      <c r="D56" s="256"/>
      <c r="E56" s="257"/>
      <c r="F56" s="217"/>
      <c r="G56" s="212"/>
      <c r="H56" s="216"/>
      <c r="I56" s="217"/>
      <c r="J56" s="218"/>
      <c r="K56" s="217"/>
      <c r="L56" s="217"/>
    </row>
    <row r="57" ht="18.75" customHeight="1">
      <c r="A57" s="296"/>
      <c r="B57" s="324"/>
      <c r="C57" s="228"/>
      <c r="D57" s="228"/>
      <c r="E57" s="229"/>
      <c r="F57" s="217"/>
      <c r="G57" s="298"/>
      <c r="H57" s="298"/>
      <c r="I57" s="299" t="s">
        <v>84</v>
      </c>
      <c r="J57" s="300">
        <f>F51+L51</f>
        <v>0</v>
      </c>
      <c r="K57" s="301"/>
      <c r="L57" s="217"/>
    </row>
    <row r="58" ht="4.5" customHeight="1">
      <c r="A58" s="296"/>
      <c r="B58" s="235"/>
      <c r="E58" s="236"/>
      <c r="F58" s="217"/>
      <c r="G58" s="212"/>
      <c r="H58" s="269"/>
      <c r="I58" s="270"/>
      <c r="J58" s="218"/>
      <c r="K58" s="217"/>
      <c r="L58" s="217"/>
    </row>
    <row r="59" ht="15.75" customHeight="1">
      <c r="A59" s="296"/>
      <c r="B59" s="235"/>
      <c r="E59" s="236"/>
      <c r="F59" s="217"/>
      <c r="G59" s="298"/>
      <c r="H59" s="298"/>
      <c r="I59" s="299" t="s">
        <v>53</v>
      </c>
      <c r="J59" s="300">
        <f>L27</f>
        <v>0</v>
      </c>
      <c r="K59" s="301"/>
      <c r="L59" s="222"/>
    </row>
    <row r="60" ht="4.5" customHeight="1">
      <c r="A60" s="296"/>
      <c r="B60" s="235"/>
      <c r="E60" s="236"/>
      <c r="F60" s="217"/>
      <c r="G60" s="212"/>
      <c r="H60" s="269"/>
      <c r="I60" s="270"/>
      <c r="J60" s="218"/>
      <c r="K60" s="217"/>
      <c r="L60" s="217"/>
    </row>
    <row r="61" ht="15.75" customHeight="1">
      <c r="A61" s="296"/>
      <c r="B61" s="235"/>
      <c r="E61" s="236"/>
      <c r="F61" s="217"/>
      <c r="G61" s="302"/>
      <c r="H61" s="302"/>
      <c r="I61" s="303" t="s">
        <v>66</v>
      </c>
      <c r="J61" s="304" t="str">
        <f>F39</f>
        <v/>
      </c>
      <c r="K61" s="301"/>
      <c r="L61" s="217"/>
    </row>
    <row r="62" ht="4.5" customHeight="1">
      <c r="A62" s="296"/>
      <c r="B62" s="235"/>
      <c r="E62" s="236"/>
      <c r="F62" s="217"/>
      <c r="G62" s="212"/>
      <c r="H62" s="212"/>
      <c r="I62" s="216"/>
      <c r="J62" s="218"/>
      <c r="K62" s="217"/>
      <c r="L62" s="217"/>
    </row>
    <row r="63" ht="15.75" customHeight="1">
      <c r="A63" s="296"/>
      <c r="B63" s="235"/>
      <c r="E63" s="236"/>
      <c r="F63" s="217"/>
      <c r="G63" s="302"/>
      <c r="H63" s="302"/>
      <c r="I63" s="303" t="s">
        <v>58</v>
      </c>
      <c r="J63" s="304">
        <f>L32+L41</f>
        <v>0</v>
      </c>
      <c r="K63" s="301"/>
      <c r="L63" s="217"/>
    </row>
    <row r="64" ht="4.5" customHeight="1">
      <c r="A64" s="296"/>
      <c r="B64" s="235"/>
      <c r="E64" s="236"/>
      <c r="F64" s="217"/>
      <c r="G64" s="212"/>
      <c r="H64" s="212"/>
      <c r="I64" s="216"/>
      <c r="J64" s="218"/>
      <c r="K64" s="217"/>
      <c r="L64" s="217"/>
    </row>
    <row r="65" ht="15.75" customHeight="1">
      <c r="A65" s="296"/>
      <c r="B65" s="235"/>
      <c r="E65" s="236"/>
      <c r="F65" s="217"/>
      <c r="G65" s="302"/>
      <c r="H65" s="302"/>
      <c r="I65" s="303" t="s">
        <v>85</v>
      </c>
      <c r="J65" s="304">
        <f>J55+J59+J61-J63</f>
        <v>26620</v>
      </c>
      <c r="K65" s="305"/>
      <c r="L65" s="217"/>
    </row>
    <row r="66" ht="4.5" customHeight="1">
      <c r="A66" s="212"/>
      <c r="B66" s="235"/>
      <c r="E66" s="236"/>
      <c r="F66" s="217"/>
      <c r="G66" s="212"/>
      <c r="H66" s="216"/>
      <c r="I66" s="217"/>
      <c r="J66" s="218"/>
      <c r="K66" s="217"/>
      <c r="L66" s="217"/>
    </row>
    <row r="67" ht="15.75" customHeight="1">
      <c r="A67" s="212"/>
      <c r="B67" s="235"/>
      <c r="E67" s="236"/>
      <c r="F67" s="217"/>
      <c r="G67" s="292"/>
      <c r="H67" s="292"/>
      <c r="I67" s="293" t="s">
        <v>86</v>
      </c>
      <c r="J67" s="304">
        <f>J65-J55</f>
        <v>0</v>
      </c>
      <c r="K67" s="306"/>
      <c r="L67" s="217"/>
    </row>
    <row r="68" ht="4.5" customHeight="1">
      <c r="A68" s="296"/>
      <c r="B68" s="235"/>
      <c r="E68" s="236"/>
      <c r="F68" s="217"/>
      <c r="G68" s="212"/>
      <c r="H68" s="216"/>
      <c r="I68" s="216"/>
      <c r="J68" s="218"/>
      <c r="K68" s="217"/>
      <c r="L68" s="217"/>
    </row>
    <row r="69" ht="15.75" customHeight="1">
      <c r="A69" s="212"/>
      <c r="B69" s="235"/>
      <c r="E69" s="236"/>
      <c r="F69" s="217"/>
      <c r="G69" s="298"/>
      <c r="H69" s="298"/>
      <c r="I69" s="299" t="s">
        <v>87</v>
      </c>
      <c r="J69" s="304">
        <f>J55+F32+(F39-(L32+L41))</f>
        <v>26620</v>
      </c>
      <c r="K69" s="306"/>
      <c r="L69" s="217"/>
    </row>
    <row r="70" ht="4.5" customHeight="1">
      <c r="A70" s="296"/>
      <c r="B70" s="235"/>
      <c r="E70" s="236"/>
      <c r="F70" s="217"/>
      <c r="G70" s="212"/>
      <c r="H70" s="216"/>
      <c r="I70" s="216"/>
      <c r="J70" s="218"/>
      <c r="K70" s="217"/>
      <c r="L70" s="217"/>
    </row>
    <row r="71" ht="18.75" customHeight="1">
      <c r="A71" s="296"/>
      <c r="B71" s="255"/>
      <c r="C71" s="256"/>
      <c r="D71" s="256"/>
      <c r="E71" s="257"/>
      <c r="F71" s="217"/>
      <c r="G71" s="298"/>
      <c r="H71" s="298"/>
      <c r="I71" s="299" t="s">
        <v>88</v>
      </c>
      <c r="J71" s="307">
        <f>J57-J69</f>
        <v>-26620</v>
      </c>
      <c r="K71" s="243"/>
      <c r="L71" s="217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1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1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3"/>
      <c r="H8" s="317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190"/>
      <c r="I18" s="191"/>
      <c r="J18" s="191"/>
      <c r="K18" s="191"/>
      <c r="L18" s="191"/>
    </row>
    <row r="19" ht="20.25" customHeight="1">
      <c r="A19" s="318"/>
      <c r="B19" s="319"/>
      <c r="C19" s="320"/>
      <c r="D19" s="320"/>
      <c r="E19" s="321"/>
      <c r="F19" s="322"/>
      <c r="G19" s="323"/>
      <c r="H19" s="319"/>
      <c r="I19" s="320"/>
      <c r="J19" s="320"/>
      <c r="K19" s="320"/>
      <c r="L19" s="32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313"/>
      <c r="H20" s="190"/>
      <c r="I20" s="191"/>
      <c r="J20" s="191"/>
      <c r="K20" s="191"/>
      <c r="L20" s="191"/>
    </row>
    <row r="21" ht="20.25" customHeight="1">
      <c r="A21" s="318"/>
      <c r="B21" s="319"/>
      <c r="C21" s="320"/>
      <c r="D21" s="320"/>
      <c r="E21" s="321"/>
      <c r="F21" s="322"/>
      <c r="G21" s="323"/>
      <c r="H21" s="319"/>
      <c r="I21" s="320"/>
      <c r="J21" s="320"/>
      <c r="K21" s="320"/>
      <c r="L21" s="32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313"/>
      <c r="H22" s="190"/>
      <c r="I22" s="191"/>
      <c r="J22" s="191"/>
      <c r="K22" s="191"/>
      <c r="L22" s="191"/>
    </row>
    <row r="23" ht="20.25" customHeight="1">
      <c r="A23" s="212"/>
      <c r="B23" s="213" t="s">
        <v>52</v>
      </c>
      <c r="C23" s="214">
        <f>SUM($C8:$C22)</f>
        <v>0</v>
      </c>
      <c r="D23" s="214">
        <f>SUM($D8:$D22)</f>
        <v>0</v>
      </c>
      <c r="E23" s="214">
        <f>SUM($E8:$E22)</f>
        <v>0</v>
      </c>
      <c r="F23" s="214">
        <f>SUM($F8:$F22)</f>
        <v>0</v>
      </c>
      <c r="G23" s="215"/>
      <c r="H23" s="213" t="s">
        <v>52</v>
      </c>
      <c r="I23" s="214">
        <f>SUM($I8:$I22)</f>
        <v>0</v>
      </c>
      <c r="J23" s="214">
        <f>SUM($J8:$J22)</f>
        <v>0</v>
      </c>
      <c r="K23" s="214">
        <f>SUM($K8:$K22)</f>
        <v>0</v>
      </c>
      <c r="L23" s="214">
        <f>SUM($L8:$L22)</f>
        <v>0</v>
      </c>
    </row>
    <row r="24" ht="3.75" customHeight="1">
      <c r="A24" s="212"/>
      <c r="B24" s="216"/>
      <c r="C24" s="217"/>
      <c r="D24" s="217"/>
      <c r="E24" s="217"/>
      <c r="F24" s="217"/>
      <c r="G24" s="212"/>
      <c r="H24" s="216"/>
      <c r="I24" s="218"/>
      <c r="J24" s="218"/>
      <c r="K24" s="218"/>
      <c r="L24" s="218"/>
    </row>
    <row r="25" ht="21.75" customHeight="1">
      <c r="A25" s="212"/>
      <c r="B25" s="216"/>
      <c r="C25" s="217"/>
      <c r="D25" s="217"/>
      <c r="E25" s="217"/>
      <c r="F25" s="217"/>
      <c r="G25" s="212"/>
      <c r="H25" s="216"/>
      <c r="I25" s="218"/>
      <c r="J25" s="219"/>
      <c r="K25" s="220" t="s">
        <v>53</v>
      </c>
      <c r="L25" s="221">
        <f>$C$23+$D$23+$E$23+$F$23+$I$23+$J$23+$K$23+$L$23</f>
        <v>0</v>
      </c>
    </row>
    <row r="26" ht="12.0" customHeight="1">
      <c r="A26" s="212"/>
      <c r="B26" s="216"/>
      <c r="C26" s="217"/>
      <c r="D26" s="217"/>
      <c r="E26" s="217"/>
      <c r="F26" s="217"/>
      <c r="G26" s="212"/>
      <c r="H26" s="218"/>
      <c r="I26" s="217"/>
      <c r="J26" s="217"/>
      <c r="K26" s="217"/>
      <c r="L26" s="222"/>
    </row>
    <row r="27" ht="26.25" customHeight="1">
      <c r="A27" s="223"/>
      <c r="B27" s="224"/>
      <c r="C27" s="225"/>
      <c r="D27" s="225"/>
      <c r="E27" s="225"/>
      <c r="F27" s="226"/>
      <c r="G27" s="226" t="s">
        <v>54</v>
      </c>
      <c r="H27" s="224"/>
      <c r="I27" s="225"/>
      <c r="J27" s="225"/>
      <c r="K27" s="225"/>
      <c r="L27" s="225"/>
    </row>
    <row r="28" ht="19.5" customHeight="1">
      <c r="A28" s="227" t="s">
        <v>55</v>
      </c>
      <c r="B28" s="228"/>
      <c r="C28" s="229"/>
      <c r="D28" s="230"/>
      <c r="E28" s="231" t="s">
        <v>56</v>
      </c>
      <c r="F28" s="232"/>
      <c r="G28" s="233" t="s">
        <v>57</v>
      </c>
      <c r="H28" s="228"/>
      <c r="I28" s="229"/>
      <c r="J28" s="234" t="s">
        <v>58</v>
      </c>
      <c r="K28" s="164"/>
      <c r="L28" s="178"/>
    </row>
    <row r="29" ht="18.75" customHeight="1">
      <c r="A29" s="235"/>
      <c r="C29" s="236"/>
      <c r="D29" s="237" t="s">
        <v>59</v>
      </c>
      <c r="E29" s="162"/>
      <c r="F29" s="238" t="s">
        <v>16</v>
      </c>
      <c r="G29" s="239"/>
      <c r="I29" s="236"/>
      <c r="J29" s="237" t="s">
        <v>59</v>
      </c>
      <c r="K29" s="162"/>
      <c r="L29" s="238" t="s">
        <v>16</v>
      </c>
    </row>
    <row r="30" ht="15.75" customHeight="1">
      <c r="A30" s="235"/>
      <c r="C30" s="236"/>
      <c r="D30" s="240" t="s">
        <v>60</v>
      </c>
      <c r="E30" s="241"/>
      <c r="F30" s="242">
        <f>C23+I23</f>
        <v>0</v>
      </c>
      <c r="G30" s="239"/>
      <c r="I30" s="236"/>
      <c r="J30" s="240" t="s">
        <v>10</v>
      </c>
      <c r="K30" s="241"/>
      <c r="L30" s="242"/>
    </row>
    <row r="31" ht="15.75" customHeight="1">
      <c r="A31" s="235"/>
      <c r="C31" s="236"/>
      <c r="D31" s="240" t="s">
        <v>61</v>
      </c>
      <c r="E31" s="243"/>
      <c r="F31" s="242">
        <f>D23+J23</f>
        <v>0</v>
      </c>
      <c r="G31" s="239"/>
      <c r="I31" s="236"/>
      <c r="J31" s="244" t="s">
        <v>62</v>
      </c>
      <c r="K31" s="245"/>
      <c r="L31" s="246"/>
    </row>
    <row r="32" ht="15.75" customHeight="1">
      <c r="A32" s="235"/>
      <c r="C32" s="236"/>
      <c r="D32" s="240" t="s">
        <v>63</v>
      </c>
      <c r="E32" s="243"/>
      <c r="F32" s="242">
        <f>E23+K23</f>
        <v>0</v>
      </c>
      <c r="G32" s="239"/>
      <c r="I32" s="236"/>
      <c r="J32" s="244" t="s">
        <v>64</v>
      </c>
      <c r="K32" s="245"/>
      <c r="L32" s="246"/>
    </row>
    <row r="33" ht="15.75" customHeight="1">
      <c r="A33" s="235"/>
      <c r="C33" s="236"/>
      <c r="D33" s="240" t="s">
        <v>65</v>
      </c>
      <c r="E33" s="243"/>
      <c r="F33" s="242">
        <f>F23+L23</f>
        <v>0</v>
      </c>
      <c r="G33" s="239"/>
      <c r="I33" s="236"/>
      <c r="J33" s="244"/>
      <c r="K33" s="245"/>
      <c r="L33" s="246"/>
    </row>
    <row r="34" ht="15.75" customHeight="1">
      <c r="A34" s="235"/>
      <c r="C34" s="236"/>
      <c r="D34" s="247" t="s">
        <v>53</v>
      </c>
      <c r="E34" s="248"/>
      <c r="F34" s="249">
        <f>SUM(F30:F33)</f>
        <v>0</v>
      </c>
      <c r="G34" s="239"/>
      <c r="I34" s="236"/>
      <c r="J34" s="244"/>
      <c r="K34" s="245"/>
      <c r="L34" s="246"/>
    </row>
    <row r="35" ht="15.75" customHeight="1">
      <c r="A35" s="235"/>
      <c r="C35" s="236"/>
      <c r="D35" s="250" t="s">
        <v>66</v>
      </c>
      <c r="E35" s="164"/>
      <c r="F35" s="178"/>
      <c r="G35" s="239"/>
      <c r="I35" s="236"/>
      <c r="J35" s="244"/>
      <c r="K35" s="245"/>
      <c r="L35" s="246"/>
    </row>
    <row r="36" ht="15.75" customHeight="1">
      <c r="A36" s="235"/>
      <c r="C36" s="236"/>
      <c r="D36" s="237" t="s">
        <v>59</v>
      </c>
      <c r="E36" s="162"/>
      <c r="F36" s="238" t="s">
        <v>16</v>
      </c>
      <c r="G36" s="239"/>
      <c r="I36" s="236"/>
      <c r="J36" s="244"/>
      <c r="K36" s="245"/>
      <c r="L36" s="246"/>
    </row>
    <row r="37" ht="15.75" customHeight="1">
      <c r="A37" s="235"/>
      <c r="C37" s="236"/>
      <c r="D37" s="251" t="s">
        <v>10</v>
      </c>
      <c r="E37" s="252"/>
      <c r="F37" s="242"/>
      <c r="G37" s="239"/>
      <c r="I37" s="236"/>
      <c r="J37" s="247" t="s">
        <v>67</v>
      </c>
      <c r="K37" s="248"/>
      <c r="L37" s="249">
        <f>SUM(L30:L36)</f>
        <v>0</v>
      </c>
    </row>
    <row r="38" ht="15.75" customHeight="1">
      <c r="A38" s="235"/>
      <c r="C38" s="236"/>
      <c r="D38" s="253" t="s">
        <v>64</v>
      </c>
      <c r="E38" s="254"/>
      <c r="F38" s="246"/>
      <c r="G38" s="239"/>
      <c r="I38" s="236"/>
      <c r="J38" s="234" t="s">
        <v>68</v>
      </c>
      <c r="K38" s="164"/>
      <c r="L38" s="178"/>
    </row>
    <row r="39" ht="18.75" customHeight="1">
      <c r="A39" s="255"/>
      <c r="B39" s="256"/>
      <c r="C39" s="257"/>
      <c r="D39" s="247" t="s">
        <v>69</v>
      </c>
      <c r="E39" s="248"/>
      <c r="F39" s="249">
        <f>SUM(F37:F38)</f>
        <v>0</v>
      </c>
      <c r="G39" s="258"/>
      <c r="H39" s="259"/>
      <c r="I39" s="260"/>
      <c r="J39" s="244" t="s">
        <v>70</v>
      </c>
      <c r="K39" s="254"/>
      <c r="L39" s="246"/>
    </row>
    <row r="40" ht="15.75" customHeight="1">
      <c r="A40" s="212"/>
      <c r="B40" s="261"/>
      <c r="C40" s="262"/>
      <c r="D40" s="263"/>
      <c r="E40" s="264" t="s">
        <v>71</v>
      </c>
      <c r="F40" s="265">
        <f>F34+F39</f>
        <v>0</v>
      </c>
      <c r="G40" s="266"/>
      <c r="H40" s="267"/>
      <c r="I40" s="268"/>
      <c r="J40" s="263"/>
      <c r="K40" s="264" t="s">
        <v>72</v>
      </c>
      <c r="L40" s="265">
        <f>L37+L39</f>
        <v>0</v>
      </c>
    </row>
    <row r="41" ht="11.25" customHeight="1">
      <c r="A41" s="212"/>
      <c r="B41" s="216"/>
      <c r="C41" s="217"/>
      <c r="D41" s="217"/>
      <c r="E41" s="217"/>
      <c r="F41" s="217"/>
      <c r="G41" s="269"/>
      <c r="H41" s="270"/>
      <c r="I41" s="271"/>
      <c r="K41" s="217"/>
      <c r="L41" s="217"/>
    </row>
    <row r="42" ht="15.75" customHeight="1">
      <c r="A42" s="223"/>
      <c r="B42" s="224"/>
      <c r="C42" s="225"/>
      <c r="D42" s="225"/>
      <c r="E42" s="225"/>
      <c r="F42" s="226"/>
      <c r="G42" s="226" t="s">
        <v>73</v>
      </c>
      <c r="H42" s="224"/>
      <c r="I42" s="225"/>
      <c r="J42" s="225"/>
      <c r="K42" s="225"/>
      <c r="L42" s="225"/>
    </row>
    <row r="43" ht="16.5" customHeight="1">
      <c r="A43" s="272" t="s">
        <v>74</v>
      </c>
      <c r="B43" s="228"/>
      <c r="C43" s="229"/>
      <c r="D43" s="273" t="s">
        <v>75</v>
      </c>
      <c r="E43" s="273" t="s">
        <v>76</v>
      </c>
      <c r="F43" s="274" t="s">
        <v>16</v>
      </c>
      <c r="G43" s="275" t="s">
        <v>77</v>
      </c>
      <c r="H43" s="228"/>
      <c r="I43" s="229"/>
      <c r="J43" s="273" t="s">
        <v>75</v>
      </c>
      <c r="K43" s="273" t="s">
        <v>76</v>
      </c>
      <c r="L43" s="273" t="s">
        <v>16</v>
      </c>
    </row>
    <row r="44" ht="16.5" customHeight="1">
      <c r="A44" s="235"/>
      <c r="C44" s="236"/>
      <c r="D44" s="276">
        <v>20000.0</v>
      </c>
      <c r="E44" s="277"/>
      <c r="F44" s="278">
        <f t="shared" ref="F44:F48" si="1">D44*E44</f>
        <v>0</v>
      </c>
      <c r="G44" s="279"/>
      <c r="I44" s="236"/>
      <c r="J44" s="276">
        <v>500.0</v>
      </c>
      <c r="K44" s="277"/>
      <c r="L44" s="280">
        <f t="shared" ref="L44:L47" si="2">J44*K44</f>
        <v>0</v>
      </c>
    </row>
    <row r="45" ht="16.5" customHeight="1">
      <c r="A45" s="235"/>
      <c r="C45" s="236"/>
      <c r="D45" s="276">
        <v>10000.0</v>
      </c>
      <c r="E45" s="277"/>
      <c r="F45" s="278">
        <f t="shared" si="1"/>
        <v>0</v>
      </c>
      <c r="G45" s="279"/>
      <c r="I45" s="236"/>
      <c r="J45" s="276">
        <v>100.0</v>
      </c>
      <c r="K45" s="277"/>
      <c r="L45" s="280">
        <f t="shared" si="2"/>
        <v>0</v>
      </c>
    </row>
    <row r="46" ht="16.5" customHeight="1">
      <c r="A46" s="235"/>
      <c r="C46" s="236"/>
      <c r="D46" s="276">
        <v>5000.0</v>
      </c>
      <c r="E46" s="277"/>
      <c r="F46" s="278">
        <f t="shared" si="1"/>
        <v>0</v>
      </c>
      <c r="G46" s="279"/>
      <c r="I46" s="236"/>
      <c r="J46" s="276">
        <v>50.0</v>
      </c>
      <c r="K46" s="277"/>
      <c r="L46" s="280">
        <f t="shared" si="2"/>
        <v>0</v>
      </c>
    </row>
    <row r="47" ht="16.5" customHeight="1">
      <c r="A47" s="235"/>
      <c r="C47" s="236"/>
      <c r="D47" s="276">
        <v>2000.0</v>
      </c>
      <c r="E47" s="277"/>
      <c r="F47" s="278">
        <f t="shared" si="1"/>
        <v>0</v>
      </c>
      <c r="G47" s="279"/>
      <c r="I47" s="236"/>
      <c r="J47" s="276">
        <v>10.0</v>
      </c>
      <c r="K47" s="277"/>
      <c r="L47" s="280">
        <f t="shared" si="2"/>
        <v>0</v>
      </c>
    </row>
    <row r="48" ht="16.5" customHeight="1">
      <c r="A48" s="255"/>
      <c r="B48" s="256"/>
      <c r="C48" s="257"/>
      <c r="D48" s="276">
        <v>1000.0</v>
      </c>
      <c r="E48" s="277"/>
      <c r="F48" s="278">
        <f t="shared" si="1"/>
        <v>0</v>
      </c>
      <c r="G48" s="282"/>
      <c r="H48" s="256"/>
      <c r="I48" s="257"/>
      <c r="J48" s="276"/>
      <c r="K48" s="283"/>
      <c r="L48" s="280"/>
    </row>
    <row r="49" ht="15.75" customHeight="1">
      <c r="A49" s="212"/>
      <c r="B49" s="216"/>
      <c r="C49" s="217"/>
      <c r="D49" s="284"/>
      <c r="E49" s="285" t="s">
        <v>78</v>
      </c>
      <c r="F49" s="286">
        <f>SUM(F44:F48)</f>
        <v>0</v>
      </c>
      <c r="G49" s="266"/>
      <c r="H49" s="267"/>
      <c r="I49" s="268"/>
      <c r="J49" s="284"/>
      <c r="K49" s="285" t="s">
        <v>79</v>
      </c>
      <c r="L49" s="286">
        <f>SUM(L44:L48)</f>
        <v>0</v>
      </c>
    </row>
    <row r="50" ht="15.75" customHeight="1">
      <c r="A50" s="212"/>
      <c r="B50" s="216"/>
      <c r="C50" s="217"/>
      <c r="D50" s="217"/>
      <c r="E50" s="217"/>
      <c r="F50" s="217"/>
      <c r="G50" s="212"/>
      <c r="H50" s="216"/>
      <c r="I50" s="217"/>
      <c r="J50" s="217"/>
      <c r="K50" s="217"/>
      <c r="L50" s="217"/>
    </row>
    <row r="51" ht="18.0" customHeight="1">
      <c r="A51" s="212"/>
      <c r="B51" s="216"/>
      <c r="C51" s="217"/>
      <c r="D51" s="217"/>
      <c r="E51" s="217"/>
      <c r="F51" s="217"/>
      <c r="G51" s="287"/>
      <c r="H51" s="287"/>
      <c r="I51" s="288" t="s">
        <v>80</v>
      </c>
      <c r="J51" s="289"/>
      <c r="K51" s="287"/>
      <c r="L51" s="217"/>
    </row>
    <row r="52" ht="4.5" customHeight="1">
      <c r="A52" s="212"/>
      <c r="B52" s="216"/>
      <c r="C52" s="217"/>
      <c r="D52" s="217"/>
      <c r="E52" s="217"/>
      <c r="F52" s="217"/>
      <c r="G52" s="212"/>
      <c r="H52" s="216"/>
      <c r="I52" s="217"/>
      <c r="J52" s="217"/>
      <c r="K52" s="217"/>
      <c r="L52" s="217"/>
    </row>
    <row r="53" ht="15.0" customHeight="1">
      <c r="A53" s="290"/>
      <c r="B53" s="291" t="s">
        <v>81</v>
      </c>
      <c r="C53" s="228"/>
      <c r="D53" s="228"/>
      <c r="E53" s="229"/>
      <c r="F53" s="217"/>
      <c r="G53" s="292"/>
      <c r="H53" s="292"/>
      <c r="I53" s="293" t="s">
        <v>82</v>
      </c>
      <c r="J53" s="294">
        <f>'20'!J60</f>
        <v>26620</v>
      </c>
      <c r="K53" s="295"/>
      <c r="L53" s="217"/>
    </row>
    <row r="54" ht="4.5" customHeight="1">
      <c r="A54" s="290"/>
      <c r="B54" s="255"/>
      <c r="C54" s="256"/>
      <c r="D54" s="256"/>
      <c r="E54" s="257"/>
      <c r="F54" s="217"/>
      <c r="G54" s="212"/>
      <c r="H54" s="216"/>
      <c r="I54" s="217"/>
      <c r="J54" s="218"/>
      <c r="K54" s="217"/>
      <c r="L54" s="217"/>
    </row>
    <row r="55" ht="18.75" customHeight="1">
      <c r="A55" s="296"/>
      <c r="B55" s="324"/>
      <c r="C55" s="228"/>
      <c r="D55" s="228"/>
      <c r="E55" s="229"/>
      <c r="F55" s="217"/>
      <c r="G55" s="298"/>
      <c r="H55" s="298"/>
      <c r="I55" s="299" t="s">
        <v>84</v>
      </c>
      <c r="J55" s="300">
        <f>F49+L49</f>
        <v>0</v>
      </c>
      <c r="K55" s="301"/>
      <c r="L55" s="217"/>
    </row>
    <row r="56" ht="4.5" customHeight="1">
      <c r="A56" s="296"/>
      <c r="B56" s="235"/>
      <c r="E56" s="236"/>
      <c r="F56" s="217"/>
      <c r="G56" s="212"/>
      <c r="H56" s="269"/>
      <c r="I56" s="270"/>
      <c r="J56" s="218"/>
      <c r="K56" s="217"/>
      <c r="L56" s="217"/>
    </row>
    <row r="57" ht="15.75" customHeight="1">
      <c r="A57" s="296"/>
      <c r="B57" s="235"/>
      <c r="E57" s="236"/>
      <c r="F57" s="217"/>
      <c r="G57" s="298"/>
      <c r="H57" s="298"/>
      <c r="I57" s="299" t="s">
        <v>53</v>
      </c>
      <c r="J57" s="300">
        <f>L25</f>
        <v>0</v>
      </c>
      <c r="K57" s="301"/>
      <c r="L57" s="222"/>
    </row>
    <row r="58" ht="4.5" customHeight="1">
      <c r="A58" s="296"/>
      <c r="B58" s="235"/>
      <c r="E58" s="236"/>
      <c r="F58" s="217"/>
      <c r="G58" s="212"/>
      <c r="H58" s="269"/>
      <c r="I58" s="270"/>
      <c r="J58" s="218"/>
      <c r="K58" s="217"/>
      <c r="L58" s="217"/>
    </row>
    <row r="59" ht="15.75" customHeight="1">
      <c r="A59" s="296"/>
      <c r="B59" s="235"/>
      <c r="E59" s="236"/>
      <c r="F59" s="217"/>
      <c r="G59" s="302"/>
      <c r="H59" s="302"/>
      <c r="I59" s="303" t="s">
        <v>66</v>
      </c>
      <c r="J59" s="304" t="str">
        <f>F37</f>
        <v/>
      </c>
      <c r="K59" s="301"/>
      <c r="L59" s="217"/>
    </row>
    <row r="60" ht="4.5" customHeight="1">
      <c r="A60" s="296"/>
      <c r="B60" s="235"/>
      <c r="E60" s="236"/>
      <c r="F60" s="217"/>
      <c r="G60" s="212"/>
      <c r="H60" s="212"/>
      <c r="I60" s="216"/>
      <c r="J60" s="218"/>
      <c r="K60" s="217"/>
      <c r="L60" s="217"/>
    </row>
    <row r="61" ht="15.75" customHeight="1">
      <c r="A61" s="296"/>
      <c r="B61" s="235"/>
      <c r="E61" s="236"/>
      <c r="F61" s="217"/>
      <c r="G61" s="302"/>
      <c r="H61" s="302"/>
      <c r="I61" s="303" t="s">
        <v>58</v>
      </c>
      <c r="J61" s="304">
        <f>L30+L39</f>
        <v>0</v>
      </c>
      <c r="K61" s="301"/>
      <c r="L61" s="217"/>
    </row>
    <row r="62" ht="4.5" customHeight="1">
      <c r="A62" s="296"/>
      <c r="B62" s="235"/>
      <c r="E62" s="236"/>
      <c r="F62" s="217"/>
      <c r="G62" s="212"/>
      <c r="H62" s="212"/>
      <c r="I62" s="216"/>
      <c r="J62" s="218"/>
      <c r="K62" s="217"/>
      <c r="L62" s="217"/>
    </row>
    <row r="63" ht="15.75" customHeight="1">
      <c r="A63" s="296"/>
      <c r="B63" s="235"/>
      <c r="E63" s="236"/>
      <c r="F63" s="217"/>
      <c r="G63" s="302"/>
      <c r="H63" s="302"/>
      <c r="I63" s="303" t="s">
        <v>85</v>
      </c>
      <c r="J63" s="304">
        <f>J53+J57+J59-J61</f>
        <v>26620</v>
      </c>
      <c r="K63" s="305"/>
      <c r="L63" s="217"/>
    </row>
    <row r="64" ht="4.5" customHeight="1">
      <c r="A64" s="212"/>
      <c r="B64" s="235"/>
      <c r="E64" s="236"/>
      <c r="F64" s="217"/>
      <c r="G64" s="212"/>
      <c r="H64" s="216"/>
      <c r="I64" s="217"/>
      <c r="J64" s="218"/>
      <c r="K64" s="217"/>
      <c r="L64" s="217"/>
    </row>
    <row r="65" ht="15.75" customHeight="1">
      <c r="A65" s="212"/>
      <c r="B65" s="235"/>
      <c r="E65" s="236"/>
      <c r="F65" s="217"/>
      <c r="G65" s="292"/>
      <c r="H65" s="292"/>
      <c r="I65" s="293" t="s">
        <v>86</v>
      </c>
      <c r="J65" s="304">
        <f>J63-J53</f>
        <v>0</v>
      </c>
      <c r="K65" s="306"/>
      <c r="L65" s="217"/>
    </row>
    <row r="66" ht="4.5" customHeight="1">
      <c r="A66" s="296"/>
      <c r="B66" s="235"/>
      <c r="E66" s="236"/>
      <c r="F66" s="217"/>
      <c r="G66" s="212"/>
      <c r="H66" s="216"/>
      <c r="I66" s="216"/>
      <c r="J66" s="218"/>
      <c r="K66" s="217"/>
      <c r="L66" s="217"/>
    </row>
    <row r="67" ht="15.75" customHeight="1">
      <c r="A67" s="212"/>
      <c r="B67" s="235"/>
      <c r="E67" s="236"/>
      <c r="F67" s="217"/>
      <c r="G67" s="298"/>
      <c r="H67" s="298"/>
      <c r="I67" s="299" t="s">
        <v>87</v>
      </c>
      <c r="J67" s="304">
        <f>J53+F30+(F37-(L30+L39))</f>
        <v>26620</v>
      </c>
      <c r="K67" s="306"/>
      <c r="L67" s="217"/>
    </row>
    <row r="68" ht="4.5" customHeight="1">
      <c r="A68" s="296"/>
      <c r="B68" s="235"/>
      <c r="E68" s="236"/>
      <c r="F68" s="217"/>
      <c r="G68" s="212"/>
      <c r="H68" s="216"/>
      <c r="I68" s="216"/>
      <c r="J68" s="218"/>
      <c r="K68" s="217"/>
      <c r="L68" s="217"/>
    </row>
    <row r="69" ht="18.75" customHeight="1">
      <c r="A69" s="296"/>
      <c r="B69" s="255"/>
      <c r="C69" s="256"/>
      <c r="D69" s="256"/>
      <c r="E69" s="257"/>
      <c r="F69" s="217"/>
      <c r="G69" s="298"/>
      <c r="H69" s="298"/>
      <c r="I69" s="299" t="s">
        <v>88</v>
      </c>
      <c r="J69" s="307">
        <f>J55-J67</f>
        <v>-26620</v>
      </c>
      <c r="K69" s="243"/>
      <c r="L69" s="217"/>
    </row>
    <row r="70" ht="15.0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0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4.25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46101.0</v>
      </c>
      <c r="D1" s="164"/>
      <c r="E1" s="162"/>
      <c r="F1" s="161" t="s">
        <v>39</v>
      </c>
      <c r="G1" s="164"/>
      <c r="H1" s="162"/>
      <c r="I1" s="165" t="s">
        <v>98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2335.0</v>
      </c>
      <c r="H8" s="196">
        <v>9601.0</v>
      </c>
      <c r="I8" s="197"/>
      <c r="J8" s="198">
        <v>90000.0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5">
        <v>9602.0</v>
      </c>
      <c r="I9" s="206">
        <v>30000.0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313"/>
      <c r="H15" s="190"/>
      <c r="I15" s="191"/>
      <c r="J15" s="191"/>
      <c r="K15" s="191"/>
      <c r="L15" s="191"/>
    </row>
    <row r="16" ht="20.25" customHeight="1">
      <c r="A16" s="212"/>
      <c r="B16" s="213" t="s">
        <v>52</v>
      </c>
      <c r="C16" s="214">
        <f>SUM($C8:$C15)</f>
        <v>0</v>
      </c>
      <c r="D16" s="214">
        <f>SUM($D8:$D15)</f>
        <v>0</v>
      </c>
      <c r="E16" s="214">
        <f>SUM($E8:$E15)</f>
        <v>0</v>
      </c>
      <c r="F16" s="214">
        <f>SUM($F8:$F15)</f>
        <v>0</v>
      </c>
      <c r="G16" s="215"/>
      <c r="H16" s="213" t="s">
        <v>52</v>
      </c>
      <c r="I16" s="214">
        <f>SUM($I8:$I15)</f>
        <v>30000</v>
      </c>
      <c r="J16" s="214">
        <f>SUM($J8:$J15)</f>
        <v>90000</v>
      </c>
      <c r="K16" s="214">
        <f>SUM($K8:$K15)</f>
        <v>0</v>
      </c>
      <c r="L16" s="214">
        <f>SUM($L8:$L15)</f>
        <v>0</v>
      </c>
    </row>
    <row r="17" ht="3.75" customHeight="1">
      <c r="A17" s="212"/>
      <c r="B17" s="216"/>
      <c r="C17" s="217"/>
      <c r="D17" s="217"/>
      <c r="E17" s="217"/>
      <c r="F17" s="217"/>
      <c r="G17" s="212"/>
      <c r="H17" s="216"/>
      <c r="I17" s="218"/>
      <c r="J17" s="218"/>
      <c r="K17" s="218"/>
      <c r="L17" s="218"/>
    </row>
    <row r="18" ht="21.75" customHeight="1">
      <c r="A18" s="212"/>
      <c r="B18" s="216"/>
      <c r="C18" s="217"/>
      <c r="D18" s="217"/>
      <c r="E18" s="217"/>
      <c r="F18" s="217"/>
      <c r="G18" s="212"/>
      <c r="H18" s="216"/>
      <c r="I18" s="218"/>
      <c r="J18" s="219"/>
      <c r="K18" s="220" t="s">
        <v>53</v>
      </c>
      <c r="L18" s="221">
        <f>$C$16+$D$16+$E$16+$F$16+$I$16+$J$16+$K$16+$L$16</f>
        <v>120000</v>
      </c>
    </row>
    <row r="19" ht="12.0" customHeight="1">
      <c r="A19" s="212"/>
      <c r="B19" s="216"/>
      <c r="C19" s="217"/>
      <c r="D19" s="217"/>
      <c r="E19" s="217"/>
      <c r="F19" s="217"/>
      <c r="G19" s="212"/>
      <c r="H19" s="218"/>
      <c r="I19" s="217"/>
      <c r="J19" s="217"/>
      <c r="K19" s="217"/>
      <c r="L19" s="222"/>
    </row>
    <row r="20" ht="26.25" customHeight="1">
      <c r="A20" s="223"/>
      <c r="B20" s="224"/>
      <c r="C20" s="225"/>
      <c r="D20" s="225"/>
      <c r="E20" s="225"/>
      <c r="F20" s="226"/>
      <c r="G20" s="226" t="s">
        <v>54</v>
      </c>
      <c r="H20" s="224"/>
      <c r="I20" s="225"/>
      <c r="J20" s="225"/>
      <c r="K20" s="225"/>
      <c r="L20" s="225"/>
    </row>
    <row r="21" ht="19.5" customHeight="1">
      <c r="A21" s="227" t="s">
        <v>55</v>
      </c>
      <c r="B21" s="228"/>
      <c r="C21" s="229"/>
      <c r="D21" s="230"/>
      <c r="E21" s="231" t="s">
        <v>56</v>
      </c>
      <c r="F21" s="232"/>
      <c r="G21" s="233" t="s">
        <v>57</v>
      </c>
      <c r="H21" s="228"/>
      <c r="I21" s="229"/>
      <c r="J21" s="234" t="s">
        <v>58</v>
      </c>
      <c r="K21" s="164"/>
      <c r="L21" s="178"/>
    </row>
    <row r="22" ht="18.75" customHeight="1">
      <c r="A22" s="235"/>
      <c r="C22" s="236"/>
      <c r="D22" s="237" t="s">
        <v>59</v>
      </c>
      <c r="E22" s="162"/>
      <c r="F22" s="238" t="s">
        <v>16</v>
      </c>
      <c r="G22" s="239"/>
      <c r="I22" s="236"/>
      <c r="J22" s="237" t="s">
        <v>59</v>
      </c>
      <c r="K22" s="162"/>
      <c r="L22" s="238" t="s">
        <v>16</v>
      </c>
    </row>
    <row r="23" ht="15.75" customHeight="1">
      <c r="A23" s="235"/>
      <c r="C23" s="236"/>
      <c r="D23" s="240" t="s">
        <v>60</v>
      </c>
      <c r="E23" s="241"/>
      <c r="F23" s="242">
        <f>C16+I16</f>
        <v>30000</v>
      </c>
      <c r="G23" s="239"/>
      <c r="I23" s="236"/>
      <c r="J23" s="240" t="s">
        <v>10</v>
      </c>
      <c r="K23" s="241"/>
      <c r="L23" s="314">
        <v>50000.0</v>
      </c>
    </row>
    <row r="24" ht="15.75" customHeight="1">
      <c r="A24" s="235"/>
      <c r="C24" s="236"/>
      <c r="D24" s="240" t="s">
        <v>61</v>
      </c>
      <c r="E24" s="243"/>
      <c r="F24" s="242">
        <f>D16+J16</f>
        <v>90000</v>
      </c>
      <c r="G24" s="239"/>
      <c r="I24" s="236"/>
      <c r="J24" s="244" t="s">
        <v>62</v>
      </c>
      <c r="K24" s="245"/>
      <c r="L24" s="246"/>
    </row>
    <row r="25" ht="15.75" customHeight="1">
      <c r="A25" s="235"/>
      <c r="C25" s="236"/>
      <c r="D25" s="240" t="s">
        <v>63</v>
      </c>
      <c r="E25" s="243"/>
      <c r="F25" s="242">
        <f>E16+K16</f>
        <v>0</v>
      </c>
      <c r="G25" s="239"/>
      <c r="I25" s="236"/>
      <c r="J25" s="244" t="s">
        <v>64</v>
      </c>
      <c r="K25" s="245"/>
      <c r="L25" s="246"/>
    </row>
    <row r="26" ht="15.75" customHeight="1">
      <c r="A26" s="235"/>
      <c r="C26" s="236"/>
      <c r="D26" s="240" t="s">
        <v>65</v>
      </c>
      <c r="E26" s="243"/>
      <c r="F26" s="242">
        <f>F16+L16</f>
        <v>0</v>
      </c>
      <c r="G26" s="239"/>
      <c r="I26" s="236"/>
      <c r="J26" s="244"/>
      <c r="K26" s="245"/>
      <c r="L26" s="246"/>
    </row>
    <row r="27" ht="15.75" customHeight="1">
      <c r="A27" s="235"/>
      <c r="C27" s="236"/>
      <c r="D27" s="247" t="s">
        <v>53</v>
      </c>
      <c r="E27" s="248"/>
      <c r="F27" s="249">
        <f>SUM(F23:F26)</f>
        <v>120000</v>
      </c>
      <c r="G27" s="239"/>
      <c r="I27" s="236"/>
      <c r="J27" s="244"/>
      <c r="K27" s="245"/>
      <c r="L27" s="246"/>
    </row>
    <row r="28" ht="15.75" customHeight="1">
      <c r="A28" s="235"/>
      <c r="C28" s="236"/>
      <c r="D28" s="250" t="s">
        <v>66</v>
      </c>
      <c r="E28" s="164"/>
      <c r="F28" s="178"/>
      <c r="G28" s="239"/>
      <c r="I28" s="236"/>
      <c r="J28" s="244"/>
      <c r="K28" s="245"/>
      <c r="L28" s="246"/>
    </row>
    <row r="29" ht="15.75" customHeight="1">
      <c r="A29" s="235"/>
      <c r="C29" s="236"/>
      <c r="D29" s="237" t="s">
        <v>59</v>
      </c>
      <c r="E29" s="162"/>
      <c r="F29" s="238" t="s">
        <v>16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1" t="s">
        <v>10</v>
      </c>
      <c r="E30" s="252"/>
      <c r="F30" s="242"/>
      <c r="G30" s="239"/>
      <c r="I30" s="236"/>
      <c r="J30" s="247" t="s">
        <v>67</v>
      </c>
      <c r="K30" s="248"/>
      <c r="L30" s="249">
        <f>SUM(L23:L29)</f>
        <v>50000</v>
      </c>
    </row>
    <row r="31" ht="15.75" customHeight="1">
      <c r="A31" s="235"/>
      <c r="C31" s="236"/>
      <c r="D31" s="253" t="s">
        <v>64</v>
      </c>
      <c r="E31" s="254"/>
      <c r="F31" s="246"/>
      <c r="G31" s="239"/>
      <c r="I31" s="236"/>
      <c r="J31" s="234" t="s">
        <v>68</v>
      </c>
      <c r="K31" s="164"/>
      <c r="L31" s="178"/>
    </row>
    <row r="32" ht="18.75" customHeight="1">
      <c r="A32" s="255"/>
      <c r="B32" s="256"/>
      <c r="C32" s="257"/>
      <c r="D32" s="247" t="s">
        <v>69</v>
      </c>
      <c r="E32" s="248"/>
      <c r="F32" s="249">
        <f>SUM(F30:F31)</f>
        <v>0</v>
      </c>
      <c r="G32" s="258"/>
      <c r="H32" s="259"/>
      <c r="I32" s="260"/>
      <c r="J32" s="244" t="s">
        <v>70</v>
      </c>
      <c r="K32" s="254"/>
      <c r="L32" s="246"/>
    </row>
    <row r="33" ht="15.75" customHeight="1">
      <c r="A33" s="212"/>
      <c r="B33" s="261"/>
      <c r="C33" s="262"/>
      <c r="D33" s="263"/>
      <c r="E33" s="264" t="s">
        <v>71</v>
      </c>
      <c r="F33" s="265">
        <f>F27+F32</f>
        <v>120000</v>
      </c>
      <c r="G33" s="266"/>
      <c r="H33" s="267"/>
      <c r="I33" s="268"/>
      <c r="J33" s="263"/>
      <c r="K33" s="264" t="s">
        <v>72</v>
      </c>
      <c r="L33" s="265">
        <f>L30+L32</f>
        <v>50000</v>
      </c>
    </row>
    <row r="34" ht="11.25" customHeight="1">
      <c r="A34" s="212"/>
      <c r="B34" s="216"/>
      <c r="C34" s="217"/>
      <c r="D34" s="217"/>
      <c r="E34" s="217"/>
      <c r="F34" s="217"/>
      <c r="G34" s="269"/>
      <c r="H34" s="270"/>
      <c r="I34" s="271"/>
      <c r="K34" s="217"/>
      <c r="L34" s="217"/>
    </row>
    <row r="35" ht="15.75" customHeight="1">
      <c r="A35" s="223"/>
      <c r="B35" s="224"/>
      <c r="C35" s="225"/>
      <c r="D35" s="225"/>
      <c r="E35" s="225"/>
      <c r="F35" s="226"/>
      <c r="G35" s="226" t="s">
        <v>73</v>
      </c>
      <c r="H35" s="224"/>
      <c r="I35" s="225"/>
      <c r="J35" s="225"/>
      <c r="K35" s="225"/>
      <c r="L35" s="225"/>
    </row>
    <row r="36" ht="16.5" customHeight="1">
      <c r="A36" s="272" t="s">
        <v>74</v>
      </c>
      <c r="B36" s="228"/>
      <c r="C36" s="229"/>
      <c r="D36" s="273" t="s">
        <v>75</v>
      </c>
      <c r="E36" s="273" t="s">
        <v>76</v>
      </c>
      <c r="F36" s="274" t="s">
        <v>16</v>
      </c>
      <c r="G36" s="275" t="s">
        <v>77</v>
      </c>
      <c r="H36" s="228"/>
      <c r="I36" s="229"/>
      <c r="J36" s="273" t="s">
        <v>75</v>
      </c>
      <c r="K36" s="273" t="s">
        <v>76</v>
      </c>
      <c r="L36" s="273" t="s">
        <v>16</v>
      </c>
    </row>
    <row r="37" ht="16.5" customHeight="1">
      <c r="A37" s="235"/>
      <c r="C37" s="236"/>
      <c r="D37" s="276">
        <v>20000.0</v>
      </c>
      <c r="E37" s="281"/>
      <c r="F37" s="278">
        <f t="shared" ref="F37:F41" si="1">D37*E37</f>
        <v>0</v>
      </c>
      <c r="G37" s="279"/>
      <c r="I37" s="236"/>
      <c r="J37" s="276">
        <v>500.0</v>
      </c>
      <c r="K37" s="281">
        <v>8.0</v>
      </c>
      <c r="L37" s="280">
        <f t="shared" ref="L37:L40" si="2">J37*K37</f>
        <v>4000</v>
      </c>
    </row>
    <row r="38" ht="16.5" customHeight="1">
      <c r="A38" s="235"/>
      <c r="C38" s="236"/>
      <c r="D38" s="276">
        <v>10000.0</v>
      </c>
      <c r="E38" s="277"/>
      <c r="F38" s="278">
        <f t="shared" si="1"/>
        <v>0</v>
      </c>
      <c r="G38" s="279"/>
      <c r="I38" s="236"/>
      <c r="J38" s="276">
        <v>100.0</v>
      </c>
      <c r="K38" s="281">
        <v>5.0</v>
      </c>
      <c r="L38" s="280">
        <f t="shared" si="2"/>
        <v>500</v>
      </c>
    </row>
    <row r="39" ht="16.5" customHeight="1">
      <c r="A39" s="235"/>
      <c r="C39" s="236"/>
      <c r="D39" s="276">
        <v>5000.0</v>
      </c>
      <c r="E39" s="277"/>
      <c r="F39" s="278">
        <f t="shared" si="1"/>
        <v>0</v>
      </c>
      <c r="G39" s="279"/>
      <c r="I39" s="236"/>
      <c r="J39" s="276">
        <v>50.0</v>
      </c>
      <c r="K39" s="281">
        <v>20.0</v>
      </c>
      <c r="L39" s="280">
        <f t="shared" si="2"/>
        <v>1000</v>
      </c>
    </row>
    <row r="40" ht="16.5" customHeight="1">
      <c r="A40" s="235"/>
      <c r="C40" s="236"/>
      <c r="D40" s="276">
        <v>2000.0</v>
      </c>
      <c r="E40" s="281">
        <v>4.0</v>
      </c>
      <c r="F40" s="278">
        <f t="shared" si="1"/>
        <v>8000</v>
      </c>
      <c r="G40" s="279"/>
      <c r="I40" s="236"/>
      <c r="J40" s="276">
        <v>10.0</v>
      </c>
      <c r="K40" s="281">
        <v>12.0</v>
      </c>
      <c r="L40" s="280">
        <f t="shared" si="2"/>
        <v>120</v>
      </c>
    </row>
    <row r="41" ht="16.5" customHeight="1">
      <c r="A41" s="255"/>
      <c r="B41" s="256"/>
      <c r="C41" s="257"/>
      <c r="D41" s="276">
        <v>1000.0</v>
      </c>
      <c r="E41" s="281">
        <v>13.0</v>
      </c>
      <c r="F41" s="278">
        <f t="shared" si="1"/>
        <v>13000</v>
      </c>
      <c r="G41" s="282"/>
      <c r="H41" s="256"/>
      <c r="I41" s="257"/>
      <c r="J41" s="276"/>
      <c r="K41" s="283"/>
      <c r="L41" s="280"/>
    </row>
    <row r="42" ht="15.75" customHeight="1">
      <c r="A42" s="212"/>
      <c r="B42" s="216"/>
      <c r="C42" s="217"/>
      <c r="D42" s="284"/>
      <c r="E42" s="285" t="s">
        <v>78</v>
      </c>
      <c r="F42" s="286">
        <f>SUM(F37:F41)</f>
        <v>21000</v>
      </c>
      <c r="G42" s="266"/>
      <c r="H42" s="267"/>
      <c r="I42" s="268"/>
      <c r="J42" s="284"/>
      <c r="K42" s="285" t="s">
        <v>79</v>
      </c>
      <c r="L42" s="286">
        <f>SUM(L37:L41)</f>
        <v>5620</v>
      </c>
    </row>
    <row r="43" ht="15.75" customHeight="1">
      <c r="A43" s="212"/>
      <c r="B43" s="216"/>
      <c r="C43" s="217"/>
      <c r="D43" s="217"/>
      <c r="E43" s="217"/>
      <c r="F43" s="217"/>
      <c r="G43" s="212"/>
      <c r="H43" s="216"/>
      <c r="I43" s="217"/>
      <c r="J43" s="217"/>
      <c r="K43" s="217"/>
      <c r="L43" s="217"/>
    </row>
    <row r="44" ht="18.0" customHeight="1">
      <c r="A44" s="212"/>
      <c r="B44" s="216"/>
      <c r="C44" s="217"/>
      <c r="D44" s="217"/>
      <c r="E44" s="217"/>
      <c r="F44" s="217"/>
      <c r="G44" s="287"/>
      <c r="H44" s="287"/>
      <c r="I44" s="288" t="s">
        <v>80</v>
      </c>
      <c r="J44" s="289"/>
      <c r="K44" s="287"/>
      <c r="L44" s="217"/>
    </row>
    <row r="45" ht="4.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5.0" customHeight="1">
      <c r="A46" s="290"/>
      <c r="B46" s="291" t="s">
        <v>81</v>
      </c>
      <c r="C46" s="228"/>
      <c r="D46" s="228"/>
      <c r="E46" s="229"/>
      <c r="F46" s="217"/>
      <c r="G46" s="292"/>
      <c r="H46" s="292"/>
      <c r="I46" s="293" t="s">
        <v>82</v>
      </c>
      <c r="J46" s="294">
        <f>'19'!J62</f>
        <v>46620</v>
      </c>
      <c r="K46" s="295"/>
      <c r="L46" s="217"/>
    </row>
    <row r="47" ht="4.5" customHeight="1">
      <c r="A47" s="290"/>
      <c r="B47" s="255"/>
      <c r="C47" s="256"/>
      <c r="D47" s="256"/>
      <c r="E47" s="257"/>
      <c r="F47" s="217"/>
      <c r="G47" s="212"/>
      <c r="H47" s="216"/>
      <c r="I47" s="217"/>
      <c r="J47" s="218"/>
      <c r="K47" s="217"/>
      <c r="L47" s="217"/>
    </row>
    <row r="48" ht="18.75" customHeight="1">
      <c r="A48" s="296"/>
      <c r="B48" s="297" t="s">
        <v>99</v>
      </c>
      <c r="C48" s="228"/>
      <c r="D48" s="228"/>
      <c r="E48" s="229"/>
      <c r="F48" s="217"/>
      <c r="G48" s="298"/>
      <c r="H48" s="298"/>
      <c r="I48" s="299" t="s">
        <v>84</v>
      </c>
      <c r="J48" s="300">
        <f>F42+L42</f>
        <v>26620</v>
      </c>
      <c r="K48" s="301"/>
      <c r="L48" s="217"/>
    </row>
    <row r="49" ht="4.5" customHeight="1">
      <c r="A49" s="296"/>
      <c r="B49" s="235"/>
      <c r="E49" s="236"/>
      <c r="F49" s="217"/>
      <c r="G49" s="212"/>
      <c r="H49" s="269"/>
      <c r="I49" s="270"/>
      <c r="J49" s="218"/>
      <c r="K49" s="217"/>
      <c r="L49" s="217"/>
    </row>
    <row r="50" ht="15.75" customHeight="1">
      <c r="A50" s="296"/>
      <c r="B50" s="235"/>
      <c r="E50" s="236"/>
      <c r="F50" s="217"/>
      <c r="G50" s="298"/>
      <c r="H50" s="298"/>
      <c r="I50" s="299" t="s">
        <v>53</v>
      </c>
      <c r="J50" s="300">
        <f>L18</f>
        <v>120000</v>
      </c>
      <c r="K50" s="301"/>
      <c r="L50" s="222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302"/>
      <c r="H52" s="302"/>
      <c r="I52" s="303" t="s">
        <v>66</v>
      </c>
      <c r="J52" s="304" t="str">
        <f>F30</f>
        <v/>
      </c>
      <c r="K52" s="301"/>
      <c r="L52" s="217"/>
    </row>
    <row r="53" ht="4.5" customHeight="1">
      <c r="A53" s="296"/>
      <c r="B53" s="235"/>
      <c r="E53" s="236"/>
      <c r="F53" s="217"/>
      <c r="G53" s="212"/>
      <c r="H53" s="212"/>
      <c r="I53" s="216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58</v>
      </c>
      <c r="J54" s="304">
        <f>L23+L32</f>
        <v>50000</v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85</v>
      </c>
      <c r="J56" s="304">
        <f>J46+J50+J52-J54</f>
        <v>116620</v>
      </c>
      <c r="K56" s="305"/>
      <c r="L56" s="217"/>
    </row>
    <row r="57" ht="4.5" customHeight="1">
      <c r="A57" s="212"/>
      <c r="B57" s="235"/>
      <c r="E57" s="236"/>
      <c r="F57" s="217"/>
      <c r="G57" s="212"/>
      <c r="H57" s="216"/>
      <c r="I57" s="217"/>
      <c r="J57" s="218"/>
      <c r="K57" s="217"/>
      <c r="L57" s="217"/>
    </row>
    <row r="58" ht="15.75" customHeight="1">
      <c r="A58" s="212"/>
      <c r="B58" s="235"/>
      <c r="E58" s="236"/>
      <c r="F58" s="217"/>
      <c r="G58" s="292"/>
      <c r="H58" s="292"/>
      <c r="I58" s="293" t="s">
        <v>86</v>
      </c>
      <c r="J58" s="304">
        <f>J56-J46</f>
        <v>70000</v>
      </c>
      <c r="K58" s="306"/>
      <c r="L58" s="217"/>
    </row>
    <row r="59" ht="4.5" customHeight="1">
      <c r="A59" s="296"/>
      <c r="B59" s="235"/>
      <c r="E59" s="236"/>
      <c r="F59" s="217"/>
      <c r="G59" s="212"/>
      <c r="H59" s="216"/>
      <c r="I59" s="216"/>
      <c r="J59" s="218"/>
      <c r="K59" s="217"/>
      <c r="L59" s="217"/>
    </row>
    <row r="60" ht="15.75" customHeight="1">
      <c r="A60" s="212"/>
      <c r="B60" s="235"/>
      <c r="E60" s="236"/>
      <c r="F60" s="217"/>
      <c r="G60" s="298"/>
      <c r="H60" s="298"/>
      <c r="I60" s="299" t="s">
        <v>87</v>
      </c>
      <c r="J60" s="304">
        <f>J46+F23+(F30-(L23+L32))</f>
        <v>26620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8.75" customHeight="1">
      <c r="A62" s="296"/>
      <c r="B62" s="255"/>
      <c r="C62" s="256"/>
      <c r="D62" s="256"/>
      <c r="E62" s="257"/>
      <c r="F62" s="217"/>
      <c r="G62" s="298"/>
      <c r="H62" s="298"/>
      <c r="I62" s="299" t="s">
        <v>88</v>
      </c>
      <c r="J62" s="307">
        <f>J48-J60</f>
        <v>0</v>
      </c>
      <c r="K62" s="243"/>
      <c r="L62" s="217"/>
    </row>
    <row r="63" ht="15.0" customHeight="1">
      <c r="A63" s="168"/>
      <c r="B63" s="308"/>
      <c r="C63" s="308"/>
      <c r="D63" s="308"/>
      <c r="E63" s="308"/>
      <c r="F63" s="309"/>
      <c r="G63" s="168"/>
      <c r="H63" s="310"/>
      <c r="I63" s="309"/>
      <c r="J63" s="309"/>
      <c r="K63" s="309"/>
      <c r="L63" s="309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7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4.25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46100.0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2332.0</v>
      </c>
      <c r="H8" s="196">
        <v>9598.0</v>
      </c>
      <c r="I8" s="197"/>
      <c r="J8" s="198">
        <v>25000.0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2333.0</v>
      </c>
      <c r="H9" s="205">
        <v>9599.0</v>
      </c>
      <c r="I9" s="201"/>
      <c r="J9" s="206">
        <v>17990.0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2334.0</v>
      </c>
      <c r="H10" s="207">
        <v>9600.0</v>
      </c>
      <c r="I10" s="192"/>
      <c r="J10" s="208">
        <v>185000.0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89"/>
      <c r="B13" s="190"/>
      <c r="C13" s="191"/>
      <c r="D13" s="191"/>
      <c r="E13" s="193"/>
      <c r="F13" s="194"/>
      <c r="G13" s="313"/>
      <c r="H13" s="190"/>
      <c r="I13" s="191"/>
      <c r="J13" s="191"/>
      <c r="K13" s="191"/>
      <c r="L13" s="191"/>
    </row>
    <row r="14" ht="20.25" customHeight="1">
      <c r="A14" s="318"/>
      <c r="B14" s="319"/>
      <c r="C14" s="320"/>
      <c r="D14" s="320"/>
      <c r="E14" s="321"/>
      <c r="F14" s="322"/>
      <c r="G14" s="323"/>
      <c r="H14" s="319"/>
      <c r="I14" s="320"/>
      <c r="J14" s="320"/>
      <c r="K14" s="320"/>
      <c r="L14" s="320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9"/>
      <c r="B15" s="190"/>
      <c r="C15" s="191"/>
      <c r="D15" s="191"/>
      <c r="E15" s="193"/>
      <c r="F15" s="194"/>
      <c r="G15" s="313"/>
      <c r="H15" s="190"/>
      <c r="I15" s="191"/>
      <c r="J15" s="191"/>
      <c r="K15" s="191"/>
      <c r="L15" s="191"/>
    </row>
    <row r="16" ht="20.25" customHeight="1">
      <c r="A16" s="199"/>
      <c r="B16" s="200"/>
      <c r="C16" s="201"/>
      <c r="D16" s="201"/>
      <c r="E16" s="202"/>
      <c r="F16" s="203"/>
      <c r="G16" s="204"/>
      <c r="H16" s="200"/>
      <c r="I16" s="201"/>
      <c r="J16" s="201"/>
      <c r="K16" s="201"/>
      <c r="L16" s="201"/>
    </row>
    <row r="17" ht="20.25" customHeight="1">
      <c r="A17" s="189"/>
      <c r="B17" s="190"/>
      <c r="C17" s="191"/>
      <c r="D17" s="191"/>
      <c r="E17" s="193"/>
      <c r="F17" s="194"/>
      <c r="G17" s="313"/>
      <c r="H17" s="190"/>
      <c r="I17" s="191"/>
      <c r="J17" s="191"/>
      <c r="K17" s="191"/>
      <c r="L17" s="191"/>
    </row>
    <row r="18" ht="20.25" customHeight="1">
      <c r="A18" s="212"/>
      <c r="B18" s="213" t="s">
        <v>52</v>
      </c>
      <c r="C18" s="214">
        <f>SUM($C8:$C17)</f>
        <v>0</v>
      </c>
      <c r="D18" s="214">
        <f>SUM($D8:$D17)</f>
        <v>0</v>
      </c>
      <c r="E18" s="214">
        <f>SUM($E8:$E17)</f>
        <v>0</v>
      </c>
      <c r="F18" s="214">
        <f>SUM($F8:$F17)</f>
        <v>0</v>
      </c>
      <c r="G18" s="215"/>
      <c r="H18" s="213" t="s">
        <v>52</v>
      </c>
      <c r="I18" s="214">
        <f>SUM($I8:$I17)</f>
        <v>0</v>
      </c>
      <c r="J18" s="214">
        <f>SUM($J8:$J17)</f>
        <v>227990</v>
      </c>
      <c r="K18" s="214">
        <f>SUM($K8:$K17)</f>
        <v>0</v>
      </c>
      <c r="L18" s="214">
        <f>SUM($L8:$L17)</f>
        <v>0</v>
      </c>
    </row>
    <row r="19" ht="3.75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8"/>
      <c r="K19" s="218"/>
      <c r="L19" s="218"/>
    </row>
    <row r="20" ht="21.75" customHeight="1">
      <c r="A20" s="212"/>
      <c r="B20" s="216"/>
      <c r="C20" s="217"/>
      <c r="D20" s="217"/>
      <c r="E20" s="217"/>
      <c r="F20" s="217"/>
      <c r="G20" s="212"/>
      <c r="H20" s="216"/>
      <c r="I20" s="218"/>
      <c r="J20" s="219"/>
      <c r="K20" s="220" t="s">
        <v>53</v>
      </c>
      <c r="L20" s="221">
        <f>$C$18+$D$18+$E$18+$F$18+$I$18+$J$18+$K$18+$L$18</f>
        <v>227990</v>
      </c>
    </row>
    <row r="21" ht="12.0" customHeight="1">
      <c r="A21" s="212"/>
      <c r="B21" s="216"/>
      <c r="C21" s="217"/>
      <c r="D21" s="217"/>
      <c r="E21" s="217"/>
      <c r="F21" s="217"/>
      <c r="G21" s="212"/>
      <c r="H21" s="218"/>
      <c r="I21" s="217"/>
      <c r="J21" s="217"/>
      <c r="K21" s="217"/>
      <c r="L21" s="222"/>
    </row>
    <row r="22" ht="26.25" customHeight="1">
      <c r="A22" s="223"/>
      <c r="B22" s="224"/>
      <c r="C22" s="225"/>
      <c r="D22" s="225"/>
      <c r="E22" s="225"/>
      <c r="F22" s="226"/>
      <c r="G22" s="226" t="s">
        <v>54</v>
      </c>
      <c r="H22" s="224"/>
      <c r="I22" s="225"/>
      <c r="J22" s="225"/>
      <c r="K22" s="225"/>
      <c r="L22" s="225"/>
    </row>
    <row r="23" ht="19.5" customHeight="1">
      <c r="A23" s="227" t="s">
        <v>55</v>
      </c>
      <c r="B23" s="228"/>
      <c r="C23" s="229"/>
      <c r="D23" s="230"/>
      <c r="E23" s="231" t="s">
        <v>56</v>
      </c>
      <c r="F23" s="232"/>
      <c r="G23" s="233" t="s">
        <v>57</v>
      </c>
      <c r="H23" s="228"/>
      <c r="I23" s="229"/>
      <c r="J23" s="234" t="s">
        <v>58</v>
      </c>
      <c r="K23" s="164"/>
      <c r="L23" s="178"/>
    </row>
    <row r="24" ht="18.75" customHeight="1">
      <c r="A24" s="235"/>
      <c r="C24" s="236"/>
      <c r="D24" s="237" t="s">
        <v>59</v>
      </c>
      <c r="E24" s="162"/>
      <c r="F24" s="238" t="s">
        <v>16</v>
      </c>
      <c r="G24" s="239"/>
      <c r="I24" s="236"/>
      <c r="J24" s="237" t="s">
        <v>59</v>
      </c>
      <c r="K24" s="162"/>
      <c r="L24" s="238" t="s">
        <v>16</v>
      </c>
    </row>
    <row r="25" ht="15.75" customHeight="1">
      <c r="A25" s="235"/>
      <c r="C25" s="236"/>
      <c r="D25" s="240" t="s">
        <v>60</v>
      </c>
      <c r="E25" s="241"/>
      <c r="F25" s="242">
        <f>C18+I18</f>
        <v>0</v>
      </c>
      <c r="G25" s="239"/>
      <c r="I25" s="236"/>
      <c r="J25" s="240" t="s">
        <v>10</v>
      </c>
      <c r="K25" s="241"/>
      <c r="L25" s="242"/>
    </row>
    <row r="26" ht="15.75" customHeight="1">
      <c r="A26" s="235"/>
      <c r="C26" s="236"/>
      <c r="D26" s="240" t="s">
        <v>61</v>
      </c>
      <c r="E26" s="243"/>
      <c r="F26" s="242">
        <f>D18+J18</f>
        <v>227990</v>
      </c>
      <c r="G26" s="239"/>
      <c r="I26" s="236"/>
      <c r="J26" s="244" t="s">
        <v>62</v>
      </c>
      <c r="K26" s="245"/>
      <c r="L26" s="246"/>
    </row>
    <row r="27" ht="15.75" customHeight="1">
      <c r="A27" s="235"/>
      <c r="C27" s="236"/>
      <c r="D27" s="240" t="s">
        <v>63</v>
      </c>
      <c r="E27" s="243"/>
      <c r="F27" s="242">
        <f>E18+K18</f>
        <v>0</v>
      </c>
      <c r="G27" s="239"/>
      <c r="I27" s="236"/>
      <c r="J27" s="244" t="s">
        <v>64</v>
      </c>
      <c r="K27" s="245"/>
      <c r="L27" s="246"/>
    </row>
    <row r="28" ht="15.75" customHeight="1">
      <c r="A28" s="235"/>
      <c r="C28" s="236"/>
      <c r="D28" s="240" t="s">
        <v>65</v>
      </c>
      <c r="E28" s="243"/>
      <c r="F28" s="242">
        <f>F18+L18</f>
        <v>0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47" t="s">
        <v>53</v>
      </c>
      <c r="E29" s="248"/>
      <c r="F29" s="249">
        <f>SUM(F25:F28)</f>
        <v>227990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0" t="s">
        <v>66</v>
      </c>
      <c r="E30" s="164"/>
      <c r="F30" s="178"/>
      <c r="G30" s="239"/>
      <c r="I30" s="236"/>
      <c r="J30" s="244"/>
      <c r="K30" s="245"/>
      <c r="L30" s="246"/>
    </row>
    <row r="31" ht="15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51" t="s">
        <v>10</v>
      </c>
      <c r="E32" s="252"/>
      <c r="F32" s="242">
        <v>0.0</v>
      </c>
      <c r="G32" s="239"/>
      <c r="I32" s="236"/>
      <c r="J32" s="247" t="s">
        <v>67</v>
      </c>
      <c r="K32" s="248"/>
      <c r="L32" s="249">
        <f>SUM(L25:L31)</f>
        <v>0</v>
      </c>
    </row>
    <row r="33" ht="15.75" customHeight="1">
      <c r="A33" s="235"/>
      <c r="C33" s="236"/>
      <c r="D33" s="253" t="s">
        <v>64</v>
      </c>
      <c r="E33" s="254"/>
      <c r="F33" s="246"/>
      <c r="G33" s="239"/>
      <c r="I33" s="236"/>
      <c r="J33" s="234" t="s">
        <v>68</v>
      </c>
      <c r="K33" s="164"/>
      <c r="L33" s="178"/>
    </row>
    <row r="34" ht="18.75" customHeight="1">
      <c r="A34" s="255"/>
      <c r="B34" s="256"/>
      <c r="C34" s="257"/>
      <c r="D34" s="247" t="s">
        <v>69</v>
      </c>
      <c r="E34" s="248"/>
      <c r="F34" s="249">
        <f>SUM(F32:F33)</f>
        <v>0</v>
      </c>
      <c r="G34" s="258"/>
      <c r="H34" s="259"/>
      <c r="I34" s="260"/>
      <c r="J34" s="244" t="s">
        <v>70</v>
      </c>
      <c r="K34" s="254"/>
      <c r="L34" s="246">
        <v>0.0</v>
      </c>
    </row>
    <row r="35" ht="15.75" customHeight="1">
      <c r="A35" s="212"/>
      <c r="B35" s="261"/>
      <c r="C35" s="262"/>
      <c r="D35" s="263"/>
      <c r="E35" s="264" t="s">
        <v>71</v>
      </c>
      <c r="F35" s="265">
        <f>F29+F34</f>
        <v>227990</v>
      </c>
      <c r="G35" s="266"/>
      <c r="H35" s="267"/>
      <c r="I35" s="268"/>
      <c r="J35" s="263"/>
      <c r="K35" s="264" t="s">
        <v>72</v>
      </c>
      <c r="L35" s="265">
        <f>L32+L34</f>
        <v>0</v>
      </c>
    </row>
    <row r="36" ht="11.25" customHeight="1">
      <c r="A36" s="212"/>
      <c r="B36" s="216"/>
      <c r="C36" s="217"/>
      <c r="D36" s="217"/>
      <c r="E36" s="217"/>
      <c r="F36" s="217"/>
      <c r="G36" s="269"/>
      <c r="H36" s="270"/>
      <c r="I36" s="271"/>
      <c r="K36" s="217"/>
      <c r="L36" s="217"/>
    </row>
    <row r="37" ht="15.75" customHeight="1">
      <c r="A37" s="223"/>
      <c r="B37" s="224"/>
      <c r="C37" s="225"/>
      <c r="D37" s="225"/>
      <c r="E37" s="225"/>
      <c r="F37" s="226"/>
      <c r="G37" s="226" t="s">
        <v>73</v>
      </c>
      <c r="H37" s="224"/>
      <c r="I37" s="225"/>
      <c r="J37" s="225"/>
      <c r="K37" s="225"/>
      <c r="L37" s="225"/>
    </row>
    <row r="38" ht="16.5" customHeight="1">
      <c r="A38" s="272" t="s">
        <v>74</v>
      </c>
      <c r="B38" s="228"/>
      <c r="C38" s="229"/>
      <c r="D38" s="273" t="s">
        <v>75</v>
      </c>
      <c r="E38" s="273" t="s">
        <v>76</v>
      </c>
      <c r="F38" s="274" t="s">
        <v>16</v>
      </c>
      <c r="G38" s="275" t="s">
        <v>77</v>
      </c>
      <c r="H38" s="228"/>
      <c r="I38" s="229"/>
      <c r="J38" s="273" t="s">
        <v>75</v>
      </c>
      <c r="K38" s="273" t="s">
        <v>76</v>
      </c>
      <c r="L38" s="273" t="s">
        <v>16</v>
      </c>
    </row>
    <row r="39" ht="16.5" customHeight="1">
      <c r="A39" s="235"/>
      <c r="C39" s="236"/>
      <c r="D39" s="276">
        <v>20000.0</v>
      </c>
      <c r="E39" s="281">
        <v>1.0</v>
      </c>
      <c r="F39" s="278">
        <f t="shared" ref="F39:F43" si="1">D39*E39</f>
        <v>20000</v>
      </c>
      <c r="G39" s="279"/>
      <c r="I39" s="236"/>
      <c r="J39" s="276">
        <v>500.0</v>
      </c>
      <c r="K39" s="281">
        <v>8.0</v>
      </c>
      <c r="L39" s="280">
        <f t="shared" ref="L39:L42" si="2">J39*K39</f>
        <v>4000</v>
      </c>
    </row>
    <row r="40" ht="16.5" customHeight="1">
      <c r="A40" s="235"/>
      <c r="C40" s="236"/>
      <c r="D40" s="276">
        <v>10000.0</v>
      </c>
      <c r="E40" s="277"/>
      <c r="F40" s="278">
        <f t="shared" si="1"/>
        <v>0</v>
      </c>
      <c r="G40" s="279"/>
      <c r="I40" s="236"/>
      <c r="J40" s="276">
        <v>100.0</v>
      </c>
      <c r="K40" s="281">
        <v>5.0</v>
      </c>
      <c r="L40" s="280">
        <f t="shared" si="2"/>
        <v>500</v>
      </c>
    </row>
    <row r="41" ht="16.5" customHeight="1">
      <c r="A41" s="235"/>
      <c r="C41" s="236"/>
      <c r="D41" s="276">
        <v>5000.0</v>
      </c>
      <c r="E41" s="277"/>
      <c r="F41" s="278">
        <f t="shared" si="1"/>
        <v>0</v>
      </c>
      <c r="G41" s="279"/>
      <c r="I41" s="236"/>
      <c r="J41" s="276">
        <v>50.0</v>
      </c>
      <c r="K41" s="281">
        <v>20.0</v>
      </c>
      <c r="L41" s="280">
        <f t="shared" si="2"/>
        <v>1000</v>
      </c>
    </row>
    <row r="42" ht="16.5" customHeight="1">
      <c r="A42" s="235"/>
      <c r="C42" s="236"/>
      <c r="D42" s="276">
        <v>2000.0</v>
      </c>
      <c r="E42" s="281">
        <v>4.0</v>
      </c>
      <c r="F42" s="278">
        <f t="shared" si="1"/>
        <v>8000</v>
      </c>
      <c r="G42" s="279"/>
      <c r="I42" s="236"/>
      <c r="J42" s="276">
        <v>10.0</v>
      </c>
      <c r="K42" s="281">
        <v>12.0</v>
      </c>
      <c r="L42" s="280">
        <f t="shared" si="2"/>
        <v>120</v>
      </c>
    </row>
    <row r="43" ht="16.5" customHeight="1">
      <c r="A43" s="255"/>
      <c r="B43" s="256"/>
      <c r="C43" s="257"/>
      <c r="D43" s="276">
        <v>1000.0</v>
      </c>
      <c r="E43" s="281">
        <v>13.0</v>
      </c>
      <c r="F43" s="278">
        <f t="shared" si="1"/>
        <v>13000</v>
      </c>
      <c r="G43" s="282"/>
      <c r="H43" s="256"/>
      <c r="I43" s="257"/>
      <c r="J43" s="276"/>
      <c r="K43" s="283"/>
      <c r="L43" s="280"/>
    </row>
    <row r="44" ht="15.75" customHeight="1">
      <c r="A44" s="212"/>
      <c r="B44" s="216"/>
      <c r="C44" s="217"/>
      <c r="D44" s="284"/>
      <c r="E44" s="285" t="s">
        <v>78</v>
      </c>
      <c r="F44" s="286">
        <f>SUM(F39:F43)</f>
        <v>41000</v>
      </c>
      <c r="G44" s="266"/>
      <c r="H44" s="267"/>
      <c r="I44" s="268"/>
      <c r="J44" s="284"/>
      <c r="K44" s="285" t="s">
        <v>79</v>
      </c>
      <c r="L44" s="286">
        <f>SUM(L39:L43)</f>
        <v>5620</v>
      </c>
    </row>
    <row r="45" ht="15.7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8.0" customHeight="1">
      <c r="A46" s="212"/>
      <c r="B46" s="216"/>
      <c r="C46" s="217"/>
      <c r="D46" s="217"/>
      <c r="E46" s="217"/>
      <c r="F46" s="217"/>
      <c r="G46" s="287"/>
      <c r="H46" s="287"/>
      <c r="I46" s="288" t="s">
        <v>80</v>
      </c>
      <c r="J46" s="289"/>
      <c r="K46" s="287"/>
      <c r="L46" s="217"/>
    </row>
    <row r="47" ht="4.5" customHeight="1">
      <c r="A47" s="212"/>
      <c r="B47" s="216"/>
      <c r="C47" s="217"/>
      <c r="D47" s="217"/>
      <c r="E47" s="217"/>
      <c r="F47" s="217"/>
      <c r="G47" s="212"/>
      <c r="H47" s="216"/>
      <c r="I47" s="217"/>
      <c r="J47" s="217"/>
      <c r="K47" s="217"/>
      <c r="L47" s="217"/>
    </row>
    <row r="48" ht="15.0" customHeight="1">
      <c r="A48" s="290"/>
      <c r="B48" s="291" t="s">
        <v>81</v>
      </c>
      <c r="C48" s="228"/>
      <c r="D48" s="228"/>
      <c r="E48" s="229"/>
      <c r="F48" s="217"/>
      <c r="G48" s="292"/>
      <c r="H48" s="292"/>
      <c r="I48" s="293" t="s">
        <v>82</v>
      </c>
      <c r="J48" s="294">
        <f>'18'!J61</f>
        <v>46620</v>
      </c>
      <c r="K48" s="295"/>
      <c r="L48" s="217"/>
    </row>
    <row r="49" ht="4.5" customHeight="1">
      <c r="A49" s="290"/>
      <c r="B49" s="255"/>
      <c r="C49" s="256"/>
      <c r="D49" s="256"/>
      <c r="E49" s="257"/>
      <c r="F49" s="217"/>
      <c r="G49" s="212"/>
      <c r="H49" s="216"/>
      <c r="I49" s="217"/>
      <c r="J49" s="218"/>
      <c r="K49" s="217"/>
      <c r="L49" s="217"/>
    </row>
    <row r="50" ht="18.75" customHeight="1">
      <c r="A50" s="296"/>
      <c r="B50" s="324"/>
      <c r="C50" s="228"/>
      <c r="D50" s="228"/>
      <c r="E50" s="229"/>
      <c r="F50" s="217"/>
      <c r="G50" s="298"/>
      <c r="H50" s="298"/>
      <c r="I50" s="299" t="s">
        <v>84</v>
      </c>
      <c r="J50" s="300">
        <f>F44+L44</f>
        <v>46620</v>
      </c>
      <c r="K50" s="301"/>
      <c r="L50" s="217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298"/>
      <c r="H52" s="298"/>
      <c r="I52" s="299" t="s">
        <v>53</v>
      </c>
      <c r="J52" s="300">
        <f>L20</f>
        <v>227990</v>
      </c>
      <c r="K52" s="301"/>
      <c r="L52" s="222"/>
    </row>
    <row r="53" ht="4.5" customHeight="1">
      <c r="A53" s="296"/>
      <c r="B53" s="235"/>
      <c r="E53" s="236"/>
      <c r="F53" s="217"/>
      <c r="G53" s="212"/>
      <c r="H53" s="269"/>
      <c r="I53" s="270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66</v>
      </c>
      <c r="J54" s="304">
        <f>F32</f>
        <v>0</v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58</v>
      </c>
      <c r="J56" s="304">
        <f>L25+L34</f>
        <v>0</v>
      </c>
      <c r="K56" s="301"/>
      <c r="L56" s="217"/>
    </row>
    <row r="57" ht="4.5" customHeight="1">
      <c r="A57" s="296"/>
      <c r="B57" s="235"/>
      <c r="E57" s="236"/>
      <c r="F57" s="217"/>
      <c r="G57" s="212"/>
      <c r="H57" s="212"/>
      <c r="I57" s="216"/>
      <c r="J57" s="218"/>
      <c r="K57" s="217"/>
      <c r="L57" s="217"/>
    </row>
    <row r="58" ht="15.75" customHeight="1">
      <c r="A58" s="296"/>
      <c r="B58" s="235"/>
      <c r="E58" s="236"/>
      <c r="F58" s="217"/>
      <c r="G58" s="302"/>
      <c r="H58" s="302"/>
      <c r="I58" s="303" t="s">
        <v>85</v>
      </c>
      <c r="J58" s="304">
        <f>J48+J52+J54-J56</f>
        <v>274610</v>
      </c>
      <c r="K58" s="305"/>
      <c r="L58" s="217"/>
    </row>
    <row r="59" ht="4.5" customHeight="1">
      <c r="A59" s="212"/>
      <c r="B59" s="235"/>
      <c r="E59" s="236"/>
      <c r="F59" s="217"/>
      <c r="G59" s="212"/>
      <c r="H59" s="216"/>
      <c r="I59" s="217"/>
      <c r="J59" s="218"/>
      <c r="K59" s="217"/>
      <c r="L59" s="217"/>
    </row>
    <row r="60" ht="15.75" customHeight="1">
      <c r="A60" s="212"/>
      <c r="B60" s="235"/>
      <c r="E60" s="236"/>
      <c r="F60" s="217"/>
      <c r="G60" s="292"/>
      <c r="H60" s="292"/>
      <c r="I60" s="293" t="s">
        <v>86</v>
      </c>
      <c r="J60" s="304">
        <f>J58-J48</f>
        <v>227990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5.75" customHeight="1">
      <c r="A62" s="212"/>
      <c r="B62" s="235"/>
      <c r="E62" s="236"/>
      <c r="F62" s="217"/>
      <c r="G62" s="298"/>
      <c r="H62" s="298"/>
      <c r="I62" s="299" t="s">
        <v>87</v>
      </c>
      <c r="J62" s="304">
        <f>J48+F25+(F32-(L25+L34))</f>
        <v>46620</v>
      </c>
      <c r="K62" s="306"/>
      <c r="L62" s="217"/>
    </row>
    <row r="63" ht="4.5" customHeight="1">
      <c r="A63" s="296"/>
      <c r="B63" s="235"/>
      <c r="E63" s="236"/>
      <c r="F63" s="217"/>
      <c r="G63" s="212"/>
      <c r="H63" s="216"/>
      <c r="I63" s="216"/>
      <c r="J63" s="218"/>
      <c r="K63" s="217"/>
      <c r="L63" s="217"/>
    </row>
    <row r="64" ht="18.75" customHeight="1">
      <c r="A64" s="296"/>
      <c r="B64" s="255"/>
      <c r="C64" s="256"/>
      <c r="D64" s="256"/>
      <c r="E64" s="257"/>
      <c r="F64" s="217"/>
      <c r="G64" s="298"/>
      <c r="H64" s="298"/>
      <c r="I64" s="299" t="s">
        <v>88</v>
      </c>
      <c r="J64" s="307">
        <f>J50-J62</f>
        <v>0</v>
      </c>
      <c r="K64" s="243"/>
      <c r="L64" s="217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46099.0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7">
        <v>21628.0</v>
      </c>
      <c r="C8" s="210">
        <v>5980.0</v>
      </c>
      <c r="D8" s="192"/>
      <c r="E8" s="193"/>
      <c r="F8" s="194"/>
      <c r="G8" s="195">
        <v>2328.0</v>
      </c>
      <c r="H8" s="196">
        <v>9594.0</v>
      </c>
      <c r="I8" s="197"/>
      <c r="J8" s="198">
        <v>150000.0</v>
      </c>
      <c r="K8" s="191"/>
      <c r="L8" s="191"/>
    </row>
    <row r="9" ht="20.25" customHeight="1">
      <c r="A9" s="326" t="s">
        <v>100</v>
      </c>
      <c r="B9" s="205">
        <v>21629.0</v>
      </c>
      <c r="C9" s="201"/>
      <c r="D9" s="206">
        <v>35980.0</v>
      </c>
      <c r="E9" s="202"/>
      <c r="F9" s="203"/>
      <c r="G9" s="209">
        <v>2329.0</v>
      </c>
      <c r="H9" s="205">
        <v>9594.0</v>
      </c>
      <c r="I9" s="201"/>
      <c r="J9" s="201"/>
      <c r="K9" s="206">
        <v>145000.0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2330.0</v>
      </c>
      <c r="H10" s="207">
        <v>9595.0</v>
      </c>
      <c r="I10" s="192"/>
      <c r="J10" s="208">
        <v>25000.0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2331.0</v>
      </c>
      <c r="H11" s="205">
        <v>9596.0</v>
      </c>
      <c r="I11" s="201"/>
      <c r="J11" s="206">
        <v>209300.0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207">
        <v>9597.0</v>
      </c>
      <c r="I12" s="210">
        <v>10000.0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212"/>
      <c r="B17" s="213" t="s">
        <v>52</v>
      </c>
      <c r="C17" s="214">
        <f>SUM($C8:$C16)</f>
        <v>5980</v>
      </c>
      <c r="D17" s="214">
        <f>SUM($D8:$D16)</f>
        <v>35980</v>
      </c>
      <c r="E17" s="214">
        <f>SUM($E8:$E16)</f>
        <v>0</v>
      </c>
      <c r="F17" s="214">
        <f>SUM($F8:$F16)</f>
        <v>0</v>
      </c>
      <c r="G17" s="215"/>
      <c r="H17" s="213" t="s">
        <v>52</v>
      </c>
      <c r="I17" s="214">
        <f>SUM($I8:$I16)</f>
        <v>10000</v>
      </c>
      <c r="J17" s="214">
        <f>SUM($J8:$J16)</f>
        <v>384300</v>
      </c>
      <c r="K17" s="214">
        <f>SUM($K8:$K16)</f>
        <v>145000</v>
      </c>
      <c r="L17" s="214">
        <f>SUM($L8:$L16)</f>
        <v>0</v>
      </c>
    </row>
    <row r="18" ht="3.75" customHeight="1">
      <c r="A18" s="212"/>
      <c r="B18" s="216"/>
      <c r="C18" s="217"/>
      <c r="D18" s="217"/>
      <c r="E18" s="217"/>
      <c r="F18" s="217"/>
      <c r="G18" s="212"/>
      <c r="H18" s="216"/>
      <c r="I18" s="218"/>
      <c r="J18" s="218"/>
      <c r="K18" s="218"/>
      <c r="L18" s="218"/>
    </row>
    <row r="19" ht="21.75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9"/>
      <c r="K19" s="220" t="s">
        <v>53</v>
      </c>
      <c r="L19" s="221">
        <f>$C$17+$D$17+$E$17+$F$17+$I$17+$J$17+$K$17+$L$17</f>
        <v>581260</v>
      </c>
    </row>
    <row r="20" ht="12.0" customHeight="1">
      <c r="A20" s="212"/>
      <c r="B20" s="216"/>
      <c r="C20" s="217"/>
      <c r="D20" s="217"/>
      <c r="E20" s="217"/>
      <c r="F20" s="217"/>
      <c r="G20" s="212"/>
      <c r="H20" s="218"/>
      <c r="I20" s="217"/>
      <c r="J20" s="217"/>
      <c r="K20" s="217"/>
      <c r="L20" s="222"/>
    </row>
    <row r="21" ht="26.25" customHeight="1">
      <c r="A21" s="223"/>
      <c r="B21" s="224"/>
      <c r="C21" s="225"/>
      <c r="D21" s="225"/>
      <c r="E21" s="225"/>
      <c r="F21" s="226"/>
      <c r="G21" s="226" t="s">
        <v>54</v>
      </c>
      <c r="H21" s="224"/>
      <c r="I21" s="225"/>
      <c r="J21" s="225"/>
      <c r="K21" s="225"/>
      <c r="L21" s="225"/>
    </row>
    <row r="22" ht="19.5" customHeight="1">
      <c r="A22" s="227" t="s">
        <v>55</v>
      </c>
      <c r="B22" s="228"/>
      <c r="C22" s="229"/>
      <c r="D22" s="230"/>
      <c r="E22" s="231" t="s">
        <v>56</v>
      </c>
      <c r="F22" s="232"/>
      <c r="G22" s="233" t="s">
        <v>57</v>
      </c>
      <c r="H22" s="228"/>
      <c r="I22" s="229"/>
      <c r="J22" s="234" t="s">
        <v>58</v>
      </c>
      <c r="K22" s="164"/>
      <c r="L22" s="178"/>
    </row>
    <row r="23" ht="18.75" customHeight="1">
      <c r="A23" s="235"/>
      <c r="C23" s="236"/>
      <c r="D23" s="237" t="s">
        <v>59</v>
      </c>
      <c r="E23" s="162"/>
      <c r="F23" s="238" t="s">
        <v>16</v>
      </c>
      <c r="G23" s="239"/>
      <c r="I23" s="236"/>
      <c r="J23" s="237" t="s">
        <v>59</v>
      </c>
      <c r="K23" s="162"/>
      <c r="L23" s="238" t="s">
        <v>16</v>
      </c>
    </row>
    <row r="24" ht="15.75" customHeight="1">
      <c r="A24" s="235"/>
      <c r="C24" s="236"/>
      <c r="D24" s="240" t="s">
        <v>60</v>
      </c>
      <c r="E24" s="241"/>
      <c r="F24" s="242">
        <f>C17+I17</f>
        <v>15980</v>
      </c>
      <c r="G24" s="239"/>
      <c r="I24" s="236"/>
      <c r="J24" s="240" t="s">
        <v>10</v>
      </c>
      <c r="K24" s="241"/>
      <c r="L24" s="314">
        <v>23000.0</v>
      </c>
    </row>
    <row r="25" ht="15.75" customHeight="1">
      <c r="A25" s="235"/>
      <c r="C25" s="236"/>
      <c r="D25" s="240" t="s">
        <v>61</v>
      </c>
      <c r="E25" s="243"/>
      <c r="F25" s="242">
        <f>D17+J17</f>
        <v>420280</v>
      </c>
      <c r="G25" s="239"/>
      <c r="I25" s="236"/>
      <c r="J25" s="244" t="s">
        <v>62</v>
      </c>
      <c r="K25" s="245"/>
      <c r="L25" s="246"/>
    </row>
    <row r="26" ht="15.75" customHeight="1">
      <c r="A26" s="235"/>
      <c r="C26" s="236"/>
      <c r="D26" s="240" t="s">
        <v>63</v>
      </c>
      <c r="E26" s="243"/>
      <c r="F26" s="242">
        <f>E17+K17</f>
        <v>145000</v>
      </c>
      <c r="G26" s="239"/>
      <c r="I26" s="236"/>
      <c r="J26" s="244" t="s">
        <v>64</v>
      </c>
      <c r="K26" s="245"/>
      <c r="L26" s="246"/>
    </row>
    <row r="27" ht="15.75" customHeight="1">
      <c r="A27" s="235"/>
      <c r="C27" s="236"/>
      <c r="D27" s="240" t="s">
        <v>65</v>
      </c>
      <c r="E27" s="243"/>
      <c r="F27" s="242">
        <f>F17+L17</f>
        <v>0</v>
      </c>
      <c r="G27" s="239"/>
      <c r="I27" s="236"/>
      <c r="J27" s="244"/>
      <c r="K27" s="245"/>
      <c r="L27" s="246"/>
    </row>
    <row r="28" ht="15.75" customHeight="1">
      <c r="A28" s="235"/>
      <c r="C28" s="236"/>
      <c r="D28" s="247" t="s">
        <v>53</v>
      </c>
      <c r="E28" s="248"/>
      <c r="F28" s="249">
        <f>SUM(F24:F27)</f>
        <v>581260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50" t="s">
        <v>66</v>
      </c>
      <c r="E29" s="164"/>
      <c r="F29" s="178"/>
      <c r="G29" s="239"/>
      <c r="I29" s="236"/>
      <c r="J29" s="244"/>
      <c r="K29" s="245"/>
      <c r="L29" s="246"/>
    </row>
    <row r="30" ht="15.75" customHeight="1">
      <c r="A30" s="235"/>
      <c r="C30" s="236"/>
      <c r="D30" s="237" t="s">
        <v>59</v>
      </c>
      <c r="E30" s="162"/>
      <c r="F30" s="238" t="s">
        <v>16</v>
      </c>
      <c r="G30" s="239"/>
      <c r="I30" s="236"/>
      <c r="J30" s="244"/>
      <c r="K30" s="245"/>
      <c r="L30" s="246"/>
    </row>
    <row r="31" ht="15.75" customHeight="1">
      <c r="A31" s="235"/>
      <c r="C31" s="236"/>
      <c r="D31" s="251" t="s">
        <v>10</v>
      </c>
      <c r="E31" s="252"/>
      <c r="F31" s="242"/>
      <c r="G31" s="239"/>
      <c r="I31" s="236"/>
      <c r="J31" s="247" t="s">
        <v>67</v>
      </c>
      <c r="K31" s="248"/>
      <c r="L31" s="249">
        <f>SUM(L24:L30)</f>
        <v>23000</v>
      </c>
    </row>
    <row r="32" ht="15.75" customHeight="1">
      <c r="A32" s="235"/>
      <c r="C32" s="236"/>
      <c r="D32" s="253" t="s">
        <v>64</v>
      </c>
      <c r="E32" s="254"/>
      <c r="F32" s="246"/>
      <c r="G32" s="239"/>
      <c r="I32" s="236"/>
      <c r="J32" s="234" t="s">
        <v>68</v>
      </c>
      <c r="K32" s="164"/>
      <c r="L32" s="178"/>
    </row>
    <row r="33" ht="18.75" customHeight="1">
      <c r="A33" s="255"/>
      <c r="B33" s="256"/>
      <c r="C33" s="257"/>
      <c r="D33" s="247" t="s">
        <v>69</v>
      </c>
      <c r="E33" s="248"/>
      <c r="F33" s="249">
        <f>SUM(F31:F32)</f>
        <v>0</v>
      </c>
      <c r="G33" s="258"/>
      <c r="H33" s="259"/>
      <c r="I33" s="260"/>
      <c r="J33" s="244" t="s">
        <v>70</v>
      </c>
      <c r="K33" s="254"/>
      <c r="L33" s="246"/>
    </row>
    <row r="34" ht="15.75" customHeight="1">
      <c r="A34" s="212"/>
      <c r="B34" s="261"/>
      <c r="C34" s="262"/>
      <c r="D34" s="263"/>
      <c r="E34" s="264" t="s">
        <v>71</v>
      </c>
      <c r="F34" s="265">
        <f>F28+F33</f>
        <v>581260</v>
      </c>
      <c r="G34" s="266"/>
      <c r="H34" s="267"/>
      <c r="I34" s="268"/>
      <c r="J34" s="263"/>
      <c r="K34" s="264" t="s">
        <v>72</v>
      </c>
      <c r="L34" s="265">
        <f>L31+L33</f>
        <v>23000</v>
      </c>
    </row>
    <row r="35" ht="11.25" customHeight="1">
      <c r="A35" s="212"/>
      <c r="B35" s="216"/>
      <c r="C35" s="217"/>
      <c r="D35" s="217"/>
      <c r="E35" s="217"/>
      <c r="F35" s="217"/>
      <c r="G35" s="269"/>
      <c r="H35" s="270"/>
      <c r="I35" s="271"/>
      <c r="K35" s="217"/>
      <c r="L35" s="217"/>
    </row>
    <row r="36" ht="15.75" customHeight="1">
      <c r="A36" s="223"/>
      <c r="B36" s="224"/>
      <c r="C36" s="225"/>
      <c r="D36" s="225"/>
      <c r="E36" s="225"/>
      <c r="F36" s="226"/>
      <c r="G36" s="226" t="s">
        <v>73</v>
      </c>
      <c r="H36" s="224"/>
      <c r="I36" s="225"/>
      <c r="J36" s="225"/>
      <c r="K36" s="225"/>
      <c r="L36" s="225"/>
    </row>
    <row r="37" ht="16.5" customHeight="1">
      <c r="A37" s="272" t="s">
        <v>74</v>
      </c>
      <c r="B37" s="228"/>
      <c r="C37" s="229"/>
      <c r="D37" s="273" t="s">
        <v>75</v>
      </c>
      <c r="E37" s="273" t="s">
        <v>76</v>
      </c>
      <c r="F37" s="274" t="s">
        <v>16</v>
      </c>
      <c r="G37" s="275" t="s">
        <v>77</v>
      </c>
      <c r="H37" s="228"/>
      <c r="I37" s="229"/>
      <c r="J37" s="273" t="s">
        <v>75</v>
      </c>
      <c r="K37" s="273" t="s">
        <v>76</v>
      </c>
      <c r="L37" s="273" t="s">
        <v>16</v>
      </c>
    </row>
    <row r="38" ht="16.5" customHeight="1">
      <c r="A38" s="235"/>
      <c r="C38" s="236"/>
      <c r="D38" s="276">
        <v>20000.0</v>
      </c>
      <c r="E38" s="281">
        <v>1.0</v>
      </c>
      <c r="F38" s="278">
        <f t="shared" ref="F38:F42" si="1">D38*E38</f>
        <v>20000</v>
      </c>
      <c r="G38" s="279"/>
      <c r="I38" s="236"/>
      <c r="J38" s="276">
        <v>500.0</v>
      </c>
      <c r="K38" s="281">
        <v>8.0</v>
      </c>
      <c r="L38" s="280">
        <f t="shared" ref="L38:L41" si="2">J38*K38</f>
        <v>4000</v>
      </c>
    </row>
    <row r="39" ht="16.5" customHeight="1">
      <c r="A39" s="235"/>
      <c r="C39" s="236"/>
      <c r="D39" s="276">
        <v>10000.0</v>
      </c>
      <c r="E39" s="277"/>
      <c r="F39" s="278">
        <f t="shared" si="1"/>
        <v>0</v>
      </c>
      <c r="G39" s="279"/>
      <c r="I39" s="236"/>
      <c r="J39" s="276">
        <v>100.0</v>
      </c>
      <c r="K39" s="281">
        <v>5.0</v>
      </c>
      <c r="L39" s="280">
        <f t="shared" si="2"/>
        <v>500</v>
      </c>
    </row>
    <row r="40" ht="16.5" customHeight="1">
      <c r="A40" s="235"/>
      <c r="C40" s="236"/>
      <c r="D40" s="276">
        <v>5000.0</v>
      </c>
      <c r="E40" s="277"/>
      <c r="F40" s="278">
        <f t="shared" si="1"/>
        <v>0</v>
      </c>
      <c r="G40" s="279"/>
      <c r="I40" s="236"/>
      <c r="J40" s="276">
        <v>50.0</v>
      </c>
      <c r="K40" s="281">
        <v>20.0</v>
      </c>
      <c r="L40" s="280">
        <f t="shared" si="2"/>
        <v>1000</v>
      </c>
    </row>
    <row r="41" ht="16.5" customHeight="1">
      <c r="A41" s="235"/>
      <c r="C41" s="236"/>
      <c r="D41" s="276">
        <v>2000.0</v>
      </c>
      <c r="E41" s="281">
        <v>4.0</v>
      </c>
      <c r="F41" s="278">
        <f t="shared" si="1"/>
        <v>8000</v>
      </c>
      <c r="G41" s="279"/>
      <c r="I41" s="236"/>
      <c r="J41" s="276">
        <v>10.0</v>
      </c>
      <c r="K41" s="281">
        <v>12.0</v>
      </c>
      <c r="L41" s="280">
        <f t="shared" si="2"/>
        <v>120</v>
      </c>
    </row>
    <row r="42" ht="16.5" customHeight="1">
      <c r="A42" s="255"/>
      <c r="B42" s="256"/>
      <c r="C42" s="257"/>
      <c r="D42" s="276">
        <v>1000.0</v>
      </c>
      <c r="E42" s="281">
        <v>13.0</v>
      </c>
      <c r="F42" s="278">
        <f t="shared" si="1"/>
        <v>13000</v>
      </c>
      <c r="G42" s="282"/>
      <c r="H42" s="256"/>
      <c r="I42" s="257"/>
      <c r="J42" s="276"/>
      <c r="K42" s="283"/>
      <c r="L42" s="280"/>
    </row>
    <row r="43" ht="15.75" customHeight="1">
      <c r="A43" s="212"/>
      <c r="B43" s="216"/>
      <c r="C43" s="217"/>
      <c r="D43" s="284"/>
      <c r="E43" s="285" t="s">
        <v>78</v>
      </c>
      <c r="F43" s="286">
        <f>SUM(F38:F42)</f>
        <v>41000</v>
      </c>
      <c r="G43" s="266"/>
      <c r="H43" s="267"/>
      <c r="I43" s="268"/>
      <c r="J43" s="284"/>
      <c r="K43" s="285" t="s">
        <v>79</v>
      </c>
      <c r="L43" s="286">
        <f>SUM(L38:L42)</f>
        <v>5620</v>
      </c>
    </row>
    <row r="44" ht="15.75" customHeight="1">
      <c r="A44" s="212"/>
      <c r="B44" s="216"/>
      <c r="C44" s="217"/>
      <c r="D44" s="217"/>
      <c r="E44" s="217"/>
      <c r="F44" s="217"/>
      <c r="G44" s="212"/>
      <c r="H44" s="216"/>
      <c r="I44" s="217"/>
      <c r="J44" s="217"/>
      <c r="K44" s="217"/>
      <c r="L44" s="217"/>
    </row>
    <row r="45" ht="18.0" customHeight="1">
      <c r="A45" s="212"/>
      <c r="B45" s="216"/>
      <c r="C45" s="217"/>
      <c r="D45" s="217"/>
      <c r="E45" s="217"/>
      <c r="F45" s="217"/>
      <c r="G45" s="287"/>
      <c r="H45" s="287"/>
      <c r="I45" s="288" t="s">
        <v>80</v>
      </c>
      <c r="J45" s="289"/>
      <c r="K45" s="287"/>
      <c r="L45" s="217"/>
    </row>
    <row r="46" ht="4.5" customHeight="1">
      <c r="A46" s="212"/>
      <c r="B46" s="216"/>
      <c r="C46" s="217"/>
      <c r="D46" s="217"/>
      <c r="E46" s="217"/>
      <c r="F46" s="217"/>
      <c r="G46" s="212"/>
      <c r="H46" s="216"/>
      <c r="I46" s="217"/>
      <c r="J46" s="217"/>
      <c r="K46" s="217"/>
      <c r="L46" s="217"/>
    </row>
    <row r="47" ht="15.0" customHeight="1">
      <c r="A47" s="290"/>
      <c r="B47" s="291" t="s">
        <v>81</v>
      </c>
      <c r="C47" s="228"/>
      <c r="D47" s="228"/>
      <c r="E47" s="229"/>
      <c r="F47" s="217"/>
      <c r="G47" s="292"/>
      <c r="H47" s="292"/>
      <c r="I47" s="293" t="s">
        <v>82</v>
      </c>
      <c r="J47" s="294">
        <f>'17'!J60</f>
        <v>53640</v>
      </c>
      <c r="K47" s="295"/>
      <c r="L47" s="217"/>
    </row>
    <row r="48" ht="4.5" customHeight="1">
      <c r="A48" s="290"/>
      <c r="B48" s="255"/>
      <c r="C48" s="256"/>
      <c r="D48" s="256"/>
      <c r="E48" s="257"/>
      <c r="F48" s="217"/>
      <c r="G48" s="212"/>
      <c r="H48" s="216"/>
      <c r="I48" s="217"/>
      <c r="J48" s="218"/>
      <c r="K48" s="217"/>
      <c r="L48" s="217"/>
    </row>
    <row r="49" ht="18.75" customHeight="1">
      <c r="A49" s="296"/>
      <c r="B49" s="297" t="s">
        <v>101</v>
      </c>
      <c r="C49" s="228"/>
      <c r="D49" s="228"/>
      <c r="E49" s="229"/>
      <c r="F49" s="217"/>
      <c r="G49" s="298"/>
      <c r="H49" s="298"/>
      <c r="I49" s="299" t="s">
        <v>84</v>
      </c>
      <c r="J49" s="300">
        <f>F43+L43</f>
        <v>46620</v>
      </c>
      <c r="K49" s="301"/>
      <c r="L49" s="217"/>
    </row>
    <row r="50" ht="4.5" customHeight="1">
      <c r="A50" s="296"/>
      <c r="B50" s="235"/>
      <c r="E50" s="236"/>
      <c r="F50" s="217"/>
      <c r="G50" s="212"/>
      <c r="H50" s="269"/>
      <c r="I50" s="270"/>
      <c r="J50" s="218"/>
      <c r="K50" s="217"/>
      <c r="L50" s="217"/>
    </row>
    <row r="51" ht="15.75" customHeight="1">
      <c r="A51" s="296"/>
      <c r="B51" s="235"/>
      <c r="E51" s="236"/>
      <c r="F51" s="217"/>
      <c r="G51" s="298"/>
      <c r="H51" s="298"/>
      <c r="I51" s="299" t="s">
        <v>53</v>
      </c>
      <c r="J51" s="300">
        <f>L19</f>
        <v>581260</v>
      </c>
      <c r="K51" s="301"/>
      <c r="L51" s="222"/>
    </row>
    <row r="52" ht="4.5" customHeight="1">
      <c r="A52" s="296"/>
      <c r="B52" s="235"/>
      <c r="E52" s="236"/>
      <c r="F52" s="217"/>
      <c r="G52" s="212"/>
      <c r="H52" s="269"/>
      <c r="I52" s="270"/>
      <c r="J52" s="218"/>
      <c r="K52" s="217"/>
      <c r="L52" s="217"/>
    </row>
    <row r="53" ht="15.75" customHeight="1">
      <c r="A53" s="296"/>
      <c r="B53" s="235"/>
      <c r="E53" s="236"/>
      <c r="F53" s="217"/>
      <c r="G53" s="302"/>
      <c r="H53" s="302"/>
      <c r="I53" s="303" t="s">
        <v>66</v>
      </c>
      <c r="J53" s="304" t="str">
        <f>F31</f>
        <v/>
      </c>
      <c r="K53" s="301"/>
      <c r="L53" s="217"/>
    </row>
    <row r="54" ht="4.5" customHeight="1">
      <c r="A54" s="296"/>
      <c r="B54" s="235"/>
      <c r="E54" s="236"/>
      <c r="F54" s="217"/>
      <c r="G54" s="212"/>
      <c r="H54" s="212"/>
      <c r="I54" s="216"/>
      <c r="J54" s="218"/>
      <c r="K54" s="217"/>
      <c r="L54" s="217"/>
    </row>
    <row r="55" ht="15.75" customHeight="1">
      <c r="A55" s="296"/>
      <c r="B55" s="235"/>
      <c r="E55" s="236"/>
      <c r="F55" s="217"/>
      <c r="G55" s="302"/>
      <c r="H55" s="302"/>
      <c r="I55" s="303" t="s">
        <v>58</v>
      </c>
      <c r="J55" s="304">
        <f>L24+L33</f>
        <v>23000</v>
      </c>
      <c r="K55" s="301"/>
      <c r="L55" s="217"/>
    </row>
    <row r="56" ht="4.5" customHeight="1">
      <c r="A56" s="296"/>
      <c r="B56" s="235"/>
      <c r="E56" s="236"/>
      <c r="F56" s="217"/>
      <c r="G56" s="212"/>
      <c r="H56" s="212"/>
      <c r="I56" s="216"/>
      <c r="J56" s="218"/>
      <c r="K56" s="217"/>
      <c r="L56" s="217"/>
    </row>
    <row r="57" ht="15.75" customHeight="1">
      <c r="A57" s="296"/>
      <c r="B57" s="235"/>
      <c r="E57" s="236"/>
      <c r="F57" s="217"/>
      <c r="G57" s="302"/>
      <c r="H57" s="302"/>
      <c r="I57" s="303" t="s">
        <v>85</v>
      </c>
      <c r="J57" s="304">
        <f>J47+J51+J53-J55</f>
        <v>611900</v>
      </c>
      <c r="K57" s="305"/>
      <c r="L57" s="217"/>
    </row>
    <row r="58" ht="4.5" customHeight="1">
      <c r="A58" s="212"/>
      <c r="B58" s="235"/>
      <c r="E58" s="236"/>
      <c r="F58" s="217"/>
      <c r="G58" s="212"/>
      <c r="H58" s="216"/>
      <c r="I58" s="217"/>
      <c r="J58" s="218"/>
      <c r="K58" s="217"/>
      <c r="L58" s="217"/>
    </row>
    <row r="59" ht="15.75" customHeight="1">
      <c r="A59" s="212"/>
      <c r="B59" s="235"/>
      <c r="E59" s="236"/>
      <c r="F59" s="217"/>
      <c r="G59" s="292"/>
      <c r="H59" s="292"/>
      <c r="I59" s="293" t="s">
        <v>86</v>
      </c>
      <c r="J59" s="304">
        <f>J57-J47</f>
        <v>558260</v>
      </c>
      <c r="K59" s="306"/>
      <c r="L59" s="217"/>
    </row>
    <row r="60" ht="4.5" customHeight="1">
      <c r="A60" s="296"/>
      <c r="B60" s="235"/>
      <c r="E60" s="236"/>
      <c r="F60" s="217"/>
      <c r="G60" s="212"/>
      <c r="H60" s="216"/>
      <c r="I60" s="216"/>
      <c r="J60" s="218"/>
      <c r="K60" s="217"/>
      <c r="L60" s="217"/>
    </row>
    <row r="61" ht="15.75" customHeight="1">
      <c r="A61" s="212"/>
      <c r="B61" s="235"/>
      <c r="E61" s="236"/>
      <c r="F61" s="217"/>
      <c r="G61" s="298"/>
      <c r="H61" s="298"/>
      <c r="I61" s="299" t="s">
        <v>87</v>
      </c>
      <c r="J61" s="304">
        <f>J47+F24+(F31-(L24+L33))</f>
        <v>46620</v>
      </c>
      <c r="K61" s="306"/>
      <c r="L61" s="217"/>
    </row>
    <row r="62" ht="4.5" customHeight="1">
      <c r="A62" s="296"/>
      <c r="B62" s="235"/>
      <c r="E62" s="236"/>
      <c r="F62" s="217"/>
      <c r="G62" s="212"/>
      <c r="H62" s="216"/>
      <c r="I62" s="216"/>
      <c r="J62" s="218"/>
      <c r="K62" s="217"/>
      <c r="L62" s="217"/>
    </row>
    <row r="63" ht="18.75" customHeight="1">
      <c r="A63" s="296"/>
      <c r="B63" s="255"/>
      <c r="C63" s="256"/>
      <c r="D63" s="256"/>
      <c r="E63" s="257"/>
      <c r="F63" s="217"/>
      <c r="G63" s="298"/>
      <c r="H63" s="298"/>
      <c r="I63" s="299" t="s">
        <v>88</v>
      </c>
      <c r="J63" s="307">
        <f>J49-J61</f>
        <v>0</v>
      </c>
      <c r="K63" s="243"/>
      <c r="L63" s="217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4.2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46098.0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2326.0</v>
      </c>
      <c r="H8" s="196">
        <v>9591.0</v>
      </c>
      <c r="I8" s="197"/>
      <c r="J8" s="198">
        <v>162500.0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2327.0</v>
      </c>
      <c r="H9" s="205">
        <v>9592.0</v>
      </c>
      <c r="I9" s="201"/>
      <c r="J9" s="206">
        <v>17990.0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2328.0</v>
      </c>
      <c r="H10" s="207">
        <v>9593.0</v>
      </c>
      <c r="I10" s="192"/>
      <c r="J10" s="208">
        <v>39500.0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212"/>
      <c r="B16" s="213" t="s">
        <v>52</v>
      </c>
      <c r="C16" s="214">
        <f>SUM($C8:$C15)</f>
        <v>0</v>
      </c>
      <c r="D16" s="214">
        <f>SUM($D8:$D15)</f>
        <v>0</v>
      </c>
      <c r="E16" s="214">
        <f>SUM($E8:$E15)</f>
        <v>0</v>
      </c>
      <c r="F16" s="214">
        <f>SUM($F8:$F15)</f>
        <v>0</v>
      </c>
      <c r="G16" s="215"/>
      <c r="H16" s="213" t="s">
        <v>52</v>
      </c>
      <c r="I16" s="214">
        <f>SUM($I8:$I15)</f>
        <v>0</v>
      </c>
      <c r="J16" s="214">
        <f>SUM($J8:$J15)</f>
        <v>219990</v>
      </c>
      <c r="K16" s="214">
        <f>SUM($K8:$K15)</f>
        <v>0</v>
      </c>
      <c r="L16" s="214">
        <f>SUM($L8:$L15)</f>
        <v>0</v>
      </c>
    </row>
    <row r="17" ht="3.75" customHeight="1">
      <c r="A17" s="212"/>
      <c r="B17" s="216"/>
      <c r="C17" s="217"/>
      <c r="D17" s="217"/>
      <c r="E17" s="217"/>
      <c r="F17" s="217"/>
      <c r="G17" s="212"/>
      <c r="H17" s="216"/>
      <c r="I17" s="218"/>
      <c r="J17" s="218"/>
      <c r="K17" s="218"/>
      <c r="L17" s="218"/>
    </row>
    <row r="18" ht="21.75" customHeight="1">
      <c r="A18" s="212"/>
      <c r="B18" s="216"/>
      <c r="C18" s="217"/>
      <c r="D18" s="217"/>
      <c r="E18" s="217"/>
      <c r="F18" s="217"/>
      <c r="G18" s="212"/>
      <c r="H18" s="216"/>
      <c r="I18" s="218"/>
      <c r="J18" s="219"/>
      <c r="K18" s="220" t="s">
        <v>53</v>
      </c>
      <c r="L18" s="221">
        <f>$C$16+$D$16+$E$16+$F$16+$I$16+$J$16+$K$16+$L$16</f>
        <v>219990</v>
      </c>
    </row>
    <row r="19" ht="12.0" customHeight="1">
      <c r="A19" s="212"/>
      <c r="B19" s="216"/>
      <c r="C19" s="217"/>
      <c r="D19" s="217"/>
      <c r="E19" s="217"/>
      <c r="F19" s="217"/>
      <c r="G19" s="212"/>
      <c r="H19" s="218"/>
      <c r="I19" s="217"/>
      <c r="J19" s="217"/>
      <c r="K19" s="217"/>
      <c r="L19" s="222"/>
    </row>
    <row r="20" ht="26.25" customHeight="1">
      <c r="A20" s="223"/>
      <c r="B20" s="224"/>
      <c r="C20" s="225"/>
      <c r="D20" s="225"/>
      <c r="E20" s="225"/>
      <c r="F20" s="226"/>
      <c r="G20" s="226" t="s">
        <v>54</v>
      </c>
      <c r="H20" s="224"/>
      <c r="I20" s="225"/>
      <c r="J20" s="225"/>
      <c r="K20" s="225"/>
      <c r="L20" s="225"/>
    </row>
    <row r="21" ht="19.5" customHeight="1">
      <c r="A21" s="227" t="s">
        <v>55</v>
      </c>
      <c r="B21" s="228"/>
      <c r="C21" s="229"/>
      <c r="D21" s="230"/>
      <c r="E21" s="231" t="s">
        <v>56</v>
      </c>
      <c r="F21" s="232"/>
      <c r="G21" s="233" t="s">
        <v>57</v>
      </c>
      <c r="H21" s="228"/>
      <c r="I21" s="229"/>
      <c r="J21" s="234" t="s">
        <v>58</v>
      </c>
      <c r="K21" s="164"/>
      <c r="L21" s="178"/>
    </row>
    <row r="22" ht="18.75" customHeight="1">
      <c r="A22" s="235"/>
      <c r="C22" s="236"/>
      <c r="D22" s="237" t="s">
        <v>59</v>
      </c>
      <c r="E22" s="162"/>
      <c r="F22" s="238" t="s">
        <v>16</v>
      </c>
      <c r="G22" s="239"/>
      <c r="I22" s="236"/>
      <c r="J22" s="237" t="s">
        <v>59</v>
      </c>
      <c r="K22" s="162"/>
      <c r="L22" s="238" t="s">
        <v>16</v>
      </c>
    </row>
    <row r="23" ht="15.75" customHeight="1">
      <c r="A23" s="235"/>
      <c r="C23" s="236"/>
      <c r="D23" s="240" t="s">
        <v>60</v>
      </c>
      <c r="E23" s="241"/>
      <c r="F23" s="242">
        <f>C16+I16</f>
        <v>0</v>
      </c>
      <c r="G23" s="239"/>
      <c r="I23" s="236"/>
      <c r="J23" s="240" t="s">
        <v>10</v>
      </c>
      <c r="K23" s="241"/>
      <c r="L23" s="242"/>
    </row>
    <row r="24" ht="15.75" customHeight="1">
      <c r="A24" s="235"/>
      <c r="C24" s="236"/>
      <c r="D24" s="240" t="s">
        <v>61</v>
      </c>
      <c r="E24" s="243"/>
      <c r="F24" s="242">
        <f>D16+J16</f>
        <v>219990</v>
      </c>
      <c r="G24" s="239"/>
      <c r="I24" s="236"/>
      <c r="J24" s="244" t="s">
        <v>62</v>
      </c>
      <c r="K24" s="245"/>
      <c r="L24" s="246"/>
    </row>
    <row r="25" ht="15.75" customHeight="1">
      <c r="A25" s="235"/>
      <c r="C25" s="236"/>
      <c r="D25" s="240" t="s">
        <v>63</v>
      </c>
      <c r="E25" s="243"/>
      <c r="F25" s="242">
        <f>E16+K16</f>
        <v>0</v>
      </c>
      <c r="G25" s="239"/>
      <c r="I25" s="236"/>
      <c r="J25" s="244" t="s">
        <v>64</v>
      </c>
      <c r="K25" s="245"/>
      <c r="L25" s="246"/>
    </row>
    <row r="26" ht="15.75" customHeight="1">
      <c r="A26" s="235"/>
      <c r="C26" s="236"/>
      <c r="D26" s="240" t="s">
        <v>65</v>
      </c>
      <c r="E26" s="243"/>
      <c r="F26" s="242">
        <f>F16+L16</f>
        <v>0</v>
      </c>
      <c r="G26" s="239"/>
      <c r="I26" s="236"/>
      <c r="J26" s="244"/>
      <c r="K26" s="245"/>
      <c r="L26" s="246"/>
    </row>
    <row r="27" ht="15.75" customHeight="1">
      <c r="A27" s="235"/>
      <c r="C27" s="236"/>
      <c r="D27" s="247" t="s">
        <v>53</v>
      </c>
      <c r="E27" s="248"/>
      <c r="F27" s="249">
        <f>SUM(F23:F26)</f>
        <v>219990</v>
      </c>
      <c r="G27" s="239"/>
      <c r="I27" s="236"/>
      <c r="J27" s="244"/>
      <c r="K27" s="245"/>
      <c r="L27" s="246"/>
    </row>
    <row r="28" ht="15.75" customHeight="1">
      <c r="A28" s="235"/>
      <c r="C28" s="236"/>
      <c r="D28" s="250" t="s">
        <v>66</v>
      </c>
      <c r="E28" s="164"/>
      <c r="F28" s="178"/>
      <c r="G28" s="239"/>
      <c r="I28" s="236"/>
      <c r="J28" s="244"/>
      <c r="K28" s="245"/>
      <c r="L28" s="246"/>
    </row>
    <row r="29" ht="15.75" customHeight="1">
      <c r="A29" s="235"/>
      <c r="C29" s="236"/>
      <c r="D29" s="237" t="s">
        <v>59</v>
      </c>
      <c r="E29" s="162"/>
      <c r="F29" s="238" t="s">
        <v>16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1" t="s">
        <v>10</v>
      </c>
      <c r="E30" s="252"/>
      <c r="F30" s="242"/>
      <c r="G30" s="239"/>
      <c r="I30" s="236"/>
      <c r="J30" s="247" t="s">
        <v>67</v>
      </c>
      <c r="K30" s="248"/>
      <c r="L30" s="249">
        <f>SUM(L23:L29)</f>
        <v>0</v>
      </c>
    </row>
    <row r="31" ht="15.75" customHeight="1">
      <c r="A31" s="235"/>
      <c r="C31" s="236"/>
      <c r="D31" s="253" t="s">
        <v>64</v>
      </c>
      <c r="E31" s="254"/>
      <c r="F31" s="246"/>
      <c r="G31" s="239"/>
      <c r="I31" s="236"/>
      <c r="J31" s="234" t="s">
        <v>68</v>
      </c>
      <c r="K31" s="164"/>
      <c r="L31" s="178"/>
    </row>
    <row r="32" ht="18.75" customHeight="1">
      <c r="A32" s="255"/>
      <c r="B32" s="256"/>
      <c r="C32" s="257"/>
      <c r="D32" s="247" t="s">
        <v>69</v>
      </c>
      <c r="E32" s="248"/>
      <c r="F32" s="249">
        <f>SUM(F30:F31)</f>
        <v>0</v>
      </c>
      <c r="G32" s="258"/>
      <c r="H32" s="259"/>
      <c r="I32" s="260"/>
      <c r="J32" s="244" t="s">
        <v>70</v>
      </c>
      <c r="K32" s="254"/>
      <c r="L32" s="246"/>
    </row>
    <row r="33" ht="15.75" customHeight="1">
      <c r="A33" s="212"/>
      <c r="B33" s="261"/>
      <c r="C33" s="262"/>
      <c r="D33" s="263"/>
      <c r="E33" s="264" t="s">
        <v>71</v>
      </c>
      <c r="F33" s="265">
        <f>F27+F32</f>
        <v>219990</v>
      </c>
      <c r="G33" s="266"/>
      <c r="H33" s="267"/>
      <c r="I33" s="268"/>
      <c r="J33" s="263"/>
      <c r="K33" s="264" t="s">
        <v>72</v>
      </c>
      <c r="L33" s="265">
        <f>L30+L32</f>
        <v>0</v>
      </c>
    </row>
    <row r="34" ht="11.25" customHeight="1">
      <c r="A34" s="212"/>
      <c r="B34" s="216"/>
      <c r="C34" s="217"/>
      <c r="D34" s="217"/>
      <c r="E34" s="217"/>
      <c r="F34" s="217"/>
      <c r="G34" s="269"/>
      <c r="H34" s="270"/>
      <c r="I34" s="271"/>
      <c r="K34" s="217"/>
      <c r="L34" s="217"/>
    </row>
    <row r="35" ht="15.75" customHeight="1">
      <c r="A35" s="223"/>
      <c r="B35" s="224"/>
      <c r="C35" s="225"/>
      <c r="D35" s="225"/>
      <c r="E35" s="225"/>
      <c r="F35" s="226"/>
      <c r="G35" s="226" t="s">
        <v>73</v>
      </c>
      <c r="H35" s="224"/>
      <c r="I35" s="225"/>
      <c r="J35" s="225"/>
      <c r="K35" s="225"/>
      <c r="L35" s="225"/>
    </row>
    <row r="36" ht="16.5" customHeight="1">
      <c r="A36" s="272" t="s">
        <v>74</v>
      </c>
      <c r="B36" s="228"/>
      <c r="C36" s="229"/>
      <c r="D36" s="273" t="s">
        <v>75</v>
      </c>
      <c r="E36" s="273" t="s">
        <v>76</v>
      </c>
      <c r="F36" s="274" t="s">
        <v>16</v>
      </c>
      <c r="G36" s="275" t="s">
        <v>77</v>
      </c>
      <c r="H36" s="228"/>
      <c r="I36" s="229"/>
      <c r="J36" s="273" t="s">
        <v>75</v>
      </c>
      <c r="K36" s="273" t="s">
        <v>76</v>
      </c>
      <c r="L36" s="273" t="s">
        <v>16</v>
      </c>
    </row>
    <row r="37" ht="16.5" customHeight="1">
      <c r="A37" s="235"/>
      <c r="C37" s="236"/>
      <c r="D37" s="276">
        <v>20000.0</v>
      </c>
      <c r="E37" s="281">
        <v>1.0</v>
      </c>
      <c r="F37" s="278">
        <f t="shared" ref="F37:F41" si="1">D37*E37</f>
        <v>20000</v>
      </c>
      <c r="G37" s="279"/>
      <c r="I37" s="236"/>
      <c r="J37" s="276">
        <v>500.0</v>
      </c>
      <c r="K37" s="281">
        <v>8.0</v>
      </c>
      <c r="L37" s="280">
        <f t="shared" ref="L37:L40" si="2">J37*K37</f>
        <v>4000</v>
      </c>
    </row>
    <row r="38" ht="16.5" customHeight="1">
      <c r="A38" s="235"/>
      <c r="C38" s="236"/>
      <c r="D38" s="276">
        <v>10000.0</v>
      </c>
      <c r="E38" s="277"/>
      <c r="F38" s="278">
        <f t="shared" si="1"/>
        <v>0</v>
      </c>
      <c r="G38" s="279"/>
      <c r="I38" s="236"/>
      <c r="J38" s="276">
        <v>100.0</v>
      </c>
      <c r="K38" s="281">
        <v>5.0</v>
      </c>
      <c r="L38" s="280">
        <f t="shared" si="2"/>
        <v>500</v>
      </c>
    </row>
    <row r="39" ht="16.5" customHeight="1">
      <c r="A39" s="235"/>
      <c r="C39" s="236"/>
      <c r="D39" s="276">
        <v>5000.0</v>
      </c>
      <c r="E39" s="281">
        <v>1.0</v>
      </c>
      <c r="F39" s="278">
        <f t="shared" si="1"/>
        <v>5000</v>
      </c>
      <c r="G39" s="279"/>
      <c r="I39" s="236"/>
      <c r="J39" s="276">
        <v>50.0</v>
      </c>
      <c r="K39" s="281">
        <v>20.0</v>
      </c>
      <c r="L39" s="280">
        <f t="shared" si="2"/>
        <v>1000</v>
      </c>
    </row>
    <row r="40" ht="16.5" customHeight="1">
      <c r="A40" s="235"/>
      <c r="C40" s="236"/>
      <c r="D40" s="276">
        <v>2000.0</v>
      </c>
      <c r="E40" s="281">
        <v>5.0</v>
      </c>
      <c r="F40" s="278">
        <f t="shared" si="1"/>
        <v>10000</v>
      </c>
      <c r="G40" s="279"/>
      <c r="I40" s="236"/>
      <c r="J40" s="276">
        <v>10.0</v>
      </c>
      <c r="K40" s="281">
        <v>14.0</v>
      </c>
      <c r="L40" s="280">
        <f t="shared" si="2"/>
        <v>140</v>
      </c>
    </row>
    <row r="41" ht="16.5" customHeight="1">
      <c r="A41" s="255"/>
      <c r="B41" s="256"/>
      <c r="C41" s="257"/>
      <c r="D41" s="276">
        <v>1000.0</v>
      </c>
      <c r="E41" s="281">
        <v>13.0</v>
      </c>
      <c r="F41" s="278">
        <f t="shared" si="1"/>
        <v>13000</v>
      </c>
      <c r="G41" s="282"/>
      <c r="H41" s="256"/>
      <c r="I41" s="257"/>
      <c r="J41" s="276"/>
      <c r="K41" s="283"/>
      <c r="L41" s="280"/>
    </row>
    <row r="42" ht="15.75" customHeight="1">
      <c r="A42" s="212"/>
      <c r="B42" s="216"/>
      <c r="C42" s="217"/>
      <c r="D42" s="284"/>
      <c r="E42" s="285" t="s">
        <v>78</v>
      </c>
      <c r="F42" s="286">
        <f>SUM(F37:F41)</f>
        <v>48000</v>
      </c>
      <c r="G42" s="266"/>
      <c r="H42" s="267"/>
      <c r="I42" s="268"/>
      <c r="J42" s="284"/>
      <c r="K42" s="285" t="s">
        <v>79</v>
      </c>
      <c r="L42" s="286">
        <f>SUM(L37:L41)</f>
        <v>5640</v>
      </c>
    </row>
    <row r="43" ht="15.75" customHeight="1">
      <c r="A43" s="212"/>
      <c r="B43" s="216"/>
      <c r="C43" s="217"/>
      <c r="D43" s="217"/>
      <c r="E43" s="217"/>
      <c r="F43" s="217"/>
      <c r="G43" s="212"/>
      <c r="H43" s="216"/>
      <c r="I43" s="217"/>
      <c r="J43" s="217"/>
      <c r="K43" s="217"/>
      <c r="L43" s="217"/>
    </row>
    <row r="44" ht="18.0" customHeight="1">
      <c r="A44" s="212"/>
      <c r="B44" s="216"/>
      <c r="C44" s="217"/>
      <c r="D44" s="217"/>
      <c r="E44" s="217"/>
      <c r="F44" s="217"/>
      <c r="G44" s="287"/>
      <c r="H44" s="287"/>
      <c r="I44" s="288" t="s">
        <v>80</v>
      </c>
      <c r="J44" s="289"/>
      <c r="K44" s="287"/>
      <c r="L44" s="217"/>
    </row>
    <row r="45" ht="4.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5.0" customHeight="1">
      <c r="A46" s="290"/>
      <c r="B46" s="291" t="s">
        <v>81</v>
      </c>
      <c r="C46" s="228"/>
      <c r="D46" s="228"/>
      <c r="E46" s="229"/>
      <c r="F46" s="217"/>
      <c r="G46" s="292"/>
      <c r="H46" s="292"/>
      <c r="I46" s="293" t="s">
        <v>82</v>
      </c>
      <c r="J46" s="294">
        <f>'16'!J63</f>
        <v>53640</v>
      </c>
      <c r="K46" s="295"/>
      <c r="L46" s="217"/>
    </row>
    <row r="47" ht="4.5" customHeight="1">
      <c r="A47" s="290"/>
      <c r="B47" s="255"/>
      <c r="C47" s="256"/>
      <c r="D47" s="256"/>
      <c r="E47" s="257"/>
      <c r="F47" s="217"/>
      <c r="G47" s="212"/>
      <c r="H47" s="216"/>
      <c r="I47" s="217"/>
      <c r="J47" s="218"/>
      <c r="K47" s="217"/>
      <c r="L47" s="217"/>
    </row>
    <row r="48" ht="18.75" customHeight="1">
      <c r="A48" s="296"/>
      <c r="B48" s="324"/>
      <c r="C48" s="228"/>
      <c r="D48" s="228"/>
      <c r="E48" s="229"/>
      <c r="F48" s="217"/>
      <c r="G48" s="298"/>
      <c r="H48" s="298"/>
      <c r="I48" s="299" t="s">
        <v>84</v>
      </c>
      <c r="J48" s="300">
        <f>F42+L42</f>
        <v>53640</v>
      </c>
      <c r="K48" s="301"/>
      <c r="L48" s="217"/>
    </row>
    <row r="49" ht="4.5" customHeight="1">
      <c r="A49" s="296"/>
      <c r="B49" s="235"/>
      <c r="E49" s="236"/>
      <c r="F49" s="217"/>
      <c r="G49" s="212"/>
      <c r="H49" s="269"/>
      <c r="I49" s="270"/>
      <c r="J49" s="218"/>
      <c r="K49" s="217"/>
      <c r="L49" s="217"/>
    </row>
    <row r="50" ht="15.75" customHeight="1">
      <c r="A50" s="296"/>
      <c r="B50" s="235"/>
      <c r="E50" s="236"/>
      <c r="F50" s="217"/>
      <c r="G50" s="298"/>
      <c r="H50" s="298"/>
      <c r="I50" s="299" t="s">
        <v>53</v>
      </c>
      <c r="J50" s="300">
        <f>L18</f>
        <v>219990</v>
      </c>
      <c r="K50" s="301"/>
      <c r="L50" s="222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302"/>
      <c r="H52" s="302"/>
      <c r="I52" s="303" t="s">
        <v>66</v>
      </c>
      <c r="J52" s="304" t="str">
        <f>F30</f>
        <v/>
      </c>
      <c r="K52" s="301"/>
      <c r="L52" s="217"/>
    </row>
    <row r="53" ht="4.5" customHeight="1">
      <c r="A53" s="296"/>
      <c r="B53" s="235"/>
      <c r="E53" s="236"/>
      <c r="F53" s="217"/>
      <c r="G53" s="212"/>
      <c r="H53" s="212"/>
      <c r="I53" s="216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58</v>
      </c>
      <c r="J54" s="304">
        <f>L23+L32</f>
        <v>0</v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85</v>
      </c>
      <c r="J56" s="304">
        <f>J46+J50+J52-J54</f>
        <v>273630</v>
      </c>
      <c r="K56" s="305"/>
      <c r="L56" s="217"/>
    </row>
    <row r="57" ht="4.5" customHeight="1">
      <c r="A57" s="212"/>
      <c r="B57" s="235"/>
      <c r="E57" s="236"/>
      <c r="F57" s="217"/>
      <c r="G57" s="212"/>
      <c r="H57" s="216"/>
      <c r="I57" s="217"/>
      <c r="J57" s="218"/>
      <c r="K57" s="217"/>
      <c r="L57" s="217"/>
    </row>
    <row r="58" ht="15.75" customHeight="1">
      <c r="A58" s="212"/>
      <c r="B58" s="235"/>
      <c r="E58" s="236"/>
      <c r="F58" s="217"/>
      <c r="G58" s="292"/>
      <c r="H58" s="292"/>
      <c r="I58" s="293" t="s">
        <v>86</v>
      </c>
      <c r="J58" s="304">
        <f>J56-J46</f>
        <v>219990</v>
      </c>
      <c r="K58" s="306"/>
      <c r="L58" s="217"/>
    </row>
    <row r="59" ht="4.5" customHeight="1">
      <c r="A59" s="296"/>
      <c r="B59" s="235"/>
      <c r="E59" s="236"/>
      <c r="F59" s="217"/>
      <c r="G59" s="212"/>
      <c r="H59" s="216"/>
      <c r="I59" s="216"/>
      <c r="J59" s="218"/>
      <c r="K59" s="217"/>
      <c r="L59" s="217"/>
    </row>
    <row r="60" ht="15.75" customHeight="1">
      <c r="A60" s="212"/>
      <c r="B60" s="235"/>
      <c r="E60" s="236"/>
      <c r="F60" s="217"/>
      <c r="G60" s="298"/>
      <c r="H60" s="298"/>
      <c r="I60" s="299" t="s">
        <v>87</v>
      </c>
      <c r="J60" s="304">
        <f>J46+F23+(F30-(L23+L32))</f>
        <v>53640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8.75" customHeight="1">
      <c r="A62" s="296"/>
      <c r="B62" s="255"/>
      <c r="C62" s="256"/>
      <c r="D62" s="256"/>
      <c r="E62" s="257"/>
      <c r="F62" s="217"/>
      <c r="G62" s="298"/>
      <c r="H62" s="298"/>
      <c r="I62" s="299" t="s">
        <v>88</v>
      </c>
      <c r="J62" s="307">
        <f>J48-J60</f>
        <v>0</v>
      </c>
      <c r="K62" s="243"/>
      <c r="L62" s="217"/>
    </row>
    <row r="63" ht="15.0" customHeight="1">
      <c r="A63" s="168"/>
      <c r="B63" s="308"/>
      <c r="C63" s="308"/>
      <c r="D63" s="308"/>
      <c r="E63" s="308"/>
      <c r="F63" s="309"/>
      <c r="G63" s="168"/>
      <c r="H63" s="310"/>
      <c r="I63" s="309"/>
      <c r="J63" s="309"/>
      <c r="K63" s="309"/>
      <c r="L63" s="309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7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4.25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46097.0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2320.0</v>
      </c>
      <c r="H8" s="196">
        <v>9584.0</v>
      </c>
      <c r="I8" s="197"/>
      <c r="J8" s="198">
        <v>207000.0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2321.0</v>
      </c>
      <c r="H9" s="205">
        <v>9585.0</v>
      </c>
      <c r="I9" s="201"/>
      <c r="J9" s="206">
        <v>10000.0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207">
        <v>9586.0</v>
      </c>
      <c r="I10" s="208">
        <v>15000.0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2322.0</v>
      </c>
      <c r="H11" s="205">
        <v>9587.0</v>
      </c>
      <c r="I11" s="201"/>
      <c r="J11" s="206">
        <v>152000.0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 t="s">
        <v>102</v>
      </c>
      <c r="H12" s="207" t="s">
        <v>103</v>
      </c>
      <c r="I12" s="191"/>
      <c r="J12" s="208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5">
        <v>9588.0</v>
      </c>
      <c r="I13" s="206">
        <v>40000.0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2324.0</v>
      </c>
      <c r="H14" s="207">
        <v>9588.0</v>
      </c>
      <c r="I14" s="191"/>
      <c r="J14" s="210">
        <v>19990.0</v>
      </c>
      <c r="K14" s="210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5">
        <v>9589.0</v>
      </c>
      <c r="I15" s="206">
        <v>24490.0</v>
      </c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9791.0</v>
      </c>
      <c r="H16" s="207">
        <v>9590.0</v>
      </c>
      <c r="I16" s="191"/>
      <c r="J16" s="210">
        <v>17990.0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190"/>
      <c r="I18" s="191"/>
      <c r="J18" s="191"/>
      <c r="K18" s="191"/>
      <c r="L18" s="191"/>
    </row>
    <row r="19" ht="20.25" customHeight="1">
      <c r="A19" s="212"/>
      <c r="B19" s="213" t="s">
        <v>52</v>
      </c>
      <c r="C19" s="214">
        <f>SUM($C8:$C18)</f>
        <v>0</v>
      </c>
      <c r="D19" s="214">
        <f>SUM($D8:$D18)</f>
        <v>0</v>
      </c>
      <c r="E19" s="214">
        <f>SUM($E8:$E18)</f>
        <v>0</v>
      </c>
      <c r="F19" s="214">
        <f>SUM($F8:$F18)</f>
        <v>0</v>
      </c>
      <c r="G19" s="215"/>
      <c r="H19" s="213" t="s">
        <v>52</v>
      </c>
      <c r="I19" s="214">
        <f>SUM($I8:$I18)</f>
        <v>79490</v>
      </c>
      <c r="J19" s="214">
        <f>SUM($J8:$J18)</f>
        <v>406980</v>
      </c>
      <c r="K19" s="214">
        <f>SUM($K8:$K18)</f>
        <v>0</v>
      </c>
      <c r="L19" s="214">
        <f>SUM($L8:$L18)</f>
        <v>0</v>
      </c>
    </row>
    <row r="20" ht="3.75" customHeight="1">
      <c r="A20" s="212"/>
      <c r="B20" s="216"/>
      <c r="C20" s="217"/>
      <c r="D20" s="217"/>
      <c r="E20" s="217"/>
      <c r="F20" s="217"/>
      <c r="G20" s="212"/>
      <c r="H20" s="216"/>
      <c r="I20" s="218"/>
      <c r="J20" s="218"/>
      <c r="K20" s="218"/>
      <c r="L20" s="218"/>
    </row>
    <row r="21" ht="21.75" customHeight="1">
      <c r="A21" s="212"/>
      <c r="B21" s="216"/>
      <c r="C21" s="217"/>
      <c r="D21" s="217"/>
      <c r="E21" s="217"/>
      <c r="F21" s="217"/>
      <c r="G21" s="212"/>
      <c r="H21" s="216"/>
      <c r="I21" s="218"/>
      <c r="J21" s="219"/>
      <c r="K21" s="220" t="s">
        <v>53</v>
      </c>
      <c r="L21" s="221">
        <f>$C$19+$D$19+$E$19+$F$19+$I$19+$J$19+$K$19+$L$19</f>
        <v>486470</v>
      </c>
    </row>
    <row r="22" ht="12.0" customHeight="1">
      <c r="A22" s="212"/>
      <c r="B22" s="216"/>
      <c r="C22" s="217"/>
      <c r="D22" s="217"/>
      <c r="E22" s="217"/>
      <c r="F22" s="217"/>
      <c r="G22" s="212"/>
      <c r="H22" s="218"/>
      <c r="I22" s="217"/>
      <c r="J22" s="217"/>
      <c r="K22" s="217"/>
      <c r="L22" s="222"/>
    </row>
    <row r="23" ht="26.25" customHeight="1">
      <c r="A23" s="223"/>
      <c r="B23" s="224"/>
      <c r="C23" s="225"/>
      <c r="D23" s="225"/>
      <c r="E23" s="225"/>
      <c r="F23" s="226"/>
      <c r="G23" s="226" t="s">
        <v>54</v>
      </c>
      <c r="H23" s="224"/>
      <c r="I23" s="225"/>
      <c r="J23" s="225"/>
      <c r="K23" s="225"/>
      <c r="L23" s="225"/>
    </row>
    <row r="24" ht="19.5" customHeight="1">
      <c r="A24" s="227" t="s">
        <v>55</v>
      </c>
      <c r="B24" s="228"/>
      <c r="C24" s="229"/>
      <c r="D24" s="230"/>
      <c r="E24" s="231" t="s">
        <v>56</v>
      </c>
      <c r="F24" s="232"/>
      <c r="G24" s="233" t="s">
        <v>57</v>
      </c>
      <c r="H24" s="228"/>
      <c r="I24" s="229"/>
      <c r="J24" s="234" t="s">
        <v>58</v>
      </c>
      <c r="K24" s="164"/>
      <c r="L24" s="178"/>
    </row>
    <row r="25" ht="18.75" customHeight="1">
      <c r="A25" s="235"/>
      <c r="C25" s="236"/>
      <c r="D25" s="237" t="s">
        <v>59</v>
      </c>
      <c r="E25" s="162"/>
      <c r="F25" s="238" t="s">
        <v>16</v>
      </c>
      <c r="G25" s="239"/>
      <c r="I25" s="236"/>
      <c r="J25" s="237" t="s">
        <v>59</v>
      </c>
      <c r="K25" s="162"/>
      <c r="L25" s="238" t="s">
        <v>16</v>
      </c>
    </row>
    <row r="26" ht="15.75" customHeight="1">
      <c r="A26" s="235"/>
      <c r="C26" s="236"/>
      <c r="D26" s="240" t="s">
        <v>60</v>
      </c>
      <c r="E26" s="241"/>
      <c r="F26" s="242">
        <f>C19+I19</f>
        <v>79490</v>
      </c>
      <c r="G26" s="239"/>
      <c r="I26" s="236"/>
      <c r="J26" s="240" t="s">
        <v>10</v>
      </c>
      <c r="K26" s="241"/>
      <c r="L26" s="314">
        <v>40000.0</v>
      </c>
    </row>
    <row r="27" ht="15.75" customHeight="1">
      <c r="A27" s="235"/>
      <c r="C27" s="236"/>
      <c r="D27" s="240" t="s">
        <v>61</v>
      </c>
      <c r="E27" s="243"/>
      <c r="F27" s="242">
        <f>D19+J19</f>
        <v>406980</v>
      </c>
      <c r="G27" s="239"/>
      <c r="I27" s="236"/>
      <c r="J27" s="244" t="s">
        <v>62</v>
      </c>
      <c r="K27" s="245"/>
      <c r="L27" s="246"/>
    </row>
    <row r="28" ht="15.75" customHeight="1">
      <c r="A28" s="235"/>
      <c r="C28" s="236"/>
      <c r="D28" s="240" t="s">
        <v>63</v>
      </c>
      <c r="E28" s="243"/>
      <c r="F28" s="242">
        <f>E19+K19</f>
        <v>0</v>
      </c>
      <c r="G28" s="239"/>
      <c r="I28" s="236"/>
      <c r="J28" s="244" t="s">
        <v>64</v>
      </c>
      <c r="K28" s="245"/>
      <c r="L28" s="246"/>
    </row>
    <row r="29" ht="15.75" customHeight="1">
      <c r="A29" s="235"/>
      <c r="C29" s="236"/>
      <c r="D29" s="240" t="s">
        <v>65</v>
      </c>
      <c r="E29" s="243"/>
      <c r="F29" s="242">
        <f>F19+L19</f>
        <v>0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47" t="s">
        <v>53</v>
      </c>
      <c r="E30" s="248"/>
      <c r="F30" s="249">
        <f>SUM(F26:F29)</f>
        <v>486470</v>
      </c>
      <c r="G30" s="239"/>
      <c r="I30" s="236"/>
      <c r="J30" s="244"/>
      <c r="K30" s="245"/>
      <c r="L30" s="246"/>
    </row>
    <row r="31" ht="15.75" customHeight="1">
      <c r="A31" s="235"/>
      <c r="C31" s="236"/>
      <c r="D31" s="250" t="s">
        <v>66</v>
      </c>
      <c r="E31" s="164"/>
      <c r="F31" s="178"/>
      <c r="G31" s="239"/>
      <c r="I31" s="236"/>
      <c r="J31" s="244"/>
      <c r="K31" s="245"/>
      <c r="L31" s="246"/>
    </row>
    <row r="32" ht="15.75" customHeight="1">
      <c r="A32" s="235"/>
      <c r="C32" s="236"/>
      <c r="D32" s="237" t="s">
        <v>59</v>
      </c>
      <c r="E32" s="162"/>
      <c r="F32" s="238" t="s">
        <v>16</v>
      </c>
      <c r="G32" s="239"/>
      <c r="I32" s="236"/>
      <c r="J32" s="244"/>
      <c r="K32" s="245"/>
      <c r="L32" s="246"/>
    </row>
    <row r="33" ht="15.75" customHeight="1">
      <c r="A33" s="235"/>
      <c r="C33" s="236"/>
      <c r="D33" s="251" t="s">
        <v>10</v>
      </c>
      <c r="E33" s="252"/>
      <c r="F33" s="242"/>
      <c r="G33" s="239"/>
      <c r="I33" s="236"/>
      <c r="J33" s="247" t="s">
        <v>67</v>
      </c>
      <c r="K33" s="248"/>
      <c r="L33" s="249">
        <f>SUM(L26:L32)</f>
        <v>40000</v>
      </c>
    </row>
    <row r="34" ht="15.75" customHeight="1">
      <c r="A34" s="235"/>
      <c r="C34" s="236"/>
      <c r="D34" s="253" t="s">
        <v>64</v>
      </c>
      <c r="E34" s="254"/>
      <c r="F34" s="246"/>
      <c r="G34" s="239"/>
      <c r="I34" s="236"/>
      <c r="J34" s="234" t="s">
        <v>68</v>
      </c>
      <c r="K34" s="164"/>
      <c r="L34" s="178"/>
    </row>
    <row r="35" ht="18.75" customHeight="1">
      <c r="A35" s="255"/>
      <c r="B35" s="256"/>
      <c r="C35" s="257"/>
      <c r="D35" s="247" t="s">
        <v>69</v>
      </c>
      <c r="E35" s="248"/>
      <c r="F35" s="249">
        <f>SUM(F33:F34)</f>
        <v>0</v>
      </c>
      <c r="G35" s="258"/>
      <c r="H35" s="259"/>
      <c r="I35" s="260"/>
      <c r="J35" s="244" t="s">
        <v>70</v>
      </c>
      <c r="K35" s="254"/>
      <c r="L35" s="246"/>
    </row>
    <row r="36" ht="15.75" customHeight="1">
      <c r="A36" s="212"/>
      <c r="B36" s="261"/>
      <c r="C36" s="262"/>
      <c r="D36" s="263"/>
      <c r="E36" s="264" t="s">
        <v>71</v>
      </c>
      <c r="F36" s="265">
        <f>F30+F35</f>
        <v>486470</v>
      </c>
      <c r="G36" s="266"/>
      <c r="H36" s="267"/>
      <c r="I36" s="268"/>
      <c r="J36" s="263"/>
      <c r="K36" s="264" t="s">
        <v>72</v>
      </c>
      <c r="L36" s="265">
        <f>L33+L35</f>
        <v>40000</v>
      </c>
    </row>
    <row r="37" ht="11.25" customHeight="1">
      <c r="A37" s="212"/>
      <c r="B37" s="216"/>
      <c r="C37" s="217"/>
      <c r="D37" s="217"/>
      <c r="E37" s="217"/>
      <c r="F37" s="217"/>
      <c r="G37" s="269"/>
      <c r="H37" s="270"/>
      <c r="I37" s="271"/>
      <c r="K37" s="217"/>
      <c r="L37" s="217"/>
    </row>
    <row r="38" ht="15.75" customHeight="1">
      <c r="A38" s="223"/>
      <c r="B38" s="224"/>
      <c r="C38" s="225"/>
      <c r="D38" s="225"/>
      <c r="E38" s="225"/>
      <c r="F38" s="226"/>
      <c r="G38" s="226" t="s">
        <v>73</v>
      </c>
      <c r="H38" s="224"/>
      <c r="I38" s="225"/>
      <c r="J38" s="225"/>
      <c r="K38" s="225"/>
      <c r="L38" s="225"/>
    </row>
    <row r="39" ht="16.5" customHeight="1">
      <c r="A39" s="272" t="s">
        <v>74</v>
      </c>
      <c r="B39" s="228"/>
      <c r="C39" s="229"/>
      <c r="D39" s="273" t="s">
        <v>75</v>
      </c>
      <c r="E39" s="273" t="s">
        <v>76</v>
      </c>
      <c r="F39" s="274" t="s">
        <v>16</v>
      </c>
      <c r="G39" s="275" t="s">
        <v>77</v>
      </c>
      <c r="H39" s="228"/>
      <c r="I39" s="229"/>
      <c r="J39" s="273" t="s">
        <v>75</v>
      </c>
      <c r="K39" s="273" t="s">
        <v>76</v>
      </c>
      <c r="L39" s="273" t="s">
        <v>16</v>
      </c>
    </row>
    <row r="40" ht="16.5" customHeight="1">
      <c r="A40" s="235"/>
      <c r="C40" s="236"/>
      <c r="D40" s="276">
        <v>20000.0</v>
      </c>
      <c r="E40" s="281">
        <v>1.0</v>
      </c>
      <c r="F40" s="278">
        <f t="shared" ref="F40:F44" si="1">D40*E40</f>
        <v>20000</v>
      </c>
      <c r="G40" s="279"/>
      <c r="I40" s="236"/>
      <c r="J40" s="276">
        <v>500.0</v>
      </c>
      <c r="K40" s="281">
        <v>8.0</v>
      </c>
      <c r="L40" s="280">
        <f t="shared" ref="L40:L43" si="2">J40*K40</f>
        <v>4000</v>
      </c>
    </row>
    <row r="41" ht="16.5" customHeight="1">
      <c r="A41" s="235"/>
      <c r="C41" s="236"/>
      <c r="D41" s="276">
        <v>10000.0</v>
      </c>
      <c r="E41" s="277"/>
      <c r="F41" s="278">
        <f t="shared" si="1"/>
        <v>0</v>
      </c>
      <c r="G41" s="279"/>
      <c r="I41" s="236"/>
      <c r="J41" s="276">
        <v>100.0</v>
      </c>
      <c r="K41" s="281">
        <v>5.0</v>
      </c>
      <c r="L41" s="280">
        <f t="shared" si="2"/>
        <v>500</v>
      </c>
    </row>
    <row r="42" ht="16.5" customHeight="1">
      <c r="A42" s="235"/>
      <c r="C42" s="236"/>
      <c r="D42" s="276">
        <v>5000.0</v>
      </c>
      <c r="E42" s="281">
        <v>1.0</v>
      </c>
      <c r="F42" s="278">
        <f t="shared" si="1"/>
        <v>5000</v>
      </c>
      <c r="G42" s="279"/>
      <c r="I42" s="236"/>
      <c r="J42" s="276">
        <v>50.0</v>
      </c>
      <c r="K42" s="281">
        <v>20.0</v>
      </c>
      <c r="L42" s="280">
        <f t="shared" si="2"/>
        <v>1000</v>
      </c>
    </row>
    <row r="43" ht="16.5" customHeight="1">
      <c r="A43" s="235"/>
      <c r="C43" s="236"/>
      <c r="D43" s="276">
        <v>2000.0</v>
      </c>
      <c r="E43" s="281">
        <v>5.0</v>
      </c>
      <c r="F43" s="278">
        <f t="shared" si="1"/>
        <v>10000</v>
      </c>
      <c r="G43" s="279"/>
      <c r="I43" s="236"/>
      <c r="J43" s="276">
        <v>10.0</v>
      </c>
      <c r="K43" s="281">
        <v>14.0</v>
      </c>
      <c r="L43" s="280">
        <f t="shared" si="2"/>
        <v>140</v>
      </c>
    </row>
    <row r="44" ht="16.5" customHeight="1">
      <c r="A44" s="255"/>
      <c r="B44" s="256"/>
      <c r="C44" s="257"/>
      <c r="D44" s="276">
        <v>1000.0</v>
      </c>
      <c r="E44" s="281">
        <v>13.0</v>
      </c>
      <c r="F44" s="278">
        <f t="shared" si="1"/>
        <v>13000</v>
      </c>
      <c r="G44" s="282"/>
      <c r="H44" s="256"/>
      <c r="I44" s="257"/>
      <c r="J44" s="276"/>
      <c r="K44" s="283"/>
      <c r="L44" s="280"/>
    </row>
    <row r="45" ht="15.75" customHeight="1">
      <c r="A45" s="212"/>
      <c r="B45" s="216"/>
      <c r="C45" s="217"/>
      <c r="D45" s="284"/>
      <c r="E45" s="285" t="s">
        <v>78</v>
      </c>
      <c r="F45" s="286">
        <f>SUM(F40:F44)</f>
        <v>48000</v>
      </c>
      <c r="G45" s="266"/>
      <c r="H45" s="267"/>
      <c r="I45" s="268"/>
      <c r="J45" s="284"/>
      <c r="K45" s="285" t="s">
        <v>79</v>
      </c>
      <c r="L45" s="286">
        <f>SUM(L40:L44)</f>
        <v>5640</v>
      </c>
    </row>
    <row r="46" ht="15.75" customHeight="1">
      <c r="A46" s="212"/>
      <c r="B46" s="216"/>
      <c r="C46" s="217"/>
      <c r="D46" s="217"/>
      <c r="E46" s="217"/>
      <c r="F46" s="217"/>
      <c r="G46" s="212"/>
      <c r="H46" s="216"/>
      <c r="I46" s="217"/>
      <c r="J46" s="217"/>
      <c r="K46" s="217"/>
      <c r="L46" s="217"/>
    </row>
    <row r="47" ht="18.0" customHeight="1">
      <c r="A47" s="212"/>
      <c r="B47" s="216"/>
      <c r="C47" s="217"/>
      <c r="D47" s="217"/>
      <c r="E47" s="217"/>
      <c r="F47" s="217"/>
      <c r="G47" s="287"/>
      <c r="H47" s="287"/>
      <c r="I47" s="288" t="s">
        <v>80</v>
      </c>
      <c r="J47" s="289"/>
      <c r="K47" s="287"/>
      <c r="L47" s="217"/>
    </row>
    <row r="48" ht="4.5" customHeight="1">
      <c r="A48" s="212"/>
      <c r="B48" s="216"/>
      <c r="C48" s="217"/>
      <c r="D48" s="217"/>
      <c r="E48" s="217"/>
      <c r="F48" s="217"/>
      <c r="G48" s="212"/>
      <c r="H48" s="216"/>
      <c r="I48" s="217"/>
      <c r="J48" s="217"/>
      <c r="K48" s="217"/>
      <c r="L48" s="217"/>
    </row>
    <row r="49" ht="15.0" customHeight="1">
      <c r="A49" s="290"/>
      <c r="B49" s="291" t="s">
        <v>81</v>
      </c>
      <c r="C49" s="228"/>
      <c r="D49" s="228"/>
      <c r="E49" s="229"/>
      <c r="F49" s="217"/>
      <c r="G49" s="292"/>
      <c r="H49" s="292"/>
      <c r="I49" s="293" t="s">
        <v>82</v>
      </c>
      <c r="J49" s="294">
        <f>'15'!J69</f>
        <v>14150</v>
      </c>
      <c r="K49" s="295"/>
      <c r="L49" s="217"/>
    </row>
    <row r="50" ht="4.5" customHeight="1">
      <c r="A50" s="290"/>
      <c r="B50" s="255"/>
      <c r="C50" s="256"/>
      <c r="D50" s="256"/>
      <c r="E50" s="257"/>
      <c r="F50" s="217"/>
      <c r="G50" s="212"/>
      <c r="H50" s="216"/>
      <c r="I50" s="217"/>
      <c r="J50" s="218"/>
      <c r="K50" s="217"/>
      <c r="L50" s="217"/>
    </row>
    <row r="51" ht="18.75" customHeight="1">
      <c r="A51" s="296"/>
      <c r="B51" s="297" t="s">
        <v>99</v>
      </c>
      <c r="C51" s="228"/>
      <c r="D51" s="228"/>
      <c r="E51" s="229"/>
      <c r="F51" s="217"/>
      <c r="G51" s="298"/>
      <c r="H51" s="298"/>
      <c r="I51" s="299" t="s">
        <v>84</v>
      </c>
      <c r="J51" s="300">
        <f>F45+L45</f>
        <v>53640</v>
      </c>
      <c r="K51" s="301"/>
      <c r="L51" s="217"/>
    </row>
    <row r="52" ht="4.5" customHeight="1">
      <c r="A52" s="296"/>
      <c r="B52" s="235"/>
      <c r="E52" s="236"/>
      <c r="F52" s="217"/>
      <c r="G52" s="212"/>
      <c r="H52" s="269"/>
      <c r="I52" s="270"/>
      <c r="J52" s="218"/>
      <c r="K52" s="217"/>
      <c r="L52" s="217"/>
    </row>
    <row r="53" ht="15.75" customHeight="1">
      <c r="A53" s="296"/>
      <c r="B53" s="235"/>
      <c r="E53" s="236"/>
      <c r="F53" s="217"/>
      <c r="G53" s="298"/>
      <c r="H53" s="298"/>
      <c r="I53" s="299" t="s">
        <v>53</v>
      </c>
      <c r="J53" s="300">
        <f>L21</f>
        <v>486470</v>
      </c>
      <c r="K53" s="301"/>
      <c r="L53" s="222"/>
    </row>
    <row r="54" ht="4.5" customHeight="1">
      <c r="A54" s="296"/>
      <c r="B54" s="235"/>
      <c r="E54" s="236"/>
      <c r="F54" s="217"/>
      <c r="G54" s="212"/>
      <c r="H54" s="269"/>
      <c r="I54" s="270"/>
      <c r="J54" s="218"/>
      <c r="K54" s="217"/>
      <c r="L54" s="217"/>
    </row>
    <row r="55" ht="15.75" customHeight="1">
      <c r="A55" s="296"/>
      <c r="B55" s="235"/>
      <c r="E55" s="236"/>
      <c r="F55" s="217"/>
      <c r="G55" s="302"/>
      <c r="H55" s="302"/>
      <c r="I55" s="303" t="s">
        <v>66</v>
      </c>
      <c r="J55" s="304" t="str">
        <f>F33</f>
        <v/>
      </c>
      <c r="K55" s="301"/>
      <c r="L55" s="217"/>
    </row>
    <row r="56" ht="4.5" customHeight="1">
      <c r="A56" s="296"/>
      <c r="B56" s="235"/>
      <c r="E56" s="236"/>
      <c r="F56" s="217"/>
      <c r="G56" s="212"/>
      <c r="H56" s="212"/>
      <c r="I56" s="216"/>
      <c r="J56" s="218"/>
      <c r="K56" s="217"/>
      <c r="L56" s="217"/>
    </row>
    <row r="57" ht="15.75" customHeight="1">
      <c r="A57" s="296"/>
      <c r="B57" s="235"/>
      <c r="E57" s="236"/>
      <c r="F57" s="217"/>
      <c r="G57" s="302"/>
      <c r="H57" s="302"/>
      <c r="I57" s="303" t="s">
        <v>58</v>
      </c>
      <c r="J57" s="304">
        <f>L26+L35</f>
        <v>40000</v>
      </c>
      <c r="K57" s="301"/>
      <c r="L57" s="217"/>
    </row>
    <row r="58" ht="4.5" customHeight="1">
      <c r="A58" s="296"/>
      <c r="B58" s="235"/>
      <c r="E58" s="236"/>
      <c r="F58" s="217"/>
      <c r="G58" s="212"/>
      <c r="H58" s="212"/>
      <c r="I58" s="216"/>
      <c r="J58" s="218"/>
      <c r="K58" s="217"/>
      <c r="L58" s="217"/>
    </row>
    <row r="59" ht="15.75" customHeight="1">
      <c r="A59" s="296"/>
      <c r="B59" s="235"/>
      <c r="E59" s="236"/>
      <c r="F59" s="217"/>
      <c r="G59" s="302"/>
      <c r="H59" s="302"/>
      <c r="I59" s="303" t="s">
        <v>85</v>
      </c>
      <c r="J59" s="304">
        <f>J49+J53+J55-J57</f>
        <v>460620</v>
      </c>
      <c r="K59" s="305"/>
      <c r="L59" s="217"/>
    </row>
    <row r="60" ht="4.5" customHeight="1">
      <c r="A60" s="212"/>
      <c r="B60" s="235"/>
      <c r="E60" s="236"/>
      <c r="F60" s="217"/>
      <c r="G60" s="212"/>
      <c r="H60" s="216"/>
      <c r="I60" s="217"/>
      <c r="J60" s="218"/>
      <c r="K60" s="217"/>
      <c r="L60" s="217"/>
    </row>
    <row r="61" ht="15.75" customHeight="1">
      <c r="A61" s="212"/>
      <c r="B61" s="235"/>
      <c r="E61" s="236"/>
      <c r="F61" s="217"/>
      <c r="G61" s="292"/>
      <c r="H61" s="292"/>
      <c r="I61" s="293" t="s">
        <v>86</v>
      </c>
      <c r="J61" s="304">
        <f>J59-J49</f>
        <v>446470</v>
      </c>
      <c r="K61" s="306"/>
      <c r="L61" s="217"/>
    </row>
    <row r="62" ht="4.5" customHeight="1">
      <c r="A62" s="296"/>
      <c r="B62" s="235"/>
      <c r="E62" s="236"/>
      <c r="F62" s="217"/>
      <c r="G62" s="212"/>
      <c r="H62" s="216"/>
      <c r="I62" s="216"/>
      <c r="J62" s="218"/>
      <c r="K62" s="217"/>
      <c r="L62" s="217"/>
    </row>
    <row r="63" ht="15.75" customHeight="1">
      <c r="A63" s="212"/>
      <c r="B63" s="235"/>
      <c r="E63" s="236"/>
      <c r="F63" s="217"/>
      <c r="G63" s="298"/>
      <c r="H63" s="298"/>
      <c r="I63" s="299" t="s">
        <v>87</v>
      </c>
      <c r="J63" s="304">
        <f>J49+F26+(F33-(L26+L35))</f>
        <v>53640</v>
      </c>
      <c r="K63" s="306"/>
      <c r="L63" s="217"/>
    </row>
    <row r="64" ht="4.5" customHeight="1">
      <c r="A64" s="296"/>
      <c r="B64" s="235"/>
      <c r="E64" s="236"/>
      <c r="F64" s="217"/>
      <c r="G64" s="212"/>
      <c r="H64" s="216"/>
      <c r="I64" s="216"/>
      <c r="J64" s="218"/>
      <c r="K64" s="217"/>
      <c r="L64" s="217"/>
    </row>
    <row r="65" ht="18.75" customHeight="1">
      <c r="A65" s="296"/>
      <c r="B65" s="255"/>
      <c r="C65" s="256"/>
      <c r="D65" s="256"/>
      <c r="E65" s="257"/>
      <c r="F65" s="217"/>
      <c r="G65" s="298"/>
      <c r="H65" s="298"/>
      <c r="I65" s="299" t="s">
        <v>88</v>
      </c>
      <c r="J65" s="307">
        <f>J51-J63</f>
        <v>0</v>
      </c>
      <c r="K65" s="243"/>
      <c r="L65" s="217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4.2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1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1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3"/>
      <c r="H8" s="317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190"/>
      <c r="I18" s="191"/>
      <c r="J18" s="191"/>
      <c r="K18" s="191"/>
      <c r="L18" s="191"/>
    </row>
    <row r="19" ht="20.25" customHeight="1">
      <c r="A19" s="318"/>
      <c r="B19" s="319"/>
      <c r="C19" s="320"/>
      <c r="D19" s="320"/>
      <c r="E19" s="321"/>
      <c r="F19" s="322"/>
      <c r="G19" s="323"/>
      <c r="H19" s="319"/>
      <c r="I19" s="320"/>
      <c r="J19" s="320"/>
      <c r="K19" s="320"/>
      <c r="L19" s="32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313"/>
      <c r="H20" s="190"/>
      <c r="I20" s="191"/>
      <c r="J20" s="191"/>
      <c r="K20" s="191"/>
      <c r="L20" s="191"/>
    </row>
    <row r="21" ht="20.25" customHeight="1">
      <c r="A21" s="318"/>
      <c r="B21" s="319"/>
      <c r="C21" s="320"/>
      <c r="D21" s="320"/>
      <c r="E21" s="321"/>
      <c r="F21" s="322"/>
      <c r="G21" s="323"/>
      <c r="H21" s="319"/>
      <c r="I21" s="320"/>
      <c r="J21" s="320"/>
      <c r="K21" s="320"/>
      <c r="L21" s="32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313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313"/>
      <c r="H24" s="190"/>
      <c r="I24" s="191"/>
      <c r="J24" s="191"/>
      <c r="K24" s="191"/>
      <c r="L24" s="191"/>
    </row>
    <row r="25" ht="20.25" customHeight="1">
      <c r="A25" s="212"/>
      <c r="B25" s="213" t="s">
        <v>52</v>
      </c>
      <c r="C25" s="214">
        <f>SUM($C8:$C24)</f>
        <v>0</v>
      </c>
      <c r="D25" s="214">
        <f>SUM($D8:$D24)</f>
        <v>0</v>
      </c>
      <c r="E25" s="214">
        <f>SUM($E8:$E24)</f>
        <v>0</v>
      </c>
      <c r="F25" s="214">
        <f>SUM($F8:$F24)</f>
        <v>0</v>
      </c>
      <c r="G25" s="215"/>
      <c r="H25" s="213" t="s">
        <v>52</v>
      </c>
      <c r="I25" s="214">
        <f>SUM($I8:$I24)</f>
        <v>0</v>
      </c>
      <c r="J25" s="214">
        <f>SUM($J8:$J24)</f>
        <v>0</v>
      </c>
      <c r="K25" s="214">
        <f>SUM($K8:$K24)</f>
        <v>0</v>
      </c>
      <c r="L25" s="214">
        <f>SUM($L8:$L24)</f>
        <v>0</v>
      </c>
    </row>
    <row r="26" ht="3.75" customHeight="1">
      <c r="A26" s="212"/>
      <c r="B26" s="216"/>
      <c r="C26" s="217"/>
      <c r="D26" s="217"/>
      <c r="E26" s="217"/>
      <c r="F26" s="217"/>
      <c r="G26" s="212"/>
      <c r="H26" s="216"/>
      <c r="I26" s="218"/>
      <c r="J26" s="218"/>
      <c r="K26" s="218"/>
      <c r="L26" s="218"/>
    </row>
    <row r="27" ht="21.75" customHeight="1">
      <c r="A27" s="212"/>
      <c r="B27" s="216"/>
      <c r="C27" s="217"/>
      <c r="D27" s="217"/>
      <c r="E27" s="217"/>
      <c r="F27" s="217"/>
      <c r="G27" s="212"/>
      <c r="H27" s="216"/>
      <c r="I27" s="218"/>
      <c r="J27" s="219"/>
      <c r="K27" s="220" t="s">
        <v>53</v>
      </c>
      <c r="L27" s="221">
        <f>$C$25+$D$25+$E$25+$F$25+$I$25+$J$25+$K$25+$L$25</f>
        <v>0</v>
      </c>
    </row>
    <row r="28" ht="12.0" customHeight="1">
      <c r="A28" s="212"/>
      <c r="B28" s="216"/>
      <c r="C28" s="217"/>
      <c r="D28" s="217"/>
      <c r="E28" s="217"/>
      <c r="F28" s="217"/>
      <c r="G28" s="212"/>
      <c r="H28" s="218"/>
      <c r="I28" s="217"/>
      <c r="J28" s="217"/>
      <c r="K28" s="217"/>
      <c r="L28" s="222"/>
    </row>
    <row r="29" ht="26.25" customHeight="1">
      <c r="A29" s="223"/>
      <c r="B29" s="224"/>
      <c r="C29" s="225"/>
      <c r="D29" s="225"/>
      <c r="E29" s="225"/>
      <c r="F29" s="226"/>
      <c r="G29" s="226" t="s">
        <v>54</v>
      </c>
      <c r="H29" s="224"/>
      <c r="I29" s="225"/>
      <c r="J29" s="225"/>
      <c r="K29" s="225"/>
      <c r="L29" s="225"/>
    </row>
    <row r="30" ht="19.5" customHeight="1">
      <c r="A30" s="227" t="s">
        <v>55</v>
      </c>
      <c r="B30" s="228"/>
      <c r="C30" s="229"/>
      <c r="D30" s="230"/>
      <c r="E30" s="231" t="s">
        <v>56</v>
      </c>
      <c r="F30" s="232"/>
      <c r="G30" s="233" t="s">
        <v>57</v>
      </c>
      <c r="H30" s="228"/>
      <c r="I30" s="229"/>
      <c r="J30" s="234" t="s">
        <v>58</v>
      </c>
      <c r="K30" s="164"/>
      <c r="L30" s="178"/>
    </row>
    <row r="31" ht="18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37" t="s">
        <v>59</v>
      </c>
      <c r="K31" s="162"/>
      <c r="L31" s="238" t="s">
        <v>16</v>
      </c>
    </row>
    <row r="32" ht="15.75" customHeight="1">
      <c r="A32" s="235"/>
      <c r="C32" s="236"/>
      <c r="D32" s="240" t="s">
        <v>60</v>
      </c>
      <c r="E32" s="241"/>
      <c r="F32" s="242">
        <f>C25+I25</f>
        <v>0</v>
      </c>
      <c r="G32" s="239"/>
      <c r="I32" s="236"/>
      <c r="J32" s="240" t="s">
        <v>10</v>
      </c>
      <c r="K32" s="241"/>
      <c r="L32" s="242"/>
    </row>
    <row r="33" ht="15.75" customHeight="1">
      <c r="A33" s="235"/>
      <c r="C33" s="236"/>
      <c r="D33" s="240" t="s">
        <v>61</v>
      </c>
      <c r="E33" s="243"/>
      <c r="F33" s="242">
        <f>D25+J25</f>
        <v>0</v>
      </c>
      <c r="G33" s="239"/>
      <c r="I33" s="236"/>
      <c r="J33" s="244" t="s">
        <v>62</v>
      </c>
      <c r="K33" s="245"/>
      <c r="L33" s="246"/>
    </row>
    <row r="34" ht="15.75" customHeight="1">
      <c r="A34" s="235"/>
      <c r="C34" s="236"/>
      <c r="D34" s="240" t="s">
        <v>63</v>
      </c>
      <c r="E34" s="243"/>
      <c r="F34" s="242">
        <f>E25+K25</f>
        <v>0</v>
      </c>
      <c r="G34" s="239"/>
      <c r="I34" s="236"/>
      <c r="J34" s="244" t="s">
        <v>64</v>
      </c>
      <c r="K34" s="245"/>
      <c r="L34" s="246"/>
    </row>
    <row r="35" ht="15.75" customHeight="1">
      <c r="A35" s="235"/>
      <c r="C35" s="236"/>
      <c r="D35" s="240" t="s">
        <v>65</v>
      </c>
      <c r="E35" s="243"/>
      <c r="F35" s="242">
        <f>F25+L25</f>
        <v>0</v>
      </c>
      <c r="G35" s="239"/>
      <c r="I35" s="236"/>
      <c r="J35" s="244"/>
      <c r="K35" s="245"/>
      <c r="L35" s="246"/>
    </row>
    <row r="36" ht="15.75" customHeight="1">
      <c r="A36" s="235"/>
      <c r="C36" s="236"/>
      <c r="D36" s="247" t="s">
        <v>53</v>
      </c>
      <c r="E36" s="248"/>
      <c r="F36" s="249">
        <f>SUM(F32:F35)</f>
        <v>0</v>
      </c>
      <c r="G36" s="239"/>
      <c r="I36" s="236"/>
      <c r="J36" s="244"/>
      <c r="K36" s="245"/>
      <c r="L36" s="246"/>
    </row>
    <row r="37" ht="15.75" customHeight="1">
      <c r="A37" s="235"/>
      <c r="C37" s="236"/>
      <c r="D37" s="250" t="s">
        <v>66</v>
      </c>
      <c r="E37" s="164"/>
      <c r="F37" s="178"/>
      <c r="G37" s="239"/>
      <c r="I37" s="236"/>
      <c r="J37" s="244"/>
      <c r="K37" s="245"/>
      <c r="L37" s="246"/>
    </row>
    <row r="38" ht="15.75" customHeight="1">
      <c r="A38" s="235"/>
      <c r="C38" s="236"/>
      <c r="D38" s="237" t="s">
        <v>59</v>
      </c>
      <c r="E38" s="162"/>
      <c r="F38" s="238" t="s">
        <v>16</v>
      </c>
      <c r="G38" s="239"/>
      <c r="I38" s="236"/>
      <c r="J38" s="244"/>
      <c r="K38" s="245"/>
      <c r="L38" s="246"/>
    </row>
    <row r="39" ht="15.75" customHeight="1">
      <c r="A39" s="235"/>
      <c r="C39" s="236"/>
      <c r="D39" s="251" t="s">
        <v>10</v>
      </c>
      <c r="E39" s="252"/>
      <c r="F39" s="242"/>
      <c r="G39" s="239"/>
      <c r="I39" s="236"/>
      <c r="J39" s="247" t="s">
        <v>67</v>
      </c>
      <c r="K39" s="248"/>
      <c r="L39" s="249">
        <f>SUM(L32:L38)</f>
        <v>0</v>
      </c>
    </row>
    <row r="40" ht="15.75" customHeight="1">
      <c r="A40" s="235"/>
      <c r="C40" s="236"/>
      <c r="D40" s="253" t="s">
        <v>64</v>
      </c>
      <c r="E40" s="254"/>
      <c r="F40" s="246"/>
      <c r="G40" s="239"/>
      <c r="I40" s="236"/>
      <c r="J40" s="234" t="s">
        <v>68</v>
      </c>
      <c r="K40" s="164"/>
      <c r="L40" s="178"/>
    </row>
    <row r="41" ht="18.75" customHeight="1">
      <c r="A41" s="255"/>
      <c r="B41" s="256"/>
      <c r="C41" s="257"/>
      <c r="D41" s="247" t="s">
        <v>69</v>
      </c>
      <c r="E41" s="248"/>
      <c r="F41" s="249">
        <f>SUM(F39:F40)</f>
        <v>0</v>
      </c>
      <c r="G41" s="258"/>
      <c r="H41" s="259"/>
      <c r="I41" s="260"/>
      <c r="J41" s="244" t="s">
        <v>70</v>
      </c>
      <c r="K41" s="254"/>
      <c r="L41" s="246"/>
    </row>
    <row r="42" ht="15.75" customHeight="1">
      <c r="A42" s="212"/>
      <c r="B42" s="261"/>
      <c r="C42" s="262"/>
      <c r="D42" s="263"/>
      <c r="E42" s="264" t="s">
        <v>71</v>
      </c>
      <c r="F42" s="265">
        <f>F36+F41</f>
        <v>0</v>
      </c>
      <c r="G42" s="266"/>
      <c r="H42" s="267"/>
      <c r="I42" s="268"/>
      <c r="J42" s="263"/>
      <c r="K42" s="264" t="s">
        <v>72</v>
      </c>
      <c r="L42" s="265">
        <f>L39+L41</f>
        <v>0</v>
      </c>
    </row>
    <row r="43" ht="11.25" customHeight="1">
      <c r="A43" s="212"/>
      <c r="B43" s="216"/>
      <c r="C43" s="217"/>
      <c r="D43" s="217"/>
      <c r="E43" s="217"/>
      <c r="F43" s="217"/>
      <c r="G43" s="269"/>
      <c r="H43" s="270"/>
      <c r="I43" s="271"/>
      <c r="K43" s="217"/>
      <c r="L43" s="217"/>
    </row>
    <row r="44" ht="15.75" customHeight="1">
      <c r="A44" s="223"/>
      <c r="B44" s="224"/>
      <c r="C44" s="225"/>
      <c r="D44" s="225"/>
      <c r="E44" s="225"/>
      <c r="F44" s="226"/>
      <c r="G44" s="226" t="s">
        <v>73</v>
      </c>
      <c r="H44" s="224"/>
      <c r="I44" s="225"/>
      <c r="J44" s="225"/>
      <c r="K44" s="225"/>
      <c r="L44" s="225"/>
    </row>
    <row r="45" ht="16.5" customHeight="1">
      <c r="A45" s="272" t="s">
        <v>74</v>
      </c>
      <c r="B45" s="228"/>
      <c r="C45" s="229"/>
      <c r="D45" s="273" t="s">
        <v>75</v>
      </c>
      <c r="E45" s="273" t="s">
        <v>76</v>
      </c>
      <c r="F45" s="274" t="s">
        <v>16</v>
      </c>
      <c r="G45" s="275" t="s">
        <v>77</v>
      </c>
      <c r="H45" s="228"/>
      <c r="I45" s="229"/>
      <c r="J45" s="273" t="s">
        <v>75</v>
      </c>
      <c r="K45" s="273" t="s">
        <v>76</v>
      </c>
      <c r="L45" s="273" t="s">
        <v>16</v>
      </c>
    </row>
    <row r="46" ht="16.5" customHeight="1">
      <c r="A46" s="235"/>
      <c r="C46" s="236"/>
      <c r="D46" s="276">
        <v>20000.0</v>
      </c>
      <c r="E46" s="277"/>
      <c r="F46" s="278">
        <f t="shared" ref="F46:F50" si="1">D46*E46</f>
        <v>0</v>
      </c>
      <c r="G46" s="279"/>
      <c r="I46" s="236"/>
      <c r="J46" s="276">
        <v>500.0</v>
      </c>
      <c r="K46" s="277"/>
      <c r="L46" s="280">
        <f t="shared" ref="L46:L49" si="2">J46*K46</f>
        <v>0</v>
      </c>
    </row>
    <row r="47" ht="16.5" customHeight="1">
      <c r="A47" s="235"/>
      <c r="C47" s="236"/>
      <c r="D47" s="276">
        <v>10000.0</v>
      </c>
      <c r="E47" s="277"/>
      <c r="F47" s="278">
        <f t="shared" si="1"/>
        <v>0</v>
      </c>
      <c r="G47" s="279"/>
      <c r="I47" s="236"/>
      <c r="J47" s="276">
        <v>100.0</v>
      </c>
      <c r="K47" s="277"/>
      <c r="L47" s="280">
        <f t="shared" si="2"/>
        <v>0</v>
      </c>
    </row>
    <row r="48" ht="16.5" customHeight="1">
      <c r="A48" s="235"/>
      <c r="C48" s="236"/>
      <c r="D48" s="276">
        <v>5000.0</v>
      </c>
      <c r="E48" s="277"/>
      <c r="F48" s="278">
        <f t="shared" si="1"/>
        <v>0</v>
      </c>
      <c r="G48" s="279"/>
      <c r="I48" s="236"/>
      <c r="J48" s="276">
        <v>50.0</v>
      </c>
      <c r="K48" s="277"/>
      <c r="L48" s="280">
        <f t="shared" si="2"/>
        <v>0</v>
      </c>
    </row>
    <row r="49" ht="16.5" customHeight="1">
      <c r="A49" s="235"/>
      <c r="C49" s="236"/>
      <c r="D49" s="276">
        <v>2000.0</v>
      </c>
      <c r="E49" s="277"/>
      <c r="F49" s="278">
        <f t="shared" si="1"/>
        <v>0</v>
      </c>
      <c r="G49" s="279"/>
      <c r="I49" s="236"/>
      <c r="J49" s="276">
        <v>10.0</v>
      </c>
      <c r="K49" s="277"/>
      <c r="L49" s="280">
        <f t="shared" si="2"/>
        <v>0</v>
      </c>
    </row>
    <row r="50" ht="16.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2"/>
      <c r="B51" s="216"/>
      <c r="C51" s="217"/>
      <c r="D51" s="284"/>
      <c r="E51" s="285" t="s">
        <v>78</v>
      </c>
      <c r="F51" s="286">
        <f>SUM(F46:F50)</f>
        <v>0</v>
      </c>
      <c r="G51" s="266"/>
      <c r="H51" s="267"/>
      <c r="I51" s="268"/>
      <c r="J51" s="284"/>
      <c r="K51" s="285" t="s">
        <v>79</v>
      </c>
      <c r="L51" s="286">
        <f>SUM(L46:L50)</f>
        <v>0</v>
      </c>
    </row>
    <row r="52" ht="15.75" customHeight="1">
      <c r="A52" s="212"/>
      <c r="B52" s="216"/>
      <c r="C52" s="217"/>
      <c r="D52" s="217"/>
      <c r="E52" s="217"/>
      <c r="F52" s="217"/>
      <c r="G52" s="212"/>
      <c r="H52" s="216"/>
      <c r="I52" s="217"/>
      <c r="J52" s="217"/>
      <c r="K52" s="217"/>
      <c r="L52" s="217"/>
    </row>
    <row r="53" ht="18.0" customHeight="1">
      <c r="A53" s="212"/>
      <c r="B53" s="216"/>
      <c r="C53" s="217"/>
      <c r="D53" s="217"/>
      <c r="E53" s="217"/>
      <c r="F53" s="217"/>
      <c r="G53" s="287"/>
      <c r="H53" s="287"/>
      <c r="I53" s="288" t="s">
        <v>80</v>
      </c>
      <c r="J53" s="289"/>
      <c r="K53" s="287"/>
      <c r="L53" s="217"/>
    </row>
    <row r="54" ht="4.5" customHeight="1">
      <c r="A54" s="212"/>
      <c r="B54" s="216"/>
      <c r="C54" s="217"/>
      <c r="D54" s="217"/>
      <c r="E54" s="217"/>
      <c r="F54" s="217"/>
      <c r="G54" s="212"/>
      <c r="H54" s="216"/>
      <c r="I54" s="217"/>
      <c r="J54" s="217"/>
      <c r="K54" s="217"/>
      <c r="L54" s="217"/>
    </row>
    <row r="55" ht="15.0" customHeight="1">
      <c r="A55" s="290"/>
      <c r="B55" s="291" t="s">
        <v>81</v>
      </c>
      <c r="C55" s="228"/>
      <c r="D55" s="228"/>
      <c r="E55" s="229"/>
      <c r="F55" s="217"/>
      <c r="G55" s="292"/>
      <c r="H55" s="292"/>
      <c r="I55" s="293" t="s">
        <v>82</v>
      </c>
      <c r="J55" s="294">
        <f>'14'!J63</f>
        <v>14150</v>
      </c>
      <c r="K55" s="295"/>
      <c r="L55" s="217"/>
    </row>
    <row r="56" ht="4.5" customHeight="1">
      <c r="A56" s="290"/>
      <c r="B56" s="255"/>
      <c r="C56" s="256"/>
      <c r="D56" s="256"/>
      <c r="E56" s="257"/>
      <c r="F56" s="217"/>
      <c r="G56" s="212"/>
      <c r="H56" s="216"/>
      <c r="I56" s="217"/>
      <c r="J56" s="218"/>
      <c r="K56" s="217"/>
      <c r="L56" s="217"/>
    </row>
    <row r="57" ht="18.75" customHeight="1">
      <c r="A57" s="296"/>
      <c r="B57" s="324"/>
      <c r="C57" s="228"/>
      <c r="D57" s="228"/>
      <c r="E57" s="229"/>
      <c r="F57" s="217"/>
      <c r="G57" s="298"/>
      <c r="H57" s="298"/>
      <c r="I57" s="299" t="s">
        <v>84</v>
      </c>
      <c r="J57" s="300">
        <f>F51+L51</f>
        <v>0</v>
      </c>
      <c r="K57" s="301"/>
      <c r="L57" s="217"/>
    </row>
    <row r="58" ht="4.5" customHeight="1">
      <c r="A58" s="296"/>
      <c r="B58" s="235"/>
      <c r="E58" s="236"/>
      <c r="F58" s="217"/>
      <c r="G58" s="212"/>
      <c r="H58" s="269"/>
      <c r="I58" s="270"/>
      <c r="J58" s="218"/>
      <c r="K58" s="217"/>
      <c r="L58" s="217"/>
    </row>
    <row r="59" ht="15.75" customHeight="1">
      <c r="A59" s="296"/>
      <c r="B59" s="235"/>
      <c r="E59" s="236"/>
      <c r="F59" s="217"/>
      <c r="G59" s="298"/>
      <c r="H59" s="298"/>
      <c r="I59" s="299" t="s">
        <v>53</v>
      </c>
      <c r="J59" s="300">
        <f>L27</f>
        <v>0</v>
      </c>
      <c r="K59" s="301"/>
      <c r="L59" s="222"/>
    </row>
    <row r="60" ht="4.5" customHeight="1">
      <c r="A60" s="296"/>
      <c r="B60" s="235"/>
      <c r="E60" s="236"/>
      <c r="F60" s="217"/>
      <c r="G60" s="212"/>
      <c r="H60" s="269"/>
      <c r="I60" s="270"/>
      <c r="J60" s="218"/>
      <c r="K60" s="217"/>
      <c r="L60" s="217"/>
    </row>
    <row r="61" ht="15.75" customHeight="1">
      <c r="A61" s="296"/>
      <c r="B61" s="235"/>
      <c r="E61" s="236"/>
      <c r="F61" s="217"/>
      <c r="G61" s="302"/>
      <c r="H61" s="302"/>
      <c r="I61" s="303" t="s">
        <v>66</v>
      </c>
      <c r="J61" s="304" t="str">
        <f>F39</f>
        <v/>
      </c>
      <c r="K61" s="301"/>
      <c r="L61" s="217"/>
    </row>
    <row r="62" ht="4.5" customHeight="1">
      <c r="A62" s="296"/>
      <c r="B62" s="235"/>
      <c r="E62" s="236"/>
      <c r="F62" s="217"/>
      <c r="G62" s="212"/>
      <c r="H62" s="212"/>
      <c r="I62" s="216"/>
      <c r="J62" s="218"/>
      <c r="K62" s="217"/>
      <c r="L62" s="217"/>
    </row>
    <row r="63" ht="15.75" customHeight="1">
      <c r="A63" s="296"/>
      <c r="B63" s="235"/>
      <c r="E63" s="236"/>
      <c r="F63" s="217"/>
      <c r="G63" s="302"/>
      <c r="H63" s="302"/>
      <c r="I63" s="303" t="s">
        <v>58</v>
      </c>
      <c r="J63" s="304">
        <f>L32+L41</f>
        <v>0</v>
      </c>
      <c r="K63" s="301"/>
      <c r="L63" s="217"/>
    </row>
    <row r="64" ht="4.5" customHeight="1">
      <c r="A64" s="296"/>
      <c r="B64" s="235"/>
      <c r="E64" s="236"/>
      <c r="F64" s="217"/>
      <c r="G64" s="212"/>
      <c r="H64" s="212"/>
      <c r="I64" s="216"/>
      <c r="J64" s="218"/>
      <c r="K64" s="217"/>
      <c r="L64" s="217"/>
    </row>
    <row r="65" ht="15.75" customHeight="1">
      <c r="A65" s="296"/>
      <c r="B65" s="235"/>
      <c r="E65" s="236"/>
      <c r="F65" s="217"/>
      <c r="G65" s="302"/>
      <c r="H65" s="302"/>
      <c r="I65" s="303" t="s">
        <v>85</v>
      </c>
      <c r="J65" s="304">
        <f>J55+J59+J61-J63</f>
        <v>14150</v>
      </c>
      <c r="K65" s="305"/>
      <c r="L65" s="217"/>
    </row>
    <row r="66" ht="4.5" customHeight="1">
      <c r="A66" s="212"/>
      <c r="B66" s="235"/>
      <c r="E66" s="236"/>
      <c r="F66" s="217"/>
      <c r="G66" s="212"/>
      <c r="H66" s="216"/>
      <c r="I66" s="217"/>
      <c r="J66" s="218"/>
      <c r="K66" s="217"/>
      <c r="L66" s="217"/>
    </row>
    <row r="67" ht="15.75" customHeight="1">
      <c r="A67" s="212"/>
      <c r="B67" s="235"/>
      <c r="E67" s="236"/>
      <c r="F67" s="217"/>
      <c r="G67" s="292"/>
      <c r="H67" s="292"/>
      <c r="I67" s="293" t="s">
        <v>86</v>
      </c>
      <c r="J67" s="304">
        <f>J65-J55</f>
        <v>0</v>
      </c>
      <c r="K67" s="306"/>
      <c r="L67" s="217"/>
    </row>
    <row r="68" ht="4.5" customHeight="1">
      <c r="A68" s="296"/>
      <c r="B68" s="235"/>
      <c r="E68" s="236"/>
      <c r="F68" s="217"/>
      <c r="G68" s="212"/>
      <c r="H68" s="216"/>
      <c r="I68" s="216"/>
      <c r="J68" s="218"/>
      <c r="K68" s="217"/>
      <c r="L68" s="217"/>
    </row>
    <row r="69" ht="15.75" customHeight="1">
      <c r="A69" s="212"/>
      <c r="B69" s="235"/>
      <c r="E69" s="236"/>
      <c r="F69" s="217"/>
      <c r="G69" s="298"/>
      <c r="H69" s="298"/>
      <c r="I69" s="299" t="s">
        <v>87</v>
      </c>
      <c r="J69" s="304">
        <f>J55+F32+(F39-(L32+L41))</f>
        <v>14150</v>
      </c>
      <c r="K69" s="306"/>
      <c r="L69" s="217"/>
    </row>
    <row r="70" ht="4.5" customHeight="1">
      <c r="A70" s="296"/>
      <c r="B70" s="235"/>
      <c r="E70" s="236"/>
      <c r="F70" s="217"/>
      <c r="G70" s="212"/>
      <c r="H70" s="216"/>
      <c r="I70" s="216"/>
      <c r="J70" s="218"/>
      <c r="K70" s="217"/>
      <c r="L70" s="217"/>
    </row>
    <row r="71" ht="18.75" customHeight="1">
      <c r="A71" s="296"/>
      <c r="B71" s="255"/>
      <c r="C71" s="256"/>
      <c r="D71" s="256"/>
      <c r="E71" s="257"/>
      <c r="F71" s="217"/>
      <c r="G71" s="298"/>
      <c r="H71" s="298"/>
      <c r="I71" s="299" t="s">
        <v>88</v>
      </c>
      <c r="J71" s="307">
        <f>J57-J69</f>
        <v>-14150</v>
      </c>
      <c r="K71" s="243"/>
      <c r="L71" s="217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46095.0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7">
        <v>21626.0</v>
      </c>
      <c r="C8" s="210">
        <v>4790.0</v>
      </c>
      <c r="D8" s="192"/>
      <c r="E8" s="193"/>
      <c r="F8" s="194"/>
      <c r="G8" s="195">
        <v>2311.0</v>
      </c>
      <c r="H8" s="196">
        <v>9576.0</v>
      </c>
      <c r="I8" s="197"/>
      <c r="J8" s="198">
        <v>71960.0</v>
      </c>
      <c r="K8" s="191"/>
      <c r="L8" s="191"/>
    </row>
    <row r="9" ht="20.25" customHeight="1">
      <c r="A9" s="326">
        <v>2317.0</v>
      </c>
      <c r="B9" s="205">
        <v>21627.0</v>
      </c>
      <c r="C9" s="201"/>
      <c r="D9" s="206">
        <v>4790.0</v>
      </c>
      <c r="E9" s="202"/>
      <c r="F9" s="203"/>
      <c r="G9" s="209">
        <v>2312.0</v>
      </c>
      <c r="H9" s="205">
        <v>9577.0</v>
      </c>
      <c r="I9" s="201"/>
      <c r="J9" s="201"/>
      <c r="K9" s="206">
        <v>17990.0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2310.0</v>
      </c>
      <c r="H10" s="207">
        <v>9578.0</v>
      </c>
      <c r="I10" s="192"/>
      <c r="J10" s="192"/>
      <c r="K10" s="210">
        <v>80000.0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2313.0</v>
      </c>
      <c r="H11" s="205">
        <v>9579.0</v>
      </c>
      <c r="I11" s="201"/>
      <c r="J11" s="206">
        <v>20000.0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2914.0</v>
      </c>
      <c r="H12" s="207">
        <v>9580.0</v>
      </c>
      <c r="I12" s="191"/>
      <c r="J12" s="208">
        <v>25000.0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2315.0</v>
      </c>
      <c r="H13" s="327" t="s">
        <v>104</v>
      </c>
      <c r="I13" s="201"/>
      <c r="J13" s="206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2326.0</v>
      </c>
      <c r="H14" s="207">
        <v>9581.0</v>
      </c>
      <c r="I14" s="191"/>
      <c r="J14" s="210">
        <v>25000.0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>
        <v>2318.0</v>
      </c>
      <c r="H15" s="205">
        <v>9582.0</v>
      </c>
      <c r="I15" s="201"/>
      <c r="J15" s="206">
        <v>21980.0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2319.0</v>
      </c>
      <c r="H16" s="190"/>
      <c r="I16" s="191"/>
      <c r="J16" s="210">
        <v>15000.0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190"/>
      <c r="I18" s="191"/>
      <c r="J18" s="191"/>
      <c r="K18" s="191"/>
      <c r="L18" s="191"/>
    </row>
    <row r="19" ht="20.25" customHeight="1">
      <c r="A19" s="212"/>
      <c r="B19" s="213" t="s">
        <v>52</v>
      </c>
      <c r="C19" s="214">
        <f>SUM($C8:$C18)</f>
        <v>4790</v>
      </c>
      <c r="D19" s="214">
        <f>SUM($D8:$D18)</f>
        <v>4790</v>
      </c>
      <c r="E19" s="214">
        <f>SUM($E8:$E18)</f>
        <v>0</v>
      </c>
      <c r="F19" s="214">
        <f>SUM($F8:$F18)</f>
        <v>0</v>
      </c>
      <c r="G19" s="215"/>
      <c r="H19" s="213" t="s">
        <v>52</v>
      </c>
      <c r="I19" s="214">
        <f>SUM($I8:$I18)</f>
        <v>0</v>
      </c>
      <c r="J19" s="214">
        <f>SUM($J8:$J18)</f>
        <v>178940</v>
      </c>
      <c r="K19" s="214">
        <f>SUM($K8:$K18)</f>
        <v>97990</v>
      </c>
      <c r="L19" s="214">
        <f>SUM($L8:$L18)</f>
        <v>0</v>
      </c>
    </row>
    <row r="20" ht="3.75" customHeight="1">
      <c r="A20" s="212"/>
      <c r="B20" s="216"/>
      <c r="C20" s="217"/>
      <c r="D20" s="217"/>
      <c r="E20" s="217"/>
      <c r="F20" s="217"/>
      <c r="G20" s="212"/>
      <c r="H20" s="216"/>
      <c r="I20" s="218"/>
      <c r="J20" s="218"/>
      <c r="K20" s="218"/>
      <c r="L20" s="218"/>
    </row>
    <row r="21" ht="21.75" customHeight="1">
      <c r="A21" s="212"/>
      <c r="B21" s="216"/>
      <c r="C21" s="217"/>
      <c r="D21" s="217"/>
      <c r="E21" s="217"/>
      <c r="F21" s="217"/>
      <c r="G21" s="212"/>
      <c r="H21" s="216"/>
      <c r="I21" s="218"/>
      <c r="J21" s="219"/>
      <c r="K21" s="220" t="s">
        <v>53</v>
      </c>
      <c r="L21" s="221">
        <f>$C$19+$D$19+$E$19+$F$19+$I$19+$J$19+$K$19+$L$19</f>
        <v>286510</v>
      </c>
    </row>
    <row r="22" ht="12.0" customHeight="1">
      <c r="A22" s="212"/>
      <c r="B22" s="216"/>
      <c r="C22" s="217"/>
      <c r="D22" s="217"/>
      <c r="E22" s="217"/>
      <c r="F22" s="217"/>
      <c r="G22" s="212"/>
      <c r="H22" s="218"/>
      <c r="I22" s="217"/>
      <c r="J22" s="217"/>
      <c r="K22" s="217"/>
      <c r="L22" s="222"/>
    </row>
    <row r="23" ht="26.25" customHeight="1">
      <c r="A23" s="223"/>
      <c r="B23" s="224"/>
      <c r="C23" s="225"/>
      <c r="D23" s="225"/>
      <c r="E23" s="225"/>
      <c r="F23" s="226"/>
      <c r="G23" s="226" t="s">
        <v>54</v>
      </c>
      <c r="H23" s="224"/>
      <c r="I23" s="225"/>
      <c r="J23" s="225"/>
      <c r="K23" s="225"/>
      <c r="L23" s="225"/>
    </row>
    <row r="24" ht="19.5" customHeight="1">
      <c r="A24" s="227" t="s">
        <v>55</v>
      </c>
      <c r="B24" s="228"/>
      <c r="C24" s="229"/>
      <c r="D24" s="230"/>
      <c r="E24" s="231" t="s">
        <v>56</v>
      </c>
      <c r="F24" s="232"/>
      <c r="G24" s="233" t="s">
        <v>57</v>
      </c>
      <c r="H24" s="228"/>
      <c r="I24" s="229"/>
      <c r="J24" s="234" t="s">
        <v>58</v>
      </c>
      <c r="K24" s="164"/>
      <c r="L24" s="178"/>
    </row>
    <row r="25" ht="18.75" customHeight="1">
      <c r="A25" s="235"/>
      <c r="C25" s="236"/>
      <c r="D25" s="237" t="s">
        <v>59</v>
      </c>
      <c r="E25" s="162"/>
      <c r="F25" s="238" t="s">
        <v>16</v>
      </c>
      <c r="G25" s="239"/>
      <c r="I25" s="236"/>
      <c r="J25" s="237" t="s">
        <v>59</v>
      </c>
      <c r="K25" s="162"/>
      <c r="L25" s="238" t="s">
        <v>16</v>
      </c>
    </row>
    <row r="26" ht="15.75" customHeight="1">
      <c r="A26" s="235"/>
      <c r="C26" s="236"/>
      <c r="D26" s="240" t="s">
        <v>60</v>
      </c>
      <c r="E26" s="241"/>
      <c r="F26" s="242">
        <f>C19+I19</f>
        <v>4790</v>
      </c>
      <c r="G26" s="239"/>
      <c r="I26" s="236"/>
      <c r="J26" s="240" t="s">
        <v>10</v>
      </c>
      <c r="K26" s="241"/>
      <c r="L26" s="314">
        <v>7500.0</v>
      </c>
    </row>
    <row r="27" ht="15.75" customHeight="1">
      <c r="A27" s="235"/>
      <c r="C27" s="236"/>
      <c r="D27" s="240" t="s">
        <v>61</v>
      </c>
      <c r="E27" s="243"/>
      <c r="F27" s="242">
        <f>D19+J19</f>
        <v>183730</v>
      </c>
      <c r="G27" s="239"/>
      <c r="I27" s="236"/>
      <c r="J27" s="244" t="s">
        <v>62</v>
      </c>
      <c r="K27" s="245"/>
      <c r="L27" s="246"/>
    </row>
    <row r="28" ht="15.75" customHeight="1">
      <c r="A28" s="235"/>
      <c r="C28" s="236"/>
      <c r="D28" s="240" t="s">
        <v>63</v>
      </c>
      <c r="E28" s="243"/>
      <c r="F28" s="242">
        <f>E19+K19</f>
        <v>97990</v>
      </c>
      <c r="G28" s="239"/>
      <c r="I28" s="236"/>
      <c r="J28" s="244" t="s">
        <v>64</v>
      </c>
      <c r="K28" s="245"/>
      <c r="L28" s="246"/>
    </row>
    <row r="29" ht="15.75" customHeight="1">
      <c r="A29" s="235"/>
      <c r="C29" s="236"/>
      <c r="D29" s="240" t="s">
        <v>65</v>
      </c>
      <c r="E29" s="243"/>
      <c r="F29" s="242">
        <f>F19+L19</f>
        <v>0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47" t="s">
        <v>53</v>
      </c>
      <c r="E30" s="248"/>
      <c r="F30" s="249">
        <f>SUM(F26:F29)</f>
        <v>286510</v>
      </c>
      <c r="G30" s="239"/>
      <c r="I30" s="236"/>
      <c r="J30" s="244"/>
      <c r="K30" s="245"/>
      <c r="L30" s="246"/>
    </row>
    <row r="31" ht="15.75" customHeight="1">
      <c r="A31" s="235"/>
      <c r="C31" s="236"/>
      <c r="D31" s="250" t="s">
        <v>66</v>
      </c>
      <c r="E31" s="164"/>
      <c r="F31" s="178"/>
      <c r="G31" s="239"/>
      <c r="I31" s="236"/>
      <c r="J31" s="244"/>
      <c r="K31" s="245"/>
      <c r="L31" s="246"/>
    </row>
    <row r="32" ht="15.75" customHeight="1">
      <c r="A32" s="235"/>
      <c r="C32" s="236"/>
      <c r="D32" s="237" t="s">
        <v>59</v>
      </c>
      <c r="E32" s="162"/>
      <c r="F32" s="238" t="s">
        <v>16</v>
      </c>
      <c r="G32" s="239"/>
      <c r="I32" s="236"/>
      <c r="J32" s="244"/>
      <c r="K32" s="245"/>
      <c r="L32" s="246"/>
    </row>
    <row r="33" ht="15.75" customHeight="1">
      <c r="A33" s="235"/>
      <c r="C33" s="236"/>
      <c r="D33" s="251" t="s">
        <v>10</v>
      </c>
      <c r="E33" s="252"/>
      <c r="F33" s="314">
        <v>20.0</v>
      </c>
      <c r="G33" s="239"/>
      <c r="I33" s="236"/>
      <c r="J33" s="247" t="s">
        <v>67</v>
      </c>
      <c r="K33" s="248"/>
      <c r="L33" s="249">
        <f>SUM(L26:L32)</f>
        <v>7500</v>
      </c>
    </row>
    <row r="34" ht="15.75" customHeight="1">
      <c r="A34" s="235"/>
      <c r="C34" s="236"/>
      <c r="D34" s="253" t="s">
        <v>64</v>
      </c>
      <c r="E34" s="254"/>
      <c r="F34" s="246"/>
      <c r="G34" s="239"/>
      <c r="I34" s="236"/>
      <c r="J34" s="234" t="s">
        <v>68</v>
      </c>
      <c r="K34" s="164"/>
      <c r="L34" s="178"/>
    </row>
    <row r="35" ht="18.75" customHeight="1">
      <c r="A35" s="255"/>
      <c r="B35" s="256"/>
      <c r="C35" s="257"/>
      <c r="D35" s="247" t="s">
        <v>69</v>
      </c>
      <c r="E35" s="248"/>
      <c r="F35" s="249">
        <f>SUM(F33:F34)</f>
        <v>20</v>
      </c>
      <c r="G35" s="258"/>
      <c r="H35" s="259"/>
      <c r="I35" s="260"/>
      <c r="J35" s="244" t="s">
        <v>70</v>
      </c>
      <c r="K35" s="254"/>
      <c r="L35" s="246"/>
    </row>
    <row r="36" ht="15.75" customHeight="1">
      <c r="A36" s="212"/>
      <c r="B36" s="261"/>
      <c r="C36" s="262"/>
      <c r="D36" s="263"/>
      <c r="E36" s="264" t="s">
        <v>71</v>
      </c>
      <c r="F36" s="265">
        <f>F30+F35</f>
        <v>286530</v>
      </c>
      <c r="G36" s="266"/>
      <c r="H36" s="267"/>
      <c r="I36" s="268"/>
      <c r="J36" s="263"/>
      <c r="K36" s="264" t="s">
        <v>72</v>
      </c>
      <c r="L36" s="265">
        <f>L33+L35</f>
        <v>7500</v>
      </c>
    </row>
    <row r="37" ht="11.25" customHeight="1">
      <c r="A37" s="212"/>
      <c r="B37" s="216"/>
      <c r="C37" s="217"/>
      <c r="D37" s="217"/>
      <c r="E37" s="217"/>
      <c r="F37" s="217"/>
      <c r="G37" s="269"/>
      <c r="H37" s="270"/>
      <c r="I37" s="271"/>
      <c r="K37" s="217"/>
      <c r="L37" s="217"/>
    </row>
    <row r="38" ht="15.75" customHeight="1">
      <c r="A38" s="223"/>
      <c r="B38" s="224"/>
      <c r="C38" s="225"/>
      <c r="D38" s="225"/>
      <c r="E38" s="225"/>
      <c r="F38" s="226"/>
      <c r="G38" s="226" t="s">
        <v>73</v>
      </c>
      <c r="H38" s="224"/>
      <c r="I38" s="225"/>
      <c r="J38" s="225"/>
      <c r="K38" s="225"/>
      <c r="L38" s="225"/>
    </row>
    <row r="39" ht="16.5" customHeight="1">
      <c r="A39" s="272" t="s">
        <v>74</v>
      </c>
      <c r="B39" s="228"/>
      <c r="C39" s="229"/>
      <c r="D39" s="273" t="s">
        <v>75</v>
      </c>
      <c r="E39" s="273" t="s">
        <v>76</v>
      </c>
      <c r="F39" s="274" t="s">
        <v>16</v>
      </c>
      <c r="G39" s="275" t="s">
        <v>77</v>
      </c>
      <c r="H39" s="228"/>
      <c r="I39" s="229"/>
      <c r="J39" s="273" t="s">
        <v>75</v>
      </c>
      <c r="K39" s="273" t="s">
        <v>76</v>
      </c>
      <c r="L39" s="273" t="s">
        <v>16</v>
      </c>
    </row>
    <row r="40" ht="16.5" customHeight="1">
      <c r="A40" s="235"/>
      <c r="C40" s="236"/>
      <c r="D40" s="276">
        <v>20000.0</v>
      </c>
      <c r="E40" s="277"/>
      <c r="F40" s="278">
        <f t="shared" ref="F40:F44" si="1">D40*E40</f>
        <v>0</v>
      </c>
      <c r="G40" s="279"/>
      <c r="I40" s="236"/>
      <c r="J40" s="276">
        <v>500.0</v>
      </c>
      <c r="K40" s="281">
        <v>9.0</v>
      </c>
      <c r="L40" s="280">
        <f t="shared" ref="L40:L43" si="2">J40*K40</f>
        <v>4500</v>
      </c>
    </row>
    <row r="41" ht="16.5" customHeight="1">
      <c r="A41" s="235"/>
      <c r="C41" s="236"/>
      <c r="D41" s="276">
        <v>10000.0</v>
      </c>
      <c r="E41" s="277"/>
      <c r="F41" s="278">
        <f t="shared" si="1"/>
        <v>0</v>
      </c>
      <c r="G41" s="279"/>
      <c r="I41" s="236"/>
      <c r="J41" s="276">
        <v>100.0</v>
      </c>
      <c r="K41" s="281">
        <v>5.0</v>
      </c>
      <c r="L41" s="280">
        <f t="shared" si="2"/>
        <v>500</v>
      </c>
    </row>
    <row r="42" ht="16.5" customHeight="1">
      <c r="A42" s="235"/>
      <c r="C42" s="236"/>
      <c r="D42" s="276">
        <v>5000.0</v>
      </c>
      <c r="E42" s="281">
        <v>1.0</v>
      </c>
      <c r="F42" s="278">
        <f t="shared" si="1"/>
        <v>5000</v>
      </c>
      <c r="G42" s="279"/>
      <c r="I42" s="236"/>
      <c r="J42" s="276">
        <v>50.0</v>
      </c>
      <c r="K42" s="281">
        <v>20.0</v>
      </c>
      <c r="L42" s="280">
        <f t="shared" si="2"/>
        <v>1000</v>
      </c>
    </row>
    <row r="43" ht="16.5" customHeight="1">
      <c r="A43" s="235"/>
      <c r="C43" s="236"/>
      <c r="D43" s="276">
        <v>2000.0</v>
      </c>
      <c r="E43" s="277"/>
      <c r="F43" s="278">
        <f t="shared" si="1"/>
        <v>0</v>
      </c>
      <c r="G43" s="279"/>
      <c r="I43" s="236"/>
      <c r="J43" s="276">
        <v>10.0</v>
      </c>
      <c r="K43" s="281">
        <v>15.0</v>
      </c>
      <c r="L43" s="280">
        <f t="shared" si="2"/>
        <v>150</v>
      </c>
    </row>
    <row r="44" ht="16.5" customHeight="1">
      <c r="A44" s="255"/>
      <c r="B44" s="256"/>
      <c r="C44" s="257"/>
      <c r="D44" s="276">
        <v>1000.0</v>
      </c>
      <c r="E44" s="281">
        <v>3.0</v>
      </c>
      <c r="F44" s="278">
        <f t="shared" si="1"/>
        <v>3000</v>
      </c>
      <c r="G44" s="282"/>
      <c r="H44" s="256"/>
      <c r="I44" s="257"/>
      <c r="J44" s="276"/>
      <c r="K44" s="283"/>
      <c r="L44" s="280"/>
    </row>
    <row r="45" ht="15.75" customHeight="1">
      <c r="A45" s="212"/>
      <c r="B45" s="216"/>
      <c r="C45" s="217"/>
      <c r="D45" s="284"/>
      <c r="E45" s="285" t="s">
        <v>78</v>
      </c>
      <c r="F45" s="286">
        <f>SUM(F40:F44)</f>
        <v>8000</v>
      </c>
      <c r="G45" s="266"/>
      <c r="H45" s="267"/>
      <c r="I45" s="268"/>
      <c r="J45" s="284"/>
      <c r="K45" s="285" t="s">
        <v>79</v>
      </c>
      <c r="L45" s="286">
        <f>SUM(L40:L44)</f>
        <v>6150</v>
      </c>
    </row>
    <row r="46" ht="15.75" customHeight="1">
      <c r="A46" s="212"/>
      <c r="B46" s="216"/>
      <c r="C46" s="217"/>
      <c r="D46" s="217"/>
      <c r="E46" s="217"/>
      <c r="F46" s="217"/>
      <c r="G46" s="212"/>
      <c r="H46" s="216"/>
      <c r="I46" s="217"/>
      <c r="J46" s="217"/>
      <c r="K46" s="217"/>
      <c r="L46" s="217"/>
    </row>
    <row r="47" ht="18.0" customHeight="1">
      <c r="A47" s="212"/>
      <c r="B47" s="216"/>
      <c r="C47" s="217"/>
      <c r="D47" s="217"/>
      <c r="E47" s="217"/>
      <c r="F47" s="217"/>
      <c r="G47" s="287"/>
      <c r="H47" s="287"/>
      <c r="I47" s="288" t="s">
        <v>80</v>
      </c>
      <c r="J47" s="289"/>
      <c r="K47" s="287"/>
      <c r="L47" s="217"/>
    </row>
    <row r="48" ht="4.5" customHeight="1">
      <c r="A48" s="212"/>
      <c r="B48" s="216"/>
      <c r="C48" s="217"/>
      <c r="D48" s="217"/>
      <c r="E48" s="217"/>
      <c r="F48" s="217"/>
      <c r="G48" s="212"/>
      <c r="H48" s="216"/>
      <c r="I48" s="217"/>
      <c r="J48" s="217"/>
      <c r="K48" s="217"/>
      <c r="L48" s="217"/>
    </row>
    <row r="49" ht="15.0" customHeight="1">
      <c r="A49" s="290"/>
      <c r="B49" s="291" t="s">
        <v>81</v>
      </c>
      <c r="C49" s="228"/>
      <c r="D49" s="228"/>
      <c r="E49" s="229"/>
      <c r="F49" s="217"/>
      <c r="G49" s="292"/>
      <c r="H49" s="292"/>
      <c r="I49" s="293" t="s">
        <v>82</v>
      </c>
      <c r="J49" s="294">
        <f>'13'!J64</f>
        <v>16840</v>
      </c>
      <c r="K49" s="295"/>
      <c r="L49" s="217"/>
    </row>
    <row r="50" ht="4.5" customHeight="1">
      <c r="A50" s="290"/>
      <c r="B50" s="255"/>
      <c r="C50" s="256"/>
      <c r="D50" s="256"/>
      <c r="E50" s="257"/>
      <c r="F50" s="217"/>
      <c r="G50" s="212"/>
      <c r="H50" s="216"/>
      <c r="I50" s="217"/>
      <c r="J50" s="218"/>
      <c r="K50" s="217"/>
      <c r="L50" s="217"/>
    </row>
    <row r="51" ht="18.75" customHeight="1">
      <c r="A51" s="296"/>
      <c r="B51" s="297" t="s">
        <v>105</v>
      </c>
      <c r="C51" s="228"/>
      <c r="D51" s="228"/>
      <c r="E51" s="229"/>
      <c r="F51" s="217"/>
      <c r="G51" s="298"/>
      <c r="H51" s="298"/>
      <c r="I51" s="299" t="s">
        <v>84</v>
      </c>
      <c r="J51" s="300">
        <f>F45+L45</f>
        <v>14150</v>
      </c>
      <c r="K51" s="301"/>
      <c r="L51" s="217"/>
    </row>
    <row r="52" ht="4.5" customHeight="1">
      <c r="A52" s="296"/>
      <c r="B52" s="235"/>
      <c r="E52" s="236"/>
      <c r="F52" s="217"/>
      <c r="G52" s="212"/>
      <c r="H52" s="269"/>
      <c r="I52" s="270"/>
      <c r="J52" s="218"/>
      <c r="K52" s="217"/>
      <c r="L52" s="217"/>
    </row>
    <row r="53" ht="15.75" customHeight="1">
      <c r="A53" s="296"/>
      <c r="B53" s="235"/>
      <c r="E53" s="236"/>
      <c r="F53" s="217"/>
      <c r="G53" s="298"/>
      <c r="H53" s="298"/>
      <c r="I53" s="299" t="s">
        <v>53</v>
      </c>
      <c r="J53" s="300">
        <f>L21</f>
        <v>286510</v>
      </c>
      <c r="K53" s="301"/>
      <c r="L53" s="222"/>
    </row>
    <row r="54" ht="4.5" customHeight="1">
      <c r="A54" s="296"/>
      <c r="B54" s="235"/>
      <c r="E54" s="236"/>
      <c r="F54" s="217"/>
      <c r="G54" s="212"/>
      <c r="H54" s="269"/>
      <c r="I54" s="270"/>
      <c r="J54" s="218"/>
      <c r="K54" s="217"/>
      <c r="L54" s="217"/>
    </row>
    <row r="55" ht="15.75" customHeight="1">
      <c r="A55" s="296"/>
      <c r="B55" s="235"/>
      <c r="E55" s="236"/>
      <c r="F55" s="217"/>
      <c r="G55" s="302"/>
      <c r="H55" s="302"/>
      <c r="I55" s="303" t="s">
        <v>66</v>
      </c>
      <c r="J55" s="304">
        <f>F33</f>
        <v>20</v>
      </c>
      <c r="K55" s="301"/>
      <c r="L55" s="217"/>
    </row>
    <row r="56" ht="4.5" customHeight="1">
      <c r="A56" s="296"/>
      <c r="B56" s="235"/>
      <c r="E56" s="236"/>
      <c r="F56" s="217"/>
      <c r="G56" s="212"/>
      <c r="H56" s="212"/>
      <c r="I56" s="216"/>
      <c r="J56" s="218"/>
      <c r="K56" s="217"/>
      <c r="L56" s="217"/>
    </row>
    <row r="57" ht="15.75" customHeight="1">
      <c r="A57" s="296"/>
      <c r="B57" s="235"/>
      <c r="E57" s="236"/>
      <c r="F57" s="217"/>
      <c r="G57" s="302"/>
      <c r="H57" s="302"/>
      <c r="I57" s="303" t="s">
        <v>58</v>
      </c>
      <c r="J57" s="304">
        <f>L26+L35</f>
        <v>7500</v>
      </c>
      <c r="K57" s="301"/>
      <c r="L57" s="217"/>
    </row>
    <row r="58" ht="4.5" customHeight="1">
      <c r="A58" s="296"/>
      <c r="B58" s="235"/>
      <c r="E58" s="236"/>
      <c r="F58" s="217"/>
      <c r="G58" s="212"/>
      <c r="H58" s="212"/>
      <c r="I58" s="216"/>
      <c r="J58" s="218"/>
      <c r="K58" s="217"/>
      <c r="L58" s="217"/>
    </row>
    <row r="59" ht="15.75" customHeight="1">
      <c r="A59" s="296"/>
      <c r="B59" s="235"/>
      <c r="E59" s="236"/>
      <c r="F59" s="217"/>
      <c r="G59" s="302"/>
      <c r="H59" s="302"/>
      <c r="I59" s="303" t="s">
        <v>85</v>
      </c>
      <c r="J59" s="304">
        <f>J49+J53+J55-J57</f>
        <v>295870</v>
      </c>
      <c r="K59" s="305"/>
      <c r="L59" s="217"/>
    </row>
    <row r="60" ht="4.5" customHeight="1">
      <c r="A60" s="212"/>
      <c r="B60" s="235"/>
      <c r="E60" s="236"/>
      <c r="F60" s="217"/>
      <c r="G60" s="212"/>
      <c r="H60" s="216"/>
      <c r="I60" s="217"/>
      <c r="J60" s="218"/>
      <c r="K60" s="217"/>
      <c r="L60" s="217"/>
    </row>
    <row r="61" ht="15.75" customHeight="1">
      <c r="A61" s="212"/>
      <c r="B61" s="235"/>
      <c r="E61" s="236"/>
      <c r="F61" s="217"/>
      <c r="G61" s="292"/>
      <c r="H61" s="292"/>
      <c r="I61" s="293" t="s">
        <v>86</v>
      </c>
      <c r="J61" s="304">
        <f>J59-J49</f>
        <v>279030</v>
      </c>
      <c r="K61" s="306"/>
      <c r="L61" s="217"/>
    </row>
    <row r="62" ht="4.5" customHeight="1">
      <c r="A62" s="296"/>
      <c r="B62" s="235"/>
      <c r="E62" s="236"/>
      <c r="F62" s="217"/>
      <c r="G62" s="212"/>
      <c r="H62" s="216"/>
      <c r="I62" s="216"/>
      <c r="J62" s="218"/>
      <c r="K62" s="217"/>
      <c r="L62" s="217"/>
    </row>
    <row r="63" ht="15.75" customHeight="1">
      <c r="A63" s="212"/>
      <c r="B63" s="235"/>
      <c r="E63" s="236"/>
      <c r="F63" s="217"/>
      <c r="G63" s="298"/>
      <c r="H63" s="298"/>
      <c r="I63" s="299" t="s">
        <v>87</v>
      </c>
      <c r="J63" s="304">
        <f>J49+F26+(F33-(L26+L35))</f>
        <v>14150</v>
      </c>
      <c r="K63" s="306"/>
      <c r="L63" s="217"/>
    </row>
    <row r="64" ht="4.5" customHeight="1">
      <c r="A64" s="296"/>
      <c r="B64" s="235"/>
      <c r="E64" s="236"/>
      <c r="F64" s="217"/>
      <c r="G64" s="212"/>
      <c r="H64" s="216"/>
      <c r="I64" s="216"/>
      <c r="J64" s="218"/>
      <c r="K64" s="217"/>
      <c r="L64" s="217"/>
    </row>
    <row r="65" ht="18.75" customHeight="1">
      <c r="A65" s="296"/>
      <c r="B65" s="255"/>
      <c r="C65" s="256"/>
      <c r="D65" s="256"/>
      <c r="E65" s="257"/>
      <c r="F65" s="217"/>
      <c r="G65" s="298"/>
      <c r="H65" s="298"/>
      <c r="I65" s="299" t="s">
        <v>88</v>
      </c>
      <c r="J65" s="307">
        <f>J51-J63</f>
        <v>0</v>
      </c>
      <c r="K65" s="243"/>
      <c r="L65" s="217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4.2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46094.0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5">
        <v>2308.0</v>
      </c>
      <c r="B8" s="207">
        <v>21625.0</v>
      </c>
      <c r="C8" s="191"/>
      <c r="D8" s="208">
        <v>3800.0</v>
      </c>
      <c r="E8" s="193"/>
      <c r="F8" s="194"/>
      <c r="G8" s="195">
        <v>2301.0</v>
      </c>
      <c r="H8" s="196">
        <v>9567.0</v>
      </c>
      <c r="I8" s="197"/>
      <c r="J8" s="198">
        <v>22500.0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/>
      <c r="H9" s="205">
        <v>9568.0</v>
      </c>
      <c r="I9" s="206">
        <v>49980.0</v>
      </c>
      <c r="J9" s="206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207">
        <v>9569.0</v>
      </c>
      <c r="I10" s="208">
        <v>9000.0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5">
        <v>9569.0</v>
      </c>
      <c r="I11" s="201"/>
      <c r="J11" s="201"/>
      <c r="K11" s="201"/>
      <c r="L11" s="206">
        <v>210000.0</v>
      </c>
    </row>
    <row r="12" ht="20.25" customHeight="1">
      <c r="A12" s="189"/>
      <c r="B12" s="190"/>
      <c r="C12" s="191"/>
      <c r="D12" s="191"/>
      <c r="E12" s="193"/>
      <c r="F12" s="194"/>
      <c r="G12" s="328">
        <v>2.2972302E7</v>
      </c>
      <c r="H12" s="207">
        <v>9569.0</v>
      </c>
      <c r="I12" s="191"/>
      <c r="J12" s="208">
        <v>156000.0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2303.0</v>
      </c>
      <c r="H13" s="205">
        <v>9570.0</v>
      </c>
      <c r="I13" s="201"/>
      <c r="J13" s="206">
        <v>90000.0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2304.0</v>
      </c>
      <c r="H14" s="207">
        <v>9571.0</v>
      </c>
      <c r="I14" s="191"/>
      <c r="J14" s="191"/>
      <c r="K14" s="210">
        <v>34990.0</v>
      </c>
      <c r="L14" s="191"/>
    </row>
    <row r="15" ht="20.25" customHeight="1">
      <c r="A15" s="199"/>
      <c r="B15" s="200"/>
      <c r="C15" s="201"/>
      <c r="D15" s="201"/>
      <c r="E15" s="202"/>
      <c r="F15" s="203"/>
      <c r="G15" s="209">
        <v>2305.0</v>
      </c>
      <c r="H15" s="205">
        <v>9572.0</v>
      </c>
      <c r="I15" s="201"/>
      <c r="J15" s="206">
        <v>35980.0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2306.0</v>
      </c>
      <c r="H16" s="207">
        <v>9573.0</v>
      </c>
      <c r="I16" s="191"/>
      <c r="J16" s="191"/>
      <c r="K16" s="210">
        <v>15000.0</v>
      </c>
      <c r="L16" s="191"/>
    </row>
    <row r="17" ht="20.25" customHeight="1">
      <c r="A17" s="199"/>
      <c r="B17" s="200"/>
      <c r="C17" s="201"/>
      <c r="D17" s="201"/>
      <c r="E17" s="202"/>
      <c r="F17" s="203"/>
      <c r="G17" s="209">
        <v>2307.0</v>
      </c>
      <c r="H17" s="205">
        <v>9574.0</v>
      </c>
      <c r="I17" s="201"/>
      <c r="J17" s="206">
        <v>39500.0</v>
      </c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>
        <v>2309.0</v>
      </c>
      <c r="H18" s="207">
        <v>9575.0</v>
      </c>
      <c r="I18" s="191"/>
      <c r="J18" s="210">
        <v>17990.0</v>
      </c>
      <c r="K18" s="191"/>
      <c r="L18" s="191"/>
    </row>
    <row r="19" ht="20.25" customHeight="1">
      <c r="A19" s="189"/>
      <c r="B19" s="190"/>
      <c r="C19" s="191"/>
      <c r="D19" s="191"/>
      <c r="E19" s="193"/>
      <c r="F19" s="194"/>
      <c r="G19" s="313"/>
      <c r="H19" s="190"/>
      <c r="I19" s="191"/>
      <c r="J19" s="191"/>
      <c r="K19" s="191"/>
      <c r="L19" s="191"/>
    </row>
    <row r="20" ht="20.25" customHeight="1">
      <c r="A20" s="212"/>
      <c r="B20" s="213" t="s">
        <v>52</v>
      </c>
      <c r="C20" s="214">
        <f>SUM($C8:$C19)</f>
        <v>0</v>
      </c>
      <c r="D20" s="214">
        <f>SUM($D8:$D19)</f>
        <v>3800</v>
      </c>
      <c r="E20" s="214">
        <f>SUM($E8:$E19)</f>
        <v>0</v>
      </c>
      <c r="F20" s="214">
        <f>SUM($F8:$F19)</f>
        <v>0</v>
      </c>
      <c r="G20" s="215"/>
      <c r="H20" s="213" t="s">
        <v>52</v>
      </c>
      <c r="I20" s="214">
        <f>SUM($I8:$I19)</f>
        <v>58980</v>
      </c>
      <c r="J20" s="214">
        <f>SUM($J8:$J19)</f>
        <v>361970</v>
      </c>
      <c r="K20" s="214">
        <f>SUM($K8:$K19)</f>
        <v>49990</v>
      </c>
      <c r="L20" s="214">
        <f>SUM($L8:$L19)</f>
        <v>210000</v>
      </c>
    </row>
    <row r="21" ht="3.75" customHeight="1">
      <c r="A21" s="212"/>
      <c r="B21" s="216"/>
      <c r="C21" s="217"/>
      <c r="D21" s="217"/>
      <c r="E21" s="217"/>
      <c r="F21" s="217"/>
      <c r="G21" s="212"/>
      <c r="H21" s="216"/>
      <c r="I21" s="218"/>
      <c r="J21" s="218"/>
      <c r="K21" s="218"/>
      <c r="L21" s="218"/>
    </row>
    <row r="22" ht="21.75" customHeight="1">
      <c r="A22" s="212"/>
      <c r="B22" s="216"/>
      <c r="C22" s="217"/>
      <c r="D22" s="217"/>
      <c r="E22" s="217"/>
      <c r="F22" s="217"/>
      <c r="G22" s="212"/>
      <c r="H22" s="216"/>
      <c r="I22" s="218"/>
      <c r="J22" s="219"/>
      <c r="K22" s="220" t="s">
        <v>53</v>
      </c>
      <c r="L22" s="221">
        <f>$C$20+$D$20+$E$20+$F$20+$I$20+$J$20+$K$20+$L$20</f>
        <v>684740</v>
      </c>
    </row>
    <row r="23" ht="12.0" customHeight="1">
      <c r="A23" s="212"/>
      <c r="B23" s="216"/>
      <c r="C23" s="217"/>
      <c r="D23" s="217"/>
      <c r="E23" s="217"/>
      <c r="F23" s="217"/>
      <c r="G23" s="212"/>
      <c r="H23" s="218"/>
      <c r="I23" s="217"/>
      <c r="J23" s="217"/>
      <c r="K23" s="217"/>
      <c r="L23" s="222"/>
    </row>
    <row r="24" ht="26.25" customHeight="1">
      <c r="A24" s="223"/>
      <c r="B24" s="224"/>
      <c r="C24" s="225"/>
      <c r="D24" s="225"/>
      <c r="E24" s="225"/>
      <c r="F24" s="226"/>
      <c r="G24" s="226" t="s">
        <v>54</v>
      </c>
      <c r="H24" s="224"/>
      <c r="I24" s="225"/>
      <c r="J24" s="225"/>
      <c r="K24" s="225"/>
      <c r="L24" s="225"/>
    </row>
    <row r="25" ht="19.5" customHeight="1">
      <c r="A25" s="227" t="s">
        <v>55</v>
      </c>
      <c r="B25" s="228"/>
      <c r="C25" s="229"/>
      <c r="D25" s="230"/>
      <c r="E25" s="231" t="s">
        <v>56</v>
      </c>
      <c r="F25" s="232"/>
      <c r="G25" s="233" t="s">
        <v>57</v>
      </c>
      <c r="H25" s="228"/>
      <c r="I25" s="229"/>
      <c r="J25" s="234" t="s">
        <v>58</v>
      </c>
      <c r="K25" s="164"/>
      <c r="L25" s="178"/>
    </row>
    <row r="26" ht="18.75" customHeight="1">
      <c r="A26" s="235"/>
      <c r="C26" s="236"/>
      <c r="D26" s="237" t="s">
        <v>59</v>
      </c>
      <c r="E26" s="162"/>
      <c r="F26" s="238" t="s">
        <v>16</v>
      </c>
      <c r="G26" s="239"/>
      <c r="I26" s="236"/>
      <c r="J26" s="237" t="s">
        <v>59</v>
      </c>
      <c r="K26" s="162"/>
      <c r="L26" s="238" t="s">
        <v>16</v>
      </c>
    </row>
    <row r="27" ht="15.75" customHeight="1">
      <c r="A27" s="235"/>
      <c r="C27" s="236"/>
      <c r="D27" s="240" t="s">
        <v>60</v>
      </c>
      <c r="E27" s="241"/>
      <c r="F27" s="242">
        <f>C20+I20</f>
        <v>58980</v>
      </c>
      <c r="G27" s="239"/>
      <c r="I27" s="236"/>
      <c r="J27" s="240" t="s">
        <v>10</v>
      </c>
      <c r="K27" s="241"/>
      <c r="L27" s="314">
        <v>56420.0</v>
      </c>
    </row>
    <row r="28" ht="15.75" customHeight="1">
      <c r="A28" s="235"/>
      <c r="C28" s="236"/>
      <c r="D28" s="240" t="s">
        <v>61</v>
      </c>
      <c r="E28" s="243"/>
      <c r="F28" s="242">
        <f>D20+J20</f>
        <v>365770</v>
      </c>
      <c r="G28" s="239"/>
      <c r="I28" s="236"/>
      <c r="J28" s="244" t="s">
        <v>62</v>
      </c>
      <c r="K28" s="245"/>
      <c r="L28" s="246"/>
    </row>
    <row r="29" ht="15.75" customHeight="1">
      <c r="A29" s="235"/>
      <c r="C29" s="236"/>
      <c r="D29" s="240" t="s">
        <v>63</v>
      </c>
      <c r="E29" s="243"/>
      <c r="F29" s="242">
        <f>E20+K20</f>
        <v>49990</v>
      </c>
      <c r="G29" s="239"/>
      <c r="I29" s="236"/>
      <c r="J29" s="244" t="s">
        <v>64</v>
      </c>
      <c r="K29" s="245"/>
      <c r="L29" s="246"/>
    </row>
    <row r="30" ht="15.75" customHeight="1">
      <c r="A30" s="235"/>
      <c r="C30" s="236"/>
      <c r="D30" s="240" t="s">
        <v>65</v>
      </c>
      <c r="E30" s="243"/>
      <c r="F30" s="242">
        <f>F20+L20</f>
        <v>210000</v>
      </c>
      <c r="G30" s="239"/>
      <c r="I30" s="236"/>
      <c r="J30" s="244"/>
      <c r="K30" s="245"/>
      <c r="L30" s="246"/>
    </row>
    <row r="31" ht="15.75" customHeight="1">
      <c r="A31" s="235"/>
      <c r="C31" s="236"/>
      <c r="D31" s="247" t="s">
        <v>53</v>
      </c>
      <c r="E31" s="248"/>
      <c r="F31" s="249">
        <f>SUM(F27:F30)</f>
        <v>684740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50" t="s">
        <v>66</v>
      </c>
      <c r="E32" s="164"/>
      <c r="F32" s="178"/>
      <c r="G32" s="239"/>
      <c r="I32" s="236"/>
      <c r="J32" s="244"/>
      <c r="K32" s="245"/>
      <c r="L32" s="246"/>
    </row>
    <row r="33" ht="15.75" customHeight="1">
      <c r="A33" s="235"/>
      <c r="C33" s="236"/>
      <c r="D33" s="237" t="s">
        <v>59</v>
      </c>
      <c r="E33" s="162"/>
      <c r="F33" s="238" t="s">
        <v>16</v>
      </c>
      <c r="G33" s="239"/>
      <c r="I33" s="236"/>
      <c r="J33" s="244"/>
      <c r="K33" s="245"/>
      <c r="L33" s="246"/>
    </row>
    <row r="34" ht="15.75" customHeight="1">
      <c r="A34" s="235"/>
      <c r="C34" s="236"/>
      <c r="D34" s="251" t="s">
        <v>10</v>
      </c>
      <c r="E34" s="252"/>
      <c r="F34" s="314">
        <v>6420.0</v>
      </c>
      <c r="G34" s="239"/>
      <c r="I34" s="236"/>
      <c r="J34" s="247" t="s">
        <v>67</v>
      </c>
      <c r="K34" s="248"/>
      <c r="L34" s="249">
        <f>SUM(L27:L33)</f>
        <v>56420</v>
      </c>
    </row>
    <row r="35" ht="15.75" customHeight="1">
      <c r="A35" s="235"/>
      <c r="C35" s="236"/>
      <c r="D35" s="253" t="s">
        <v>64</v>
      </c>
      <c r="E35" s="254"/>
      <c r="F35" s="246"/>
      <c r="G35" s="239"/>
      <c r="I35" s="236"/>
      <c r="J35" s="234" t="s">
        <v>68</v>
      </c>
      <c r="K35" s="164"/>
      <c r="L35" s="178"/>
    </row>
    <row r="36" ht="18.75" customHeight="1">
      <c r="A36" s="255"/>
      <c r="B36" s="256"/>
      <c r="C36" s="257"/>
      <c r="D36" s="247" t="s">
        <v>69</v>
      </c>
      <c r="E36" s="248"/>
      <c r="F36" s="329"/>
      <c r="G36" s="258"/>
      <c r="H36" s="259"/>
      <c r="I36" s="260"/>
      <c r="J36" s="244" t="s">
        <v>70</v>
      </c>
      <c r="K36" s="254"/>
      <c r="L36" s="246"/>
    </row>
    <row r="37" ht="15.75" customHeight="1">
      <c r="A37" s="212"/>
      <c r="B37" s="261"/>
      <c r="C37" s="262"/>
      <c r="D37" s="263"/>
      <c r="E37" s="264" t="s">
        <v>71</v>
      </c>
      <c r="F37" s="265">
        <f>F31+F36</f>
        <v>684740</v>
      </c>
      <c r="G37" s="266"/>
      <c r="H37" s="267"/>
      <c r="I37" s="268"/>
      <c r="J37" s="263"/>
      <c r="K37" s="264" t="s">
        <v>72</v>
      </c>
      <c r="L37" s="265">
        <f>L34+L36</f>
        <v>56420</v>
      </c>
    </row>
    <row r="38" ht="11.25" customHeight="1">
      <c r="A38" s="212"/>
      <c r="B38" s="216"/>
      <c r="C38" s="217"/>
      <c r="D38" s="217"/>
      <c r="E38" s="217"/>
      <c r="F38" s="217"/>
      <c r="G38" s="269"/>
      <c r="H38" s="270"/>
      <c r="I38" s="271"/>
      <c r="K38" s="217"/>
      <c r="L38" s="217"/>
    </row>
    <row r="39" ht="15.75" customHeight="1">
      <c r="A39" s="223"/>
      <c r="B39" s="224"/>
      <c r="C39" s="225"/>
      <c r="D39" s="225"/>
      <c r="E39" s="225"/>
      <c r="F39" s="226"/>
      <c r="G39" s="226" t="s">
        <v>73</v>
      </c>
      <c r="H39" s="224"/>
      <c r="I39" s="225"/>
      <c r="J39" s="225"/>
      <c r="K39" s="225"/>
      <c r="L39" s="225"/>
    </row>
    <row r="40" ht="16.5" customHeight="1">
      <c r="A40" s="272" t="s">
        <v>74</v>
      </c>
      <c r="B40" s="228"/>
      <c r="C40" s="229"/>
      <c r="D40" s="273" t="s">
        <v>75</v>
      </c>
      <c r="E40" s="273" t="s">
        <v>76</v>
      </c>
      <c r="F40" s="274" t="s">
        <v>16</v>
      </c>
      <c r="G40" s="275" t="s">
        <v>77</v>
      </c>
      <c r="H40" s="228"/>
      <c r="I40" s="229"/>
      <c r="J40" s="273" t="s">
        <v>75</v>
      </c>
      <c r="K40" s="273" t="s">
        <v>76</v>
      </c>
      <c r="L40" s="273" t="s">
        <v>16</v>
      </c>
    </row>
    <row r="41" ht="16.5" customHeight="1">
      <c r="A41" s="235"/>
      <c r="C41" s="236"/>
      <c r="D41" s="276">
        <v>20000.0</v>
      </c>
      <c r="E41" s="277"/>
      <c r="F41" s="278">
        <f t="shared" ref="F41:F45" si="1">D41*E41</f>
        <v>0</v>
      </c>
      <c r="G41" s="279"/>
      <c r="I41" s="236"/>
      <c r="J41" s="276">
        <v>500.0</v>
      </c>
      <c r="K41" s="281">
        <v>10.0</v>
      </c>
      <c r="L41" s="280">
        <f t="shared" ref="L41:L44" si="2">J41*K41</f>
        <v>5000</v>
      </c>
    </row>
    <row r="42" ht="16.5" customHeight="1">
      <c r="A42" s="235"/>
      <c r="C42" s="236"/>
      <c r="D42" s="276">
        <v>10000.0</v>
      </c>
      <c r="E42" s="277"/>
      <c r="F42" s="278">
        <f t="shared" si="1"/>
        <v>0</v>
      </c>
      <c r="G42" s="279"/>
      <c r="I42" s="236"/>
      <c r="J42" s="276">
        <v>100.0</v>
      </c>
      <c r="K42" s="281">
        <v>7.0</v>
      </c>
      <c r="L42" s="280">
        <f t="shared" si="2"/>
        <v>700</v>
      </c>
    </row>
    <row r="43" ht="16.5" customHeight="1">
      <c r="A43" s="235"/>
      <c r="C43" s="236"/>
      <c r="D43" s="276">
        <v>5000.0</v>
      </c>
      <c r="E43" s="281">
        <v>1.0</v>
      </c>
      <c r="F43" s="278">
        <f t="shared" si="1"/>
        <v>5000</v>
      </c>
      <c r="G43" s="279"/>
      <c r="I43" s="236"/>
      <c r="J43" s="276">
        <v>50.0</v>
      </c>
      <c r="K43" s="281">
        <v>20.0</v>
      </c>
      <c r="L43" s="280">
        <f t="shared" si="2"/>
        <v>1000</v>
      </c>
    </row>
    <row r="44" ht="16.5" customHeight="1">
      <c r="A44" s="235"/>
      <c r="C44" s="236"/>
      <c r="D44" s="276">
        <v>2000.0</v>
      </c>
      <c r="E44" s="281">
        <v>1.0</v>
      </c>
      <c r="F44" s="278">
        <f t="shared" si="1"/>
        <v>2000</v>
      </c>
      <c r="G44" s="279"/>
      <c r="I44" s="236"/>
      <c r="J44" s="276">
        <v>10.0</v>
      </c>
      <c r="K44" s="281">
        <v>16.0</v>
      </c>
      <c r="L44" s="280">
        <f t="shared" si="2"/>
        <v>160</v>
      </c>
    </row>
    <row r="45" ht="16.5" customHeight="1">
      <c r="A45" s="255"/>
      <c r="B45" s="256"/>
      <c r="C45" s="257"/>
      <c r="D45" s="276">
        <v>1000.0</v>
      </c>
      <c r="E45" s="281">
        <v>3.0</v>
      </c>
      <c r="F45" s="278">
        <f t="shared" si="1"/>
        <v>3000</v>
      </c>
      <c r="G45" s="282"/>
      <c r="H45" s="256"/>
      <c r="I45" s="257"/>
      <c r="J45" s="276"/>
      <c r="K45" s="283"/>
      <c r="L45" s="280"/>
    </row>
    <row r="46" ht="15.75" customHeight="1">
      <c r="A46" s="212"/>
      <c r="B46" s="216"/>
      <c r="C46" s="217"/>
      <c r="D46" s="284"/>
      <c r="E46" s="285" t="s">
        <v>78</v>
      </c>
      <c r="F46" s="286">
        <f>SUM(F41:F45)</f>
        <v>10000</v>
      </c>
      <c r="G46" s="266"/>
      <c r="H46" s="267"/>
      <c r="I46" s="268"/>
      <c r="J46" s="284"/>
      <c r="K46" s="285" t="s">
        <v>79</v>
      </c>
      <c r="L46" s="286">
        <f>SUM(L41:L45)</f>
        <v>6860</v>
      </c>
    </row>
    <row r="47" ht="15.75" customHeight="1">
      <c r="A47" s="212"/>
      <c r="B47" s="216"/>
      <c r="C47" s="217"/>
      <c r="D47" s="217"/>
      <c r="E47" s="217"/>
      <c r="F47" s="217"/>
      <c r="G47" s="212"/>
      <c r="H47" s="216"/>
      <c r="I47" s="217"/>
      <c r="J47" s="217"/>
      <c r="K47" s="217"/>
      <c r="L47" s="217"/>
    </row>
    <row r="48" ht="18.0" customHeight="1">
      <c r="A48" s="212"/>
      <c r="B48" s="216"/>
      <c r="C48" s="217"/>
      <c r="D48" s="217"/>
      <c r="E48" s="217"/>
      <c r="F48" s="217"/>
      <c r="G48" s="287"/>
      <c r="H48" s="287"/>
      <c r="I48" s="288" t="s">
        <v>80</v>
      </c>
      <c r="J48" s="289"/>
      <c r="K48" s="287"/>
      <c r="L48" s="217"/>
    </row>
    <row r="49" ht="4.5" customHeight="1">
      <c r="A49" s="212"/>
      <c r="B49" s="216"/>
      <c r="C49" s="217"/>
      <c r="D49" s="217"/>
      <c r="E49" s="217"/>
      <c r="F49" s="217"/>
      <c r="G49" s="212"/>
      <c r="H49" s="216"/>
      <c r="I49" s="217"/>
      <c r="J49" s="217"/>
      <c r="K49" s="217"/>
      <c r="L49" s="217"/>
    </row>
    <row r="50" ht="15.0" customHeight="1">
      <c r="A50" s="290"/>
      <c r="B50" s="291" t="s">
        <v>81</v>
      </c>
      <c r="C50" s="228"/>
      <c r="D50" s="228"/>
      <c r="E50" s="229"/>
      <c r="F50" s="217"/>
      <c r="G50" s="292"/>
      <c r="H50" s="292"/>
      <c r="I50" s="293" t="s">
        <v>82</v>
      </c>
      <c r="J50" s="294">
        <f>'12'!J64</f>
        <v>7860</v>
      </c>
      <c r="K50" s="295"/>
      <c r="L50" s="217"/>
    </row>
    <row r="51" ht="4.5" customHeight="1">
      <c r="A51" s="290"/>
      <c r="B51" s="255"/>
      <c r="C51" s="256"/>
      <c r="D51" s="256"/>
      <c r="E51" s="257"/>
      <c r="F51" s="217"/>
      <c r="G51" s="212"/>
      <c r="H51" s="216"/>
      <c r="I51" s="217"/>
      <c r="J51" s="218"/>
      <c r="K51" s="217"/>
      <c r="L51" s="217"/>
    </row>
    <row r="52" ht="18.75" customHeight="1">
      <c r="A52" s="296"/>
      <c r="B52" s="297" t="s">
        <v>106</v>
      </c>
      <c r="C52" s="228"/>
      <c r="D52" s="228"/>
      <c r="E52" s="229"/>
      <c r="F52" s="217"/>
      <c r="G52" s="298"/>
      <c r="H52" s="298"/>
      <c r="I52" s="299" t="s">
        <v>84</v>
      </c>
      <c r="J52" s="300">
        <f>F46+L46</f>
        <v>16860</v>
      </c>
      <c r="K52" s="301"/>
      <c r="L52" s="217"/>
    </row>
    <row r="53" ht="4.5" customHeight="1">
      <c r="A53" s="296"/>
      <c r="B53" s="235"/>
      <c r="E53" s="236"/>
      <c r="F53" s="217"/>
      <c r="G53" s="212"/>
      <c r="H53" s="269"/>
      <c r="I53" s="270"/>
      <c r="J53" s="218"/>
      <c r="K53" s="217"/>
      <c r="L53" s="217"/>
    </row>
    <row r="54" ht="15.75" customHeight="1">
      <c r="A54" s="296"/>
      <c r="B54" s="235"/>
      <c r="E54" s="236"/>
      <c r="F54" s="217"/>
      <c r="G54" s="298"/>
      <c r="H54" s="298"/>
      <c r="I54" s="299" t="s">
        <v>53</v>
      </c>
      <c r="J54" s="300">
        <f>L22</f>
        <v>684740</v>
      </c>
      <c r="K54" s="301"/>
      <c r="L54" s="222"/>
    </row>
    <row r="55" ht="4.5" customHeight="1">
      <c r="A55" s="296"/>
      <c r="B55" s="235"/>
      <c r="E55" s="236"/>
      <c r="F55" s="217"/>
      <c r="G55" s="212"/>
      <c r="H55" s="269"/>
      <c r="I55" s="270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66</v>
      </c>
      <c r="J56" s="304">
        <f>F34</f>
        <v>6420</v>
      </c>
      <c r="K56" s="301"/>
      <c r="L56" s="217"/>
    </row>
    <row r="57" ht="4.5" customHeight="1">
      <c r="A57" s="296"/>
      <c r="B57" s="235"/>
      <c r="E57" s="236"/>
      <c r="F57" s="217"/>
      <c r="G57" s="212"/>
      <c r="H57" s="212"/>
      <c r="I57" s="216"/>
      <c r="J57" s="218"/>
      <c r="K57" s="217"/>
      <c r="L57" s="217"/>
    </row>
    <row r="58" ht="15.75" customHeight="1">
      <c r="A58" s="296"/>
      <c r="B58" s="235"/>
      <c r="E58" s="236"/>
      <c r="F58" s="217"/>
      <c r="G58" s="302"/>
      <c r="H58" s="302"/>
      <c r="I58" s="303" t="s">
        <v>58</v>
      </c>
      <c r="J58" s="304">
        <f>L27+L36</f>
        <v>56420</v>
      </c>
      <c r="K58" s="301"/>
      <c r="L58" s="217"/>
    </row>
    <row r="59" ht="4.5" customHeight="1">
      <c r="A59" s="296"/>
      <c r="B59" s="235"/>
      <c r="E59" s="236"/>
      <c r="F59" s="217"/>
      <c r="G59" s="212"/>
      <c r="H59" s="212"/>
      <c r="I59" s="216"/>
      <c r="J59" s="218"/>
      <c r="K59" s="217"/>
      <c r="L59" s="217"/>
    </row>
    <row r="60" ht="15.75" customHeight="1">
      <c r="A60" s="296"/>
      <c r="B60" s="235"/>
      <c r="E60" s="236"/>
      <c r="F60" s="217"/>
      <c r="G60" s="302"/>
      <c r="H60" s="302"/>
      <c r="I60" s="303" t="s">
        <v>85</v>
      </c>
      <c r="J60" s="304">
        <f>J50+J54+J56-J58</f>
        <v>642600</v>
      </c>
      <c r="K60" s="305"/>
      <c r="L60" s="217"/>
    </row>
    <row r="61" ht="4.5" customHeight="1">
      <c r="A61" s="212"/>
      <c r="B61" s="235"/>
      <c r="E61" s="236"/>
      <c r="F61" s="217"/>
      <c r="G61" s="212"/>
      <c r="H61" s="216"/>
      <c r="I61" s="217"/>
      <c r="J61" s="218"/>
      <c r="K61" s="217"/>
      <c r="L61" s="217"/>
    </row>
    <row r="62" ht="15.75" customHeight="1">
      <c r="A62" s="212"/>
      <c r="B62" s="235"/>
      <c r="E62" s="236"/>
      <c r="F62" s="217"/>
      <c r="G62" s="292"/>
      <c r="H62" s="292"/>
      <c r="I62" s="293" t="s">
        <v>86</v>
      </c>
      <c r="J62" s="304">
        <f>J60-J50</f>
        <v>634740</v>
      </c>
      <c r="K62" s="306"/>
      <c r="L62" s="217"/>
    </row>
    <row r="63" ht="4.5" customHeight="1">
      <c r="A63" s="296"/>
      <c r="B63" s="235"/>
      <c r="E63" s="236"/>
      <c r="F63" s="217"/>
      <c r="G63" s="212"/>
      <c r="H63" s="216"/>
      <c r="I63" s="216"/>
      <c r="J63" s="218"/>
      <c r="K63" s="217"/>
      <c r="L63" s="217"/>
    </row>
    <row r="64" ht="15.75" customHeight="1">
      <c r="A64" s="212"/>
      <c r="B64" s="235"/>
      <c r="E64" s="236"/>
      <c r="F64" s="217"/>
      <c r="G64" s="298"/>
      <c r="H64" s="298"/>
      <c r="I64" s="299" t="s">
        <v>87</v>
      </c>
      <c r="J64" s="304">
        <f>J50+F27+(F34-(L27+L36))</f>
        <v>16840</v>
      </c>
      <c r="K64" s="306"/>
      <c r="L64" s="217"/>
    </row>
    <row r="65" ht="4.5" customHeight="1">
      <c r="A65" s="296"/>
      <c r="B65" s="235"/>
      <c r="E65" s="236"/>
      <c r="F65" s="217"/>
      <c r="G65" s="212"/>
      <c r="H65" s="216"/>
      <c r="I65" s="216"/>
      <c r="J65" s="218"/>
      <c r="K65" s="217"/>
      <c r="L65" s="217"/>
    </row>
    <row r="66" ht="18.75" customHeight="1">
      <c r="A66" s="296"/>
      <c r="B66" s="255"/>
      <c r="C66" s="256"/>
      <c r="D66" s="256"/>
      <c r="E66" s="257"/>
      <c r="F66" s="217"/>
      <c r="G66" s="298"/>
      <c r="H66" s="298"/>
      <c r="I66" s="299" t="s">
        <v>88</v>
      </c>
      <c r="J66" s="307">
        <f>J52-J64</f>
        <v>20</v>
      </c>
      <c r="K66" s="243"/>
      <c r="L66" s="217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0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4.25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46093.0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2291.0</v>
      </c>
      <c r="H8" s="196">
        <v>9558.0</v>
      </c>
      <c r="I8" s="197"/>
      <c r="J8" s="198">
        <v>35980.0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2292.0</v>
      </c>
      <c r="H9" s="205">
        <v>9559.0</v>
      </c>
      <c r="I9" s="201"/>
      <c r="J9" s="206">
        <v>41990.0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2293.0</v>
      </c>
      <c r="H10" s="207">
        <v>9560.0</v>
      </c>
      <c r="I10" s="192"/>
      <c r="J10" s="192"/>
      <c r="K10" s="210">
        <v>30990.0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2294.0</v>
      </c>
      <c r="H11" s="205">
        <v>9561.0</v>
      </c>
      <c r="I11" s="201"/>
      <c r="J11" s="206">
        <v>24990.0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2295.0</v>
      </c>
      <c r="H12" s="207">
        <v>9562.0</v>
      </c>
      <c r="I12" s="191"/>
      <c r="J12" s="208">
        <v>17990.0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2296.0</v>
      </c>
      <c r="H13" s="205">
        <v>9563.0</v>
      </c>
      <c r="I13" s="201"/>
      <c r="J13" s="206">
        <v>85000.0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>
        <v>310000.0</v>
      </c>
      <c r="H14" s="210">
        <v>310000.0</v>
      </c>
      <c r="I14" s="210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>
        <v>2298.0</v>
      </c>
      <c r="H15" s="205">
        <v>9564.0</v>
      </c>
      <c r="I15" s="201"/>
      <c r="J15" s="201"/>
      <c r="K15" s="206">
        <v>230000.0</v>
      </c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2299.0</v>
      </c>
      <c r="H16" s="207">
        <v>9565.0</v>
      </c>
      <c r="I16" s="191"/>
      <c r="J16" s="210">
        <v>10000.0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>
        <v>2300.0</v>
      </c>
      <c r="H17" s="205">
        <v>9566.0</v>
      </c>
      <c r="I17" s="201"/>
      <c r="J17" s="206">
        <v>55000.0</v>
      </c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190"/>
      <c r="I18" s="191"/>
      <c r="J18" s="191"/>
      <c r="K18" s="191"/>
      <c r="L18" s="191"/>
    </row>
    <row r="19" ht="20.25" customHeight="1">
      <c r="A19" s="318"/>
      <c r="B19" s="319"/>
      <c r="C19" s="320"/>
      <c r="D19" s="320"/>
      <c r="E19" s="321"/>
      <c r="F19" s="322"/>
      <c r="G19" s="323"/>
      <c r="H19" s="319"/>
      <c r="I19" s="320"/>
      <c r="J19" s="320"/>
      <c r="K19" s="320"/>
      <c r="L19" s="32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2"/>
      <c r="B20" s="213" t="s">
        <v>52</v>
      </c>
      <c r="C20" s="214">
        <f>SUM($C8:$C19)</f>
        <v>0</v>
      </c>
      <c r="D20" s="214">
        <f>SUM($D8:$D19)</f>
        <v>0</v>
      </c>
      <c r="E20" s="214">
        <f>SUM($E8:$E19)</f>
        <v>0</v>
      </c>
      <c r="F20" s="214">
        <f>SUM($F8:$F19)</f>
        <v>0</v>
      </c>
      <c r="G20" s="215"/>
      <c r="H20" s="213" t="s">
        <v>52</v>
      </c>
      <c r="I20" s="214">
        <f>SUM($I8:$I19)</f>
        <v>0</v>
      </c>
      <c r="J20" s="214">
        <f>SUM($J8:$J19)</f>
        <v>270950</v>
      </c>
      <c r="K20" s="214">
        <f>SUM($K8:$K19)</f>
        <v>260990</v>
      </c>
      <c r="L20" s="214">
        <f>SUM($L8:$L19)</f>
        <v>0</v>
      </c>
    </row>
    <row r="21" ht="3.75" customHeight="1">
      <c r="A21" s="212"/>
      <c r="B21" s="216"/>
      <c r="C21" s="217"/>
      <c r="D21" s="217"/>
      <c r="E21" s="217"/>
      <c r="F21" s="217"/>
      <c r="G21" s="212"/>
      <c r="H21" s="216"/>
      <c r="I21" s="218"/>
      <c r="J21" s="218"/>
      <c r="K21" s="218"/>
      <c r="L21" s="218"/>
    </row>
    <row r="22" ht="21.75" customHeight="1">
      <c r="A22" s="212"/>
      <c r="B22" s="216"/>
      <c r="C22" s="217"/>
      <c r="D22" s="217"/>
      <c r="E22" s="217"/>
      <c r="F22" s="217"/>
      <c r="G22" s="212"/>
      <c r="H22" s="216"/>
      <c r="I22" s="218"/>
      <c r="J22" s="219"/>
      <c r="K22" s="220" t="s">
        <v>53</v>
      </c>
      <c r="L22" s="221">
        <f>$C$20+$D$20+$E$20+$F$20+$I$20+$J$20+$K$20+$L$20</f>
        <v>531940</v>
      </c>
    </row>
    <row r="23" ht="12.0" customHeight="1">
      <c r="A23" s="212"/>
      <c r="B23" s="216"/>
      <c r="C23" s="217"/>
      <c r="D23" s="217"/>
      <c r="E23" s="217"/>
      <c r="F23" s="217"/>
      <c r="G23" s="212"/>
      <c r="H23" s="218"/>
      <c r="I23" s="217"/>
      <c r="J23" s="217"/>
      <c r="K23" s="217"/>
      <c r="L23" s="222"/>
    </row>
    <row r="24" ht="26.25" customHeight="1">
      <c r="A24" s="223"/>
      <c r="B24" s="224"/>
      <c r="C24" s="225"/>
      <c r="D24" s="225"/>
      <c r="E24" s="225"/>
      <c r="F24" s="226"/>
      <c r="G24" s="226" t="s">
        <v>54</v>
      </c>
      <c r="H24" s="224"/>
      <c r="I24" s="225"/>
      <c r="J24" s="225"/>
      <c r="K24" s="225"/>
      <c r="L24" s="225"/>
    </row>
    <row r="25" ht="19.5" customHeight="1">
      <c r="A25" s="227" t="s">
        <v>55</v>
      </c>
      <c r="B25" s="228"/>
      <c r="C25" s="229"/>
      <c r="D25" s="230"/>
      <c r="E25" s="231" t="s">
        <v>56</v>
      </c>
      <c r="F25" s="232"/>
      <c r="G25" s="233" t="s">
        <v>57</v>
      </c>
      <c r="H25" s="228"/>
      <c r="I25" s="229"/>
      <c r="J25" s="234" t="s">
        <v>58</v>
      </c>
      <c r="K25" s="164"/>
      <c r="L25" s="178"/>
    </row>
    <row r="26" ht="18.75" customHeight="1">
      <c r="A26" s="235"/>
      <c r="C26" s="236"/>
      <c r="D26" s="237" t="s">
        <v>59</v>
      </c>
      <c r="E26" s="162"/>
      <c r="F26" s="238" t="s">
        <v>16</v>
      </c>
      <c r="G26" s="239"/>
      <c r="I26" s="236"/>
      <c r="J26" s="237" t="s">
        <v>59</v>
      </c>
      <c r="K26" s="162"/>
      <c r="L26" s="238" t="s">
        <v>16</v>
      </c>
    </row>
    <row r="27" ht="15.75" customHeight="1">
      <c r="A27" s="235"/>
      <c r="C27" s="236"/>
      <c r="D27" s="240" t="s">
        <v>60</v>
      </c>
      <c r="E27" s="241"/>
      <c r="F27" s="242">
        <f>C20+I20</f>
        <v>0</v>
      </c>
      <c r="G27" s="239"/>
      <c r="I27" s="236"/>
      <c r="J27" s="240" t="s">
        <v>10</v>
      </c>
      <c r="K27" s="241"/>
      <c r="L27" s="242">
        <v>0.0</v>
      </c>
    </row>
    <row r="28" ht="15.75" customHeight="1">
      <c r="A28" s="235"/>
      <c r="C28" s="236"/>
      <c r="D28" s="240" t="s">
        <v>61</v>
      </c>
      <c r="E28" s="243"/>
      <c r="F28" s="242">
        <f>D20+J20</f>
        <v>270950</v>
      </c>
      <c r="G28" s="239"/>
      <c r="I28" s="236"/>
      <c r="J28" s="244" t="s">
        <v>62</v>
      </c>
      <c r="K28" s="245"/>
      <c r="L28" s="246"/>
    </row>
    <row r="29" ht="15.75" customHeight="1">
      <c r="A29" s="235"/>
      <c r="C29" s="236"/>
      <c r="D29" s="240" t="s">
        <v>63</v>
      </c>
      <c r="E29" s="243"/>
      <c r="F29" s="242">
        <f>E20+K20</f>
        <v>260990</v>
      </c>
      <c r="G29" s="239"/>
      <c r="I29" s="236"/>
      <c r="J29" s="244" t="s">
        <v>64</v>
      </c>
      <c r="K29" s="245"/>
      <c r="L29" s="246"/>
    </row>
    <row r="30" ht="15.75" customHeight="1">
      <c r="A30" s="235"/>
      <c r="C30" s="236"/>
      <c r="D30" s="240" t="s">
        <v>65</v>
      </c>
      <c r="E30" s="243"/>
      <c r="F30" s="242">
        <f>F20+L20</f>
        <v>0</v>
      </c>
      <c r="G30" s="239"/>
      <c r="I30" s="236"/>
      <c r="J30" s="244"/>
      <c r="K30" s="245"/>
      <c r="L30" s="246"/>
    </row>
    <row r="31" ht="15.75" customHeight="1">
      <c r="A31" s="235"/>
      <c r="C31" s="236"/>
      <c r="D31" s="247" t="s">
        <v>53</v>
      </c>
      <c r="E31" s="248"/>
      <c r="F31" s="249">
        <f>SUM(F27:F30)</f>
        <v>531940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50" t="s">
        <v>66</v>
      </c>
      <c r="E32" s="164"/>
      <c r="F32" s="178"/>
      <c r="G32" s="239"/>
      <c r="I32" s="236"/>
      <c r="J32" s="244"/>
      <c r="K32" s="245"/>
      <c r="L32" s="246"/>
    </row>
    <row r="33" ht="15.75" customHeight="1">
      <c r="A33" s="235"/>
      <c r="C33" s="236"/>
      <c r="D33" s="237" t="s">
        <v>59</v>
      </c>
      <c r="E33" s="162"/>
      <c r="F33" s="238" t="s">
        <v>16</v>
      </c>
      <c r="G33" s="239"/>
      <c r="I33" s="236"/>
      <c r="J33" s="244"/>
      <c r="K33" s="245"/>
      <c r="L33" s="246"/>
    </row>
    <row r="34" ht="15.75" customHeight="1">
      <c r="A34" s="235"/>
      <c r="C34" s="236"/>
      <c r="D34" s="251" t="s">
        <v>10</v>
      </c>
      <c r="E34" s="252"/>
      <c r="F34" s="242">
        <v>0.0</v>
      </c>
      <c r="G34" s="239"/>
      <c r="I34" s="236"/>
      <c r="J34" s="247" t="s">
        <v>67</v>
      </c>
      <c r="K34" s="248"/>
      <c r="L34" s="249">
        <f>SUM(L27:L33)</f>
        <v>0</v>
      </c>
    </row>
    <row r="35" ht="15.75" customHeight="1">
      <c r="A35" s="235"/>
      <c r="C35" s="236"/>
      <c r="D35" s="253" t="s">
        <v>64</v>
      </c>
      <c r="E35" s="254"/>
      <c r="F35" s="246"/>
      <c r="G35" s="239"/>
      <c r="I35" s="236"/>
      <c r="J35" s="234" t="s">
        <v>68</v>
      </c>
      <c r="K35" s="164"/>
      <c r="L35" s="178"/>
    </row>
    <row r="36" ht="18.75" customHeight="1">
      <c r="A36" s="255"/>
      <c r="B36" s="256"/>
      <c r="C36" s="257"/>
      <c r="D36" s="247" t="s">
        <v>69</v>
      </c>
      <c r="E36" s="248"/>
      <c r="F36" s="249">
        <f>SUM(F34:F35)</f>
        <v>0</v>
      </c>
      <c r="G36" s="258"/>
      <c r="H36" s="259"/>
      <c r="I36" s="260"/>
      <c r="J36" s="244" t="s">
        <v>70</v>
      </c>
      <c r="K36" s="254"/>
      <c r="L36" s="246"/>
    </row>
    <row r="37" ht="15.75" customHeight="1">
      <c r="A37" s="212"/>
      <c r="B37" s="261"/>
      <c r="C37" s="262"/>
      <c r="D37" s="263"/>
      <c r="E37" s="264" t="s">
        <v>71</v>
      </c>
      <c r="F37" s="265">
        <f>F31+F36</f>
        <v>531940</v>
      </c>
      <c r="G37" s="266"/>
      <c r="H37" s="267"/>
      <c r="I37" s="268"/>
      <c r="J37" s="263"/>
      <c r="K37" s="264" t="s">
        <v>72</v>
      </c>
      <c r="L37" s="265">
        <f>L34+L36</f>
        <v>0</v>
      </c>
    </row>
    <row r="38" ht="11.25" customHeight="1">
      <c r="A38" s="212"/>
      <c r="B38" s="216"/>
      <c r="C38" s="217"/>
      <c r="D38" s="217"/>
      <c r="E38" s="217"/>
      <c r="F38" s="217"/>
      <c r="G38" s="269"/>
      <c r="H38" s="270"/>
      <c r="I38" s="271"/>
      <c r="K38" s="217"/>
      <c r="L38" s="217"/>
    </row>
    <row r="39" ht="15.75" customHeight="1">
      <c r="A39" s="223"/>
      <c r="B39" s="224"/>
      <c r="C39" s="225"/>
      <c r="D39" s="225"/>
      <c r="E39" s="225"/>
      <c r="F39" s="226"/>
      <c r="G39" s="226" t="s">
        <v>73</v>
      </c>
      <c r="H39" s="224"/>
      <c r="I39" s="225"/>
      <c r="J39" s="225"/>
      <c r="K39" s="225"/>
      <c r="L39" s="225"/>
    </row>
    <row r="40" ht="16.5" customHeight="1">
      <c r="A40" s="272" t="s">
        <v>74</v>
      </c>
      <c r="B40" s="228"/>
      <c r="C40" s="229"/>
      <c r="D40" s="273" t="s">
        <v>75</v>
      </c>
      <c r="E40" s="273" t="s">
        <v>76</v>
      </c>
      <c r="F40" s="274" t="s">
        <v>16</v>
      </c>
      <c r="G40" s="275" t="s">
        <v>77</v>
      </c>
      <c r="H40" s="228"/>
      <c r="I40" s="229"/>
      <c r="J40" s="273" t="s">
        <v>75</v>
      </c>
      <c r="K40" s="273" t="s">
        <v>76</v>
      </c>
      <c r="L40" s="273" t="s">
        <v>16</v>
      </c>
    </row>
    <row r="41" ht="16.5" customHeight="1">
      <c r="A41" s="235"/>
      <c r="C41" s="236"/>
      <c r="D41" s="276">
        <v>20000.0</v>
      </c>
      <c r="E41" s="277"/>
      <c r="F41" s="278">
        <f t="shared" ref="F41:F45" si="1">D41*E41</f>
        <v>0</v>
      </c>
      <c r="G41" s="279"/>
      <c r="I41" s="236"/>
      <c r="J41" s="276">
        <v>500.0</v>
      </c>
      <c r="K41" s="281">
        <v>8.0</v>
      </c>
      <c r="L41" s="280">
        <f t="shared" ref="L41:L44" si="2">J41*K41</f>
        <v>4000</v>
      </c>
    </row>
    <row r="42" ht="16.5" customHeight="1">
      <c r="A42" s="235"/>
      <c r="C42" s="236"/>
      <c r="D42" s="276">
        <v>10000.0</v>
      </c>
      <c r="E42" s="277"/>
      <c r="F42" s="278">
        <f t="shared" si="1"/>
        <v>0</v>
      </c>
      <c r="G42" s="279"/>
      <c r="I42" s="236"/>
      <c r="J42" s="276">
        <v>100.0</v>
      </c>
      <c r="K42" s="281">
        <v>7.0</v>
      </c>
      <c r="L42" s="280">
        <f t="shared" si="2"/>
        <v>700</v>
      </c>
    </row>
    <row r="43" ht="16.5" customHeight="1">
      <c r="A43" s="235"/>
      <c r="C43" s="236"/>
      <c r="D43" s="276">
        <v>5000.0</v>
      </c>
      <c r="E43" s="277"/>
      <c r="F43" s="278">
        <f t="shared" si="1"/>
        <v>0</v>
      </c>
      <c r="G43" s="279"/>
      <c r="I43" s="236"/>
      <c r="J43" s="276">
        <v>50.0</v>
      </c>
      <c r="K43" s="281">
        <v>20.0</v>
      </c>
      <c r="L43" s="280">
        <f t="shared" si="2"/>
        <v>1000</v>
      </c>
    </row>
    <row r="44" ht="16.5" customHeight="1">
      <c r="A44" s="235"/>
      <c r="C44" s="236"/>
      <c r="D44" s="276">
        <v>2000.0</v>
      </c>
      <c r="E44" s="277"/>
      <c r="F44" s="278">
        <f t="shared" si="1"/>
        <v>0</v>
      </c>
      <c r="G44" s="279"/>
      <c r="I44" s="236"/>
      <c r="J44" s="276">
        <v>10.0</v>
      </c>
      <c r="K44" s="281">
        <v>16.0</v>
      </c>
      <c r="L44" s="280">
        <f t="shared" si="2"/>
        <v>160</v>
      </c>
    </row>
    <row r="45" ht="16.5" customHeight="1">
      <c r="A45" s="255"/>
      <c r="B45" s="256"/>
      <c r="C45" s="257"/>
      <c r="D45" s="276">
        <v>1000.0</v>
      </c>
      <c r="E45" s="281">
        <v>2.0</v>
      </c>
      <c r="F45" s="278">
        <f t="shared" si="1"/>
        <v>2000</v>
      </c>
      <c r="G45" s="282"/>
      <c r="H45" s="256"/>
      <c r="I45" s="257"/>
      <c r="J45" s="276"/>
      <c r="K45" s="283"/>
      <c r="L45" s="280"/>
    </row>
    <row r="46" ht="15.75" customHeight="1">
      <c r="A46" s="212"/>
      <c r="B46" s="216"/>
      <c r="C46" s="217"/>
      <c r="D46" s="284"/>
      <c r="E46" s="285" t="s">
        <v>78</v>
      </c>
      <c r="F46" s="286">
        <f>SUM(F41:F45)</f>
        <v>2000</v>
      </c>
      <c r="G46" s="266"/>
      <c r="H46" s="267"/>
      <c r="I46" s="268"/>
      <c r="J46" s="284"/>
      <c r="K46" s="285" t="s">
        <v>79</v>
      </c>
      <c r="L46" s="286">
        <f>SUM(L41:L45)</f>
        <v>5860</v>
      </c>
    </row>
    <row r="47" ht="15.75" customHeight="1">
      <c r="A47" s="212"/>
      <c r="B47" s="216"/>
      <c r="C47" s="217"/>
      <c r="D47" s="217"/>
      <c r="E47" s="217"/>
      <c r="F47" s="217"/>
      <c r="G47" s="212"/>
      <c r="H47" s="216"/>
      <c r="I47" s="217"/>
      <c r="J47" s="217"/>
      <c r="K47" s="217"/>
      <c r="L47" s="217"/>
    </row>
    <row r="48" ht="18.0" customHeight="1">
      <c r="A48" s="212"/>
      <c r="B48" s="216"/>
      <c r="C48" s="217"/>
      <c r="D48" s="217"/>
      <c r="E48" s="217"/>
      <c r="F48" s="217"/>
      <c r="G48" s="287"/>
      <c r="H48" s="287"/>
      <c r="I48" s="288" t="s">
        <v>80</v>
      </c>
      <c r="J48" s="289"/>
      <c r="K48" s="287"/>
      <c r="L48" s="217"/>
    </row>
    <row r="49" ht="4.5" customHeight="1">
      <c r="A49" s="212"/>
      <c r="B49" s="216"/>
      <c r="C49" s="217"/>
      <c r="D49" s="217"/>
      <c r="E49" s="217"/>
      <c r="F49" s="217"/>
      <c r="G49" s="212"/>
      <c r="H49" s="216"/>
      <c r="I49" s="217"/>
      <c r="J49" s="217"/>
      <c r="K49" s="217"/>
      <c r="L49" s="217"/>
    </row>
    <row r="50" ht="15.0" customHeight="1">
      <c r="A50" s="290"/>
      <c r="B50" s="291" t="s">
        <v>81</v>
      </c>
      <c r="C50" s="228"/>
      <c r="D50" s="228"/>
      <c r="E50" s="229"/>
      <c r="F50" s="217"/>
      <c r="G50" s="292"/>
      <c r="H50" s="292"/>
      <c r="I50" s="293" t="s">
        <v>82</v>
      </c>
      <c r="J50" s="294">
        <f>'11'!J60</f>
        <v>7860</v>
      </c>
      <c r="K50" s="295"/>
      <c r="L50" s="217"/>
    </row>
    <row r="51" ht="4.5" customHeight="1">
      <c r="A51" s="290"/>
      <c r="B51" s="255"/>
      <c r="C51" s="256"/>
      <c r="D51" s="256"/>
      <c r="E51" s="257"/>
      <c r="F51" s="217"/>
      <c r="G51" s="212"/>
      <c r="H51" s="216"/>
      <c r="I51" s="217"/>
      <c r="J51" s="218"/>
      <c r="K51" s="217"/>
      <c r="L51" s="217"/>
    </row>
    <row r="52" ht="18.75" customHeight="1">
      <c r="A52" s="296"/>
      <c r="B52" s="324"/>
      <c r="C52" s="228"/>
      <c r="D52" s="228"/>
      <c r="E52" s="229"/>
      <c r="F52" s="217"/>
      <c r="G52" s="298"/>
      <c r="H52" s="298"/>
      <c r="I52" s="299" t="s">
        <v>84</v>
      </c>
      <c r="J52" s="300">
        <f>F46+L46</f>
        <v>7860</v>
      </c>
      <c r="K52" s="301"/>
      <c r="L52" s="217"/>
    </row>
    <row r="53" ht="4.5" customHeight="1">
      <c r="A53" s="296"/>
      <c r="B53" s="235"/>
      <c r="E53" s="236"/>
      <c r="F53" s="217"/>
      <c r="G53" s="212"/>
      <c r="H53" s="269"/>
      <c r="I53" s="270"/>
      <c r="J53" s="218"/>
      <c r="K53" s="217"/>
      <c r="L53" s="217"/>
    </row>
    <row r="54" ht="15.75" customHeight="1">
      <c r="A54" s="296"/>
      <c r="B54" s="235"/>
      <c r="E54" s="236"/>
      <c r="F54" s="217"/>
      <c r="G54" s="298"/>
      <c r="H54" s="298"/>
      <c r="I54" s="299" t="s">
        <v>53</v>
      </c>
      <c r="J54" s="300">
        <f>L22</f>
        <v>531940</v>
      </c>
      <c r="K54" s="301"/>
      <c r="L54" s="222"/>
    </row>
    <row r="55" ht="4.5" customHeight="1">
      <c r="A55" s="296"/>
      <c r="B55" s="235"/>
      <c r="E55" s="236"/>
      <c r="F55" s="217"/>
      <c r="G55" s="212"/>
      <c r="H55" s="269"/>
      <c r="I55" s="270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66</v>
      </c>
      <c r="J56" s="304">
        <f>F34</f>
        <v>0</v>
      </c>
      <c r="K56" s="301"/>
      <c r="L56" s="217"/>
    </row>
    <row r="57" ht="4.5" customHeight="1">
      <c r="A57" s="296"/>
      <c r="B57" s="235"/>
      <c r="E57" s="236"/>
      <c r="F57" s="217"/>
      <c r="G57" s="212"/>
      <c r="H57" s="212"/>
      <c r="I57" s="216"/>
      <c r="J57" s="218"/>
      <c r="K57" s="217"/>
      <c r="L57" s="217"/>
    </row>
    <row r="58" ht="15.75" customHeight="1">
      <c r="A58" s="296"/>
      <c r="B58" s="235"/>
      <c r="E58" s="236"/>
      <c r="F58" s="217"/>
      <c r="G58" s="302"/>
      <c r="H58" s="302"/>
      <c r="I58" s="303" t="s">
        <v>58</v>
      </c>
      <c r="J58" s="304">
        <f>L27+L36</f>
        <v>0</v>
      </c>
      <c r="K58" s="301"/>
      <c r="L58" s="217"/>
    </row>
    <row r="59" ht="4.5" customHeight="1">
      <c r="A59" s="296"/>
      <c r="B59" s="235"/>
      <c r="E59" s="236"/>
      <c r="F59" s="217"/>
      <c r="G59" s="212"/>
      <c r="H59" s="212"/>
      <c r="I59" s="216"/>
      <c r="J59" s="218"/>
      <c r="K59" s="217"/>
      <c r="L59" s="217"/>
    </row>
    <row r="60" ht="15.75" customHeight="1">
      <c r="A60" s="296"/>
      <c r="B60" s="235"/>
      <c r="E60" s="236"/>
      <c r="F60" s="217"/>
      <c r="G60" s="302"/>
      <c r="H60" s="302"/>
      <c r="I60" s="303" t="s">
        <v>85</v>
      </c>
      <c r="J60" s="304">
        <f>J50+J54+J56-J58</f>
        <v>539800</v>
      </c>
      <c r="K60" s="305"/>
      <c r="L60" s="217"/>
    </row>
    <row r="61" ht="4.5" customHeight="1">
      <c r="A61" s="212"/>
      <c r="B61" s="235"/>
      <c r="E61" s="236"/>
      <c r="F61" s="217"/>
      <c r="G61" s="212"/>
      <c r="H61" s="216"/>
      <c r="I61" s="217"/>
      <c r="J61" s="218"/>
      <c r="K61" s="217"/>
      <c r="L61" s="217"/>
    </row>
    <row r="62" ht="15.75" customHeight="1">
      <c r="A62" s="212"/>
      <c r="B62" s="235"/>
      <c r="E62" s="236"/>
      <c r="F62" s="217"/>
      <c r="G62" s="292"/>
      <c r="H62" s="292"/>
      <c r="I62" s="293" t="s">
        <v>86</v>
      </c>
      <c r="J62" s="304">
        <f>J60-J50</f>
        <v>531940</v>
      </c>
      <c r="K62" s="306"/>
      <c r="L62" s="217"/>
    </row>
    <row r="63" ht="4.5" customHeight="1">
      <c r="A63" s="296"/>
      <c r="B63" s="235"/>
      <c r="E63" s="236"/>
      <c r="F63" s="217"/>
      <c r="G63" s="212"/>
      <c r="H63" s="216"/>
      <c r="I63" s="216"/>
      <c r="J63" s="218"/>
      <c r="K63" s="217"/>
      <c r="L63" s="217"/>
    </row>
    <row r="64" ht="15.75" customHeight="1">
      <c r="A64" s="212"/>
      <c r="B64" s="235"/>
      <c r="E64" s="236"/>
      <c r="F64" s="217"/>
      <c r="G64" s="298"/>
      <c r="H64" s="298"/>
      <c r="I64" s="299" t="s">
        <v>87</v>
      </c>
      <c r="J64" s="304">
        <f>J50+F27+(F34-(L27+L36))</f>
        <v>7860</v>
      </c>
      <c r="K64" s="306"/>
      <c r="L64" s="217"/>
    </row>
    <row r="65" ht="4.5" customHeight="1">
      <c r="A65" s="296"/>
      <c r="B65" s="235"/>
      <c r="E65" s="236"/>
      <c r="F65" s="217"/>
      <c r="G65" s="212"/>
      <c r="H65" s="216"/>
      <c r="I65" s="216"/>
      <c r="J65" s="218"/>
      <c r="K65" s="217"/>
      <c r="L65" s="217"/>
    </row>
    <row r="66" ht="18.75" customHeight="1">
      <c r="A66" s="296"/>
      <c r="B66" s="255"/>
      <c r="C66" s="256"/>
      <c r="D66" s="256"/>
      <c r="E66" s="257"/>
      <c r="F66" s="217"/>
      <c r="G66" s="298"/>
      <c r="H66" s="298"/>
      <c r="I66" s="299" t="s">
        <v>88</v>
      </c>
      <c r="J66" s="307">
        <f>J52-J64</f>
        <v>0</v>
      </c>
      <c r="K66" s="243"/>
      <c r="L66" s="217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0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4.25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46092.0</v>
      </c>
      <c r="D1" s="164"/>
      <c r="E1" s="162"/>
      <c r="F1" s="161" t="s">
        <v>39</v>
      </c>
      <c r="G1" s="164"/>
      <c r="H1" s="162"/>
      <c r="I1" s="165" t="s">
        <v>98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2286.0</v>
      </c>
      <c r="H8" s="196">
        <v>9553.0</v>
      </c>
      <c r="I8" s="197"/>
      <c r="J8" s="198">
        <v>50000.0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2287.0</v>
      </c>
      <c r="H9" s="205">
        <v>9554.0</v>
      </c>
      <c r="I9" s="201"/>
      <c r="J9" s="206">
        <v>50000.0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2288.0</v>
      </c>
      <c r="H10" s="207">
        <v>9555.0</v>
      </c>
      <c r="I10" s="192"/>
      <c r="J10" s="208">
        <v>15000.0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2289.0</v>
      </c>
      <c r="H11" s="205">
        <v>9556.0</v>
      </c>
      <c r="I11" s="201"/>
      <c r="J11" s="201"/>
      <c r="K11" s="206">
        <v>268000.0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2290.0</v>
      </c>
      <c r="H12" s="207">
        <v>9557.0</v>
      </c>
      <c r="I12" s="191"/>
      <c r="J12" s="192"/>
      <c r="K12" s="210">
        <v>71960.0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212"/>
      <c r="B16" s="213" t="s">
        <v>52</v>
      </c>
      <c r="C16" s="214">
        <f>SUM($C8:$C15)</f>
        <v>0</v>
      </c>
      <c r="D16" s="214">
        <f>SUM($D8:$D15)</f>
        <v>0</v>
      </c>
      <c r="E16" s="214">
        <f>SUM($E8:$E15)</f>
        <v>0</v>
      </c>
      <c r="F16" s="214">
        <f>SUM($F8:$F15)</f>
        <v>0</v>
      </c>
      <c r="G16" s="215"/>
      <c r="H16" s="213" t="s">
        <v>52</v>
      </c>
      <c r="I16" s="214">
        <f>SUM($I8:$I15)</f>
        <v>0</v>
      </c>
      <c r="J16" s="214">
        <f>SUM($J8:$J15)</f>
        <v>115000</v>
      </c>
      <c r="K16" s="214">
        <f>SUM($K8:$K15)</f>
        <v>339960</v>
      </c>
      <c r="L16" s="214">
        <f>SUM($L8:$L15)</f>
        <v>0</v>
      </c>
    </row>
    <row r="17" ht="3.75" customHeight="1">
      <c r="A17" s="212"/>
      <c r="B17" s="216"/>
      <c r="C17" s="217"/>
      <c r="D17" s="217"/>
      <c r="E17" s="217"/>
      <c r="F17" s="217"/>
      <c r="G17" s="212"/>
      <c r="H17" s="216"/>
      <c r="I17" s="218"/>
      <c r="J17" s="218"/>
      <c r="K17" s="218"/>
      <c r="L17" s="218"/>
    </row>
    <row r="18" ht="21.75" customHeight="1">
      <c r="A18" s="212"/>
      <c r="B18" s="216"/>
      <c r="C18" s="217"/>
      <c r="D18" s="217"/>
      <c r="E18" s="217"/>
      <c r="F18" s="217"/>
      <c r="G18" s="212"/>
      <c r="H18" s="216"/>
      <c r="I18" s="218"/>
      <c r="J18" s="219"/>
      <c r="K18" s="220" t="s">
        <v>53</v>
      </c>
      <c r="L18" s="221">
        <f>$C$16+$D$16+$E$16+$F$16+$I$16+$J$16+$K$16+$L$16</f>
        <v>454960</v>
      </c>
    </row>
    <row r="19" ht="12.0" customHeight="1">
      <c r="A19" s="212"/>
      <c r="B19" s="216"/>
      <c r="C19" s="217"/>
      <c r="D19" s="217"/>
      <c r="E19" s="217"/>
      <c r="F19" s="217"/>
      <c r="G19" s="212"/>
      <c r="H19" s="218"/>
      <c r="I19" s="217"/>
      <c r="J19" s="217"/>
      <c r="K19" s="217"/>
      <c r="L19" s="222"/>
    </row>
    <row r="20" ht="26.25" customHeight="1">
      <c r="A20" s="223"/>
      <c r="B20" s="224"/>
      <c r="C20" s="225"/>
      <c r="D20" s="225"/>
      <c r="E20" s="225"/>
      <c r="F20" s="226"/>
      <c r="G20" s="226" t="s">
        <v>54</v>
      </c>
      <c r="H20" s="224"/>
      <c r="I20" s="225"/>
      <c r="J20" s="225"/>
      <c r="K20" s="225"/>
      <c r="L20" s="225"/>
    </row>
    <row r="21" ht="19.5" customHeight="1">
      <c r="A21" s="227" t="s">
        <v>55</v>
      </c>
      <c r="B21" s="228"/>
      <c r="C21" s="229"/>
      <c r="D21" s="230"/>
      <c r="E21" s="231" t="s">
        <v>56</v>
      </c>
      <c r="F21" s="232"/>
      <c r="G21" s="233" t="s">
        <v>57</v>
      </c>
      <c r="H21" s="228"/>
      <c r="I21" s="229"/>
      <c r="J21" s="234" t="s">
        <v>58</v>
      </c>
      <c r="K21" s="164"/>
      <c r="L21" s="178"/>
    </row>
    <row r="22" ht="18.75" customHeight="1">
      <c r="A22" s="235"/>
      <c r="C22" s="236"/>
      <c r="D22" s="237" t="s">
        <v>59</v>
      </c>
      <c r="E22" s="162"/>
      <c r="F22" s="238" t="s">
        <v>16</v>
      </c>
      <c r="G22" s="239"/>
      <c r="I22" s="236"/>
      <c r="J22" s="237" t="s">
        <v>59</v>
      </c>
      <c r="K22" s="162"/>
      <c r="L22" s="238" t="s">
        <v>16</v>
      </c>
    </row>
    <row r="23" ht="15.75" customHeight="1">
      <c r="A23" s="235"/>
      <c r="C23" s="236"/>
      <c r="D23" s="240" t="s">
        <v>60</v>
      </c>
      <c r="E23" s="241"/>
      <c r="F23" s="242">
        <f>C16+I16</f>
        <v>0</v>
      </c>
      <c r="G23" s="239"/>
      <c r="I23" s="236"/>
      <c r="J23" s="240" t="s">
        <v>10</v>
      </c>
      <c r="K23" s="241"/>
      <c r="L23" s="242"/>
    </row>
    <row r="24" ht="15.75" customHeight="1">
      <c r="A24" s="235"/>
      <c r="C24" s="236"/>
      <c r="D24" s="240" t="s">
        <v>61</v>
      </c>
      <c r="E24" s="243"/>
      <c r="F24" s="242">
        <f>D16+J16</f>
        <v>115000</v>
      </c>
      <c r="G24" s="239"/>
      <c r="I24" s="236"/>
      <c r="J24" s="244" t="s">
        <v>62</v>
      </c>
      <c r="K24" s="245"/>
      <c r="L24" s="246"/>
    </row>
    <row r="25" ht="15.75" customHeight="1">
      <c r="A25" s="235"/>
      <c r="C25" s="236"/>
      <c r="D25" s="240" t="s">
        <v>63</v>
      </c>
      <c r="E25" s="243"/>
      <c r="F25" s="242">
        <f>E16+K16</f>
        <v>339960</v>
      </c>
      <c r="G25" s="239"/>
      <c r="I25" s="236"/>
      <c r="J25" s="244" t="s">
        <v>64</v>
      </c>
      <c r="K25" s="245"/>
      <c r="L25" s="246"/>
    </row>
    <row r="26" ht="15.75" customHeight="1">
      <c r="A26" s="235"/>
      <c r="C26" s="236"/>
      <c r="D26" s="240" t="s">
        <v>65</v>
      </c>
      <c r="E26" s="243"/>
      <c r="F26" s="242">
        <f>F16+L16</f>
        <v>0</v>
      </c>
      <c r="G26" s="239"/>
      <c r="I26" s="236"/>
      <c r="J26" s="244"/>
      <c r="K26" s="245"/>
      <c r="L26" s="246"/>
    </row>
    <row r="27" ht="15.75" customHeight="1">
      <c r="A27" s="235"/>
      <c r="C27" s="236"/>
      <c r="D27" s="247" t="s">
        <v>53</v>
      </c>
      <c r="E27" s="248"/>
      <c r="F27" s="249">
        <f>SUM(F23:F26)</f>
        <v>454960</v>
      </c>
      <c r="G27" s="239"/>
      <c r="I27" s="236"/>
      <c r="J27" s="244"/>
      <c r="K27" s="245"/>
      <c r="L27" s="246"/>
    </row>
    <row r="28" ht="15.75" customHeight="1">
      <c r="A28" s="235"/>
      <c r="C28" s="236"/>
      <c r="D28" s="250" t="s">
        <v>66</v>
      </c>
      <c r="E28" s="164"/>
      <c r="F28" s="178"/>
      <c r="G28" s="239"/>
      <c r="I28" s="236"/>
      <c r="J28" s="244"/>
      <c r="K28" s="245"/>
      <c r="L28" s="246"/>
    </row>
    <row r="29" ht="15.75" customHeight="1">
      <c r="A29" s="235"/>
      <c r="C29" s="236"/>
      <c r="D29" s="237" t="s">
        <v>59</v>
      </c>
      <c r="E29" s="162"/>
      <c r="F29" s="238" t="s">
        <v>16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1" t="s">
        <v>10</v>
      </c>
      <c r="E30" s="252"/>
      <c r="F30" s="242"/>
      <c r="G30" s="239"/>
      <c r="I30" s="236"/>
      <c r="J30" s="247" t="s">
        <v>67</v>
      </c>
      <c r="K30" s="248"/>
      <c r="L30" s="249">
        <f>SUM(L23:L29)</f>
        <v>0</v>
      </c>
    </row>
    <row r="31" ht="15.75" customHeight="1">
      <c r="A31" s="235"/>
      <c r="C31" s="236"/>
      <c r="D31" s="253" t="s">
        <v>64</v>
      </c>
      <c r="E31" s="254"/>
      <c r="F31" s="246"/>
      <c r="G31" s="239"/>
      <c r="I31" s="236"/>
      <c r="J31" s="234" t="s">
        <v>68</v>
      </c>
      <c r="K31" s="164"/>
      <c r="L31" s="178"/>
    </row>
    <row r="32" ht="18.75" customHeight="1">
      <c r="A32" s="255"/>
      <c r="B32" s="256"/>
      <c r="C32" s="257"/>
      <c r="D32" s="247" t="s">
        <v>69</v>
      </c>
      <c r="E32" s="248"/>
      <c r="F32" s="249">
        <f>SUM(F30:F31)</f>
        <v>0</v>
      </c>
      <c r="G32" s="258"/>
      <c r="H32" s="259"/>
      <c r="I32" s="260"/>
      <c r="J32" s="244" t="s">
        <v>70</v>
      </c>
      <c r="K32" s="254"/>
      <c r="L32" s="246"/>
    </row>
    <row r="33" ht="15.75" customHeight="1">
      <c r="A33" s="212"/>
      <c r="B33" s="261"/>
      <c r="C33" s="262"/>
      <c r="D33" s="263"/>
      <c r="E33" s="264" t="s">
        <v>71</v>
      </c>
      <c r="F33" s="265">
        <f>F27+F32</f>
        <v>454960</v>
      </c>
      <c r="G33" s="266"/>
      <c r="H33" s="267"/>
      <c r="I33" s="268"/>
      <c r="J33" s="263"/>
      <c r="K33" s="264" t="s">
        <v>72</v>
      </c>
      <c r="L33" s="265">
        <f>L30+L32</f>
        <v>0</v>
      </c>
    </row>
    <row r="34" ht="11.25" customHeight="1">
      <c r="A34" s="212"/>
      <c r="B34" s="216"/>
      <c r="C34" s="217"/>
      <c r="D34" s="217"/>
      <c r="E34" s="217"/>
      <c r="F34" s="217"/>
      <c r="G34" s="269"/>
      <c r="H34" s="270"/>
      <c r="I34" s="271"/>
      <c r="K34" s="217"/>
      <c r="L34" s="217"/>
    </row>
    <row r="35" ht="15.75" customHeight="1">
      <c r="A35" s="223"/>
      <c r="B35" s="224"/>
      <c r="C35" s="225"/>
      <c r="D35" s="225"/>
      <c r="E35" s="225"/>
      <c r="F35" s="226"/>
      <c r="G35" s="226" t="s">
        <v>73</v>
      </c>
      <c r="H35" s="224"/>
      <c r="I35" s="225"/>
      <c r="J35" s="225"/>
      <c r="K35" s="225"/>
      <c r="L35" s="225"/>
    </row>
    <row r="36" ht="16.5" customHeight="1">
      <c r="A36" s="272" t="s">
        <v>74</v>
      </c>
      <c r="B36" s="228"/>
      <c r="C36" s="229"/>
      <c r="D36" s="273" t="s">
        <v>75</v>
      </c>
      <c r="E36" s="273" t="s">
        <v>76</v>
      </c>
      <c r="F36" s="274" t="s">
        <v>16</v>
      </c>
      <c r="G36" s="275" t="s">
        <v>77</v>
      </c>
      <c r="H36" s="228"/>
      <c r="I36" s="229"/>
      <c r="J36" s="273" t="s">
        <v>75</v>
      </c>
      <c r="K36" s="273" t="s">
        <v>76</v>
      </c>
      <c r="L36" s="273" t="s">
        <v>16</v>
      </c>
    </row>
    <row r="37" ht="16.5" customHeight="1">
      <c r="A37" s="235"/>
      <c r="C37" s="236"/>
      <c r="D37" s="276">
        <v>20000.0</v>
      </c>
      <c r="E37" s="277"/>
      <c r="F37" s="278">
        <f t="shared" ref="F37:F41" si="1">D37*E37</f>
        <v>0</v>
      </c>
      <c r="G37" s="279"/>
      <c r="I37" s="236"/>
      <c r="J37" s="276">
        <v>500.0</v>
      </c>
      <c r="K37" s="281">
        <v>8.0</v>
      </c>
      <c r="L37" s="280">
        <f t="shared" ref="L37:L40" si="2">J37*K37</f>
        <v>4000</v>
      </c>
    </row>
    <row r="38" ht="16.5" customHeight="1">
      <c r="A38" s="235"/>
      <c r="C38" s="236"/>
      <c r="D38" s="276">
        <v>10000.0</v>
      </c>
      <c r="E38" s="277"/>
      <c r="F38" s="278">
        <f t="shared" si="1"/>
        <v>0</v>
      </c>
      <c r="G38" s="279"/>
      <c r="I38" s="236"/>
      <c r="J38" s="276">
        <v>100.0</v>
      </c>
      <c r="K38" s="281">
        <v>7.0</v>
      </c>
      <c r="L38" s="280">
        <f t="shared" si="2"/>
        <v>700</v>
      </c>
    </row>
    <row r="39" ht="16.5" customHeight="1">
      <c r="A39" s="235"/>
      <c r="C39" s="236"/>
      <c r="D39" s="276">
        <v>5000.0</v>
      </c>
      <c r="E39" s="277"/>
      <c r="F39" s="278">
        <f t="shared" si="1"/>
        <v>0</v>
      </c>
      <c r="G39" s="279"/>
      <c r="I39" s="236"/>
      <c r="J39" s="276">
        <v>50.0</v>
      </c>
      <c r="K39" s="281">
        <v>20.0</v>
      </c>
      <c r="L39" s="280">
        <f t="shared" si="2"/>
        <v>1000</v>
      </c>
    </row>
    <row r="40" ht="16.5" customHeight="1">
      <c r="A40" s="235"/>
      <c r="C40" s="236"/>
      <c r="D40" s="276">
        <v>2000.0</v>
      </c>
      <c r="E40" s="277"/>
      <c r="F40" s="278">
        <f t="shared" si="1"/>
        <v>0</v>
      </c>
      <c r="G40" s="279"/>
      <c r="I40" s="236"/>
      <c r="J40" s="276">
        <v>10.0</v>
      </c>
      <c r="K40" s="281">
        <v>16.0</v>
      </c>
      <c r="L40" s="280">
        <f t="shared" si="2"/>
        <v>160</v>
      </c>
    </row>
    <row r="41" ht="16.5" customHeight="1">
      <c r="A41" s="255"/>
      <c r="B41" s="256"/>
      <c r="C41" s="257"/>
      <c r="D41" s="276">
        <v>1000.0</v>
      </c>
      <c r="E41" s="281">
        <v>2.0</v>
      </c>
      <c r="F41" s="278">
        <f t="shared" si="1"/>
        <v>2000</v>
      </c>
      <c r="G41" s="282"/>
      <c r="H41" s="256"/>
      <c r="I41" s="257"/>
      <c r="J41" s="276"/>
      <c r="K41" s="283"/>
      <c r="L41" s="280"/>
    </row>
    <row r="42" ht="15.75" customHeight="1">
      <c r="A42" s="212"/>
      <c r="B42" s="216"/>
      <c r="C42" s="217"/>
      <c r="D42" s="284"/>
      <c r="E42" s="285" t="s">
        <v>78</v>
      </c>
      <c r="F42" s="286">
        <f>SUM(F37:F41)</f>
        <v>2000</v>
      </c>
      <c r="G42" s="266"/>
      <c r="H42" s="267"/>
      <c r="I42" s="268"/>
      <c r="J42" s="284"/>
      <c r="K42" s="285" t="s">
        <v>79</v>
      </c>
      <c r="L42" s="286">
        <f>SUM(L37:L41)</f>
        <v>5860</v>
      </c>
    </row>
    <row r="43" ht="15.75" customHeight="1">
      <c r="A43" s="212"/>
      <c r="B43" s="216"/>
      <c r="C43" s="217"/>
      <c r="D43" s="217"/>
      <c r="E43" s="217"/>
      <c r="F43" s="217"/>
      <c r="G43" s="212"/>
      <c r="H43" s="216"/>
      <c r="I43" s="217"/>
      <c r="J43" s="217"/>
      <c r="K43" s="217"/>
      <c r="L43" s="217"/>
    </row>
    <row r="44" ht="18.0" customHeight="1">
      <c r="A44" s="212"/>
      <c r="B44" s="216"/>
      <c r="C44" s="217"/>
      <c r="D44" s="217"/>
      <c r="E44" s="217"/>
      <c r="F44" s="217"/>
      <c r="G44" s="287"/>
      <c r="H44" s="287"/>
      <c r="I44" s="288" t="s">
        <v>80</v>
      </c>
      <c r="J44" s="289"/>
      <c r="K44" s="287"/>
      <c r="L44" s="217"/>
    </row>
    <row r="45" ht="4.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5.0" customHeight="1">
      <c r="A46" s="290"/>
      <c r="B46" s="291" t="s">
        <v>81</v>
      </c>
      <c r="C46" s="228"/>
      <c r="D46" s="228"/>
      <c r="E46" s="229"/>
      <c r="F46" s="217"/>
      <c r="G46" s="292"/>
      <c r="H46" s="292"/>
      <c r="I46" s="293" t="s">
        <v>82</v>
      </c>
      <c r="J46" s="294">
        <f>'10'!J62</f>
        <v>7860</v>
      </c>
      <c r="K46" s="295"/>
      <c r="L46" s="217"/>
    </row>
    <row r="47" ht="4.5" customHeight="1">
      <c r="A47" s="290"/>
      <c r="B47" s="255"/>
      <c r="C47" s="256"/>
      <c r="D47" s="256"/>
      <c r="E47" s="257"/>
      <c r="F47" s="217"/>
      <c r="G47" s="212"/>
      <c r="H47" s="216"/>
      <c r="I47" s="217"/>
      <c r="J47" s="218"/>
      <c r="K47" s="217"/>
      <c r="L47" s="217"/>
    </row>
    <row r="48" ht="18.75" customHeight="1">
      <c r="A48" s="296"/>
      <c r="B48" s="324"/>
      <c r="C48" s="228"/>
      <c r="D48" s="228"/>
      <c r="E48" s="229"/>
      <c r="F48" s="217"/>
      <c r="G48" s="298"/>
      <c r="H48" s="298"/>
      <c r="I48" s="299" t="s">
        <v>84</v>
      </c>
      <c r="J48" s="300">
        <f>F42+L42</f>
        <v>7860</v>
      </c>
      <c r="K48" s="301"/>
      <c r="L48" s="217"/>
    </row>
    <row r="49" ht="4.5" customHeight="1">
      <c r="A49" s="296"/>
      <c r="B49" s="235"/>
      <c r="E49" s="236"/>
      <c r="F49" s="217"/>
      <c r="G49" s="212"/>
      <c r="H49" s="269"/>
      <c r="I49" s="270"/>
      <c r="J49" s="218"/>
      <c r="K49" s="217"/>
      <c r="L49" s="217"/>
    </row>
    <row r="50" ht="15.75" customHeight="1">
      <c r="A50" s="296"/>
      <c r="B50" s="235"/>
      <c r="E50" s="236"/>
      <c r="F50" s="217"/>
      <c r="G50" s="298"/>
      <c r="H50" s="298"/>
      <c r="I50" s="299" t="s">
        <v>53</v>
      </c>
      <c r="J50" s="300">
        <f>L18</f>
        <v>454960</v>
      </c>
      <c r="K50" s="301"/>
      <c r="L50" s="222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302"/>
      <c r="H52" s="302"/>
      <c r="I52" s="303" t="s">
        <v>66</v>
      </c>
      <c r="J52" s="304" t="str">
        <f>F30</f>
        <v/>
      </c>
      <c r="K52" s="301"/>
      <c r="L52" s="217"/>
    </row>
    <row r="53" ht="4.5" customHeight="1">
      <c r="A53" s="296"/>
      <c r="B53" s="235"/>
      <c r="E53" s="236"/>
      <c r="F53" s="217"/>
      <c r="G53" s="212"/>
      <c r="H53" s="212"/>
      <c r="I53" s="216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58</v>
      </c>
      <c r="J54" s="304">
        <f>L23+L32</f>
        <v>0</v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85</v>
      </c>
      <c r="J56" s="304">
        <f>J46+J50+J52-J54</f>
        <v>462820</v>
      </c>
      <c r="K56" s="305"/>
      <c r="L56" s="217"/>
    </row>
    <row r="57" ht="4.5" customHeight="1">
      <c r="A57" s="212"/>
      <c r="B57" s="235"/>
      <c r="E57" s="236"/>
      <c r="F57" s="217"/>
      <c r="G57" s="212"/>
      <c r="H57" s="216"/>
      <c r="I57" s="217"/>
      <c r="J57" s="218"/>
      <c r="K57" s="217"/>
      <c r="L57" s="217"/>
    </row>
    <row r="58" ht="15.75" customHeight="1">
      <c r="A58" s="212"/>
      <c r="B58" s="235"/>
      <c r="E58" s="236"/>
      <c r="F58" s="217"/>
      <c r="G58" s="292"/>
      <c r="H58" s="292"/>
      <c r="I58" s="293" t="s">
        <v>86</v>
      </c>
      <c r="J58" s="304">
        <f>J56-J46</f>
        <v>454960</v>
      </c>
      <c r="K58" s="306"/>
      <c r="L58" s="217"/>
    </row>
    <row r="59" ht="4.5" customHeight="1">
      <c r="A59" s="296"/>
      <c r="B59" s="235"/>
      <c r="E59" s="236"/>
      <c r="F59" s="217"/>
      <c r="G59" s="212"/>
      <c r="H59" s="216"/>
      <c r="I59" s="216"/>
      <c r="J59" s="218"/>
      <c r="K59" s="217"/>
      <c r="L59" s="217"/>
    </row>
    <row r="60" ht="15.75" customHeight="1">
      <c r="A60" s="212"/>
      <c r="B60" s="235"/>
      <c r="E60" s="236"/>
      <c r="F60" s="217"/>
      <c r="G60" s="298"/>
      <c r="H60" s="298"/>
      <c r="I60" s="299" t="s">
        <v>87</v>
      </c>
      <c r="J60" s="304">
        <f>J46+F23+(F30-(L23+L32))</f>
        <v>7860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8.75" customHeight="1">
      <c r="A62" s="296"/>
      <c r="B62" s="255"/>
      <c r="C62" s="256"/>
      <c r="D62" s="256"/>
      <c r="E62" s="257"/>
      <c r="F62" s="217"/>
      <c r="G62" s="298"/>
      <c r="H62" s="298"/>
      <c r="I62" s="299" t="s">
        <v>88</v>
      </c>
      <c r="J62" s="307">
        <f>J48-J60</f>
        <v>0</v>
      </c>
      <c r="K62" s="243"/>
      <c r="L62" s="217"/>
    </row>
    <row r="63" ht="15.0" customHeight="1">
      <c r="A63" s="168"/>
      <c r="B63" s="308"/>
      <c r="C63" s="308"/>
      <c r="D63" s="308"/>
      <c r="E63" s="308"/>
      <c r="F63" s="309"/>
      <c r="G63" s="168"/>
      <c r="H63" s="310"/>
      <c r="I63" s="309"/>
      <c r="J63" s="309"/>
      <c r="K63" s="309"/>
      <c r="L63" s="309"/>
    </row>
    <row r="64" ht="15.0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7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4.25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46091.0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5">
        <v>803.0</v>
      </c>
      <c r="B8" s="207">
        <v>21624.0</v>
      </c>
      <c r="C8" s="191"/>
      <c r="D8" s="208">
        <v>4890.0</v>
      </c>
      <c r="E8" s="193"/>
      <c r="F8" s="194"/>
      <c r="G8" s="313"/>
      <c r="H8" s="196">
        <v>9545.0</v>
      </c>
      <c r="I8" s="197"/>
      <c r="J8" s="197"/>
      <c r="K8" s="191"/>
      <c r="L8" s="210">
        <v>560000.0</v>
      </c>
    </row>
    <row r="9" ht="20.25" customHeight="1">
      <c r="A9" s="199"/>
      <c r="B9" s="200"/>
      <c r="C9" s="201"/>
      <c r="D9" s="201"/>
      <c r="E9" s="202"/>
      <c r="F9" s="203"/>
      <c r="G9" s="209">
        <v>2280.0</v>
      </c>
      <c r="H9" s="205">
        <v>9546.0</v>
      </c>
      <c r="I9" s="201"/>
      <c r="J9" s="206">
        <v>22490.0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2281.0</v>
      </c>
      <c r="H10" s="207">
        <v>9547.0</v>
      </c>
      <c r="I10" s="192"/>
      <c r="J10" s="208">
        <v>15000.0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2282.0</v>
      </c>
      <c r="H11" s="205">
        <v>9548.0</v>
      </c>
      <c r="I11" s="201"/>
      <c r="J11" s="206">
        <v>7500.0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2283.0</v>
      </c>
      <c r="H12" s="207">
        <v>9549.0</v>
      </c>
      <c r="I12" s="191"/>
      <c r="J12" s="208">
        <v>39500.0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5">
        <v>9550.0</v>
      </c>
      <c r="I13" s="206">
        <v>160000.0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2284.0</v>
      </c>
      <c r="H14" s="207">
        <v>9550.0</v>
      </c>
      <c r="I14" s="191"/>
      <c r="J14" s="210">
        <v>114500.0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5">
        <v>9551.0</v>
      </c>
      <c r="I15" s="201"/>
      <c r="J15" s="201"/>
      <c r="K15" s="201"/>
      <c r="L15" s="206">
        <v>44990.0</v>
      </c>
    </row>
    <row r="16" ht="20.25" customHeight="1">
      <c r="A16" s="189"/>
      <c r="B16" s="190"/>
      <c r="C16" s="191"/>
      <c r="D16" s="191"/>
      <c r="E16" s="193"/>
      <c r="F16" s="194"/>
      <c r="G16" s="195">
        <v>2285.0</v>
      </c>
      <c r="H16" s="207">
        <v>9552.0</v>
      </c>
      <c r="I16" s="191"/>
      <c r="J16" s="210">
        <v>10000.0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212"/>
      <c r="B18" s="213" t="s">
        <v>52</v>
      </c>
      <c r="C18" s="214">
        <f>SUM($C8:$C17)</f>
        <v>0</v>
      </c>
      <c r="D18" s="214">
        <f>SUM($D8:$D17)</f>
        <v>4890</v>
      </c>
      <c r="E18" s="214">
        <f>SUM($E8:$E17)</f>
        <v>0</v>
      </c>
      <c r="F18" s="214">
        <f>SUM($F8:$F17)</f>
        <v>0</v>
      </c>
      <c r="G18" s="215"/>
      <c r="H18" s="213" t="s">
        <v>52</v>
      </c>
      <c r="I18" s="214">
        <f>SUM($I8:$I17)</f>
        <v>160000</v>
      </c>
      <c r="J18" s="214">
        <f>SUM($J8:$J17)</f>
        <v>208990</v>
      </c>
      <c r="K18" s="214">
        <f>SUM($K8:$K17)</f>
        <v>0</v>
      </c>
      <c r="L18" s="214">
        <f>SUM($L8:$L17)</f>
        <v>604990</v>
      </c>
    </row>
    <row r="19" ht="3.75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8"/>
      <c r="K19" s="218"/>
      <c r="L19" s="218"/>
    </row>
    <row r="20" ht="21.75" customHeight="1">
      <c r="A20" s="212"/>
      <c r="B20" s="216"/>
      <c r="C20" s="217"/>
      <c r="D20" s="217"/>
      <c r="E20" s="217"/>
      <c r="F20" s="217"/>
      <c r="G20" s="212"/>
      <c r="H20" s="216"/>
      <c r="I20" s="218"/>
      <c r="J20" s="219"/>
      <c r="K20" s="220" t="s">
        <v>53</v>
      </c>
      <c r="L20" s="221">
        <f>$C$18+$D$18+$E$18+$F$18+$I$18+$J$18+$K$18+$L$18</f>
        <v>978870</v>
      </c>
    </row>
    <row r="21" ht="12.0" customHeight="1">
      <c r="A21" s="212"/>
      <c r="B21" s="216"/>
      <c r="C21" s="217"/>
      <c r="D21" s="217"/>
      <c r="E21" s="217"/>
      <c r="F21" s="217"/>
      <c r="G21" s="212"/>
      <c r="H21" s="218"/>
      <c r="I21" s="217"/>
      <c r="J21" s="217"/>
      <c r="K21" s="217"/>
      <c r="L21" s="222"/>
    </row>
    <row r="22" ht="26.25" customHeight="1">
      <c r="A22" s="223"/>
      <c r="B22" s="224"/>
      <c r="C22" s="225"/>
      <c r="D22" s="225"/>
      <c r="E22" s="225"/>
      <c r="F22" s="226"/>
      <c r="G22" s="226" t="s">
        <v>54</v>
      </c>
      <c r="H22" s="224"/>
      <c r="I22" s="225"/>
      <c r="J22" s="225"/>
      <c r="K22" s="225"/>
      <c r="L22" s="225"/>
    </row>
    <row r="23" ht="19.5" customHeight="1">
      <c r="A23" s="227" t="s">
        <v>55</v>
      </c>
      <c r="B23" s="228"/>
      <c r="C23" s="229"/>
      <c r="D23" s="230"/>
      <c r="E23" s="231" t="s">
        <v>56</v>
      </c>
      <c r="F23" s="232"/>
      <c r="G23" s="233" t="s">
        <v>57</v>
      </c>
      <c r="H23" s="228"/>
      <c r="I23" s="229"/>
      <c r="J23" s="234" t="s">
        <v>58</v>
      </c>
      <c r="K23" s="164"/>
      <c r="L23" s="178"/>
    </row>
    <row r="24" ht="18.75" customHeight="1">
      <c r="A24" s="235"/>
      <c r="C24" s="236"/>
      <c r="D24" s="237" t="s">
        <v>59</v>
      </c>
      <c r="E24" s="162"/>
      <c r="F24" s="238" t="s">
        <v>16</v>
      </c>
      <c r="G24" s="239"/>
      <c r="I24" s="236"/>
      <c r="J24" s="237" t="s">
        <v>59</v>
      </c>
      <c r="K24" s="162"/>
      <c r="L24" s="238" t="s">
        <v>16</v>
      </c>
    </row>
    <row r="25" ht="15.75" customHeight="1">
      <c r="A25" s="235"/>
      <c r="C25" s="236"/>
      <c r="D25" s="240" t="s">
        <v>60</v>
      </c>
      <c r="E25" s="241"/>
      <c r="F25" s="242">
        <f>C18+I18</f>
        <v>160000</v>
      </c>
      <c r="G25" s="239"/>
      <c r="I25" s="236"/>
      <c r="J25" s="240" t="s">
        <v>10</v>
      </c>
      <c r="K25" s="241"/>
      <c r="L25" s="314">
        <v>160000.0</v>
      </c>
    </row>
    <row r="26" ht="15.75" customHeight="1">
      <c r="A26" s="235"/>
      <c r="C26" s="236"/>
      <c r="D26" s="240" t="s">
        <v>61</v>
      </c>
      <c r="E26" s="243"/>
      <c r="F26" s="242">
        <f>D18+J18</f>
        <v>213880</v>
      </c>
      <c r="G26" s="239"/>
      <c r="I26" s="236"/>
      <c r="J26" s="244" t="s">
        <v>62</v>
      </c>
      <c r="K26" s="245"/>
      <c r="L26" s="246"/>
    </row>
    <row r="27" ht="15.75" customHeight="1">
      <c r="A27" s="235"/>
      <c r="C27" s="236"/>
      <c r="D27" s="240" t="s">
        <v>63</v>
      </c>
      <c r="E27" s="243"/>
      <c r="F27" s="242">
        <f>E18+K18</f>
        <v>0</v>
      </c>
      <c r="G27" s="239"/>
      <c r="I27" s="236"/>
      <c r="J27" s="244" t="s">
        <v>64</v>
      </c>
      <c r="K27" s="245"/>
      <c r="L27" s="246"/>
    </row>
    <row r="28" ht="15.75" customHeight="1">
      <c r="A28" s="235"/>
      <c r="C28" s="236"/>
      <c r="D28" s="240" t="s">
        <v>65</v>
      </c>
      <c r="E28" s="243"/>
      <c r="F28" s="242">
        <f>F18+L18</f>
        <v>604990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47" t="s">
        <v>53</v>
      </c>
      <c r="E29" s="248"/>
      <c r="F29" s="249">
        <f>SUM(F25:F28)</f>
        <v>978870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0" t="s">
        <v>66</v>
      </c>
      <c r="E30" s="164"/>
      <c r="F30" s="178"/>
      <c r="G30" s="239"/>
      <c r="I30" s="236"/>
      <c r="J30" s="244"/>
      <c r="K30" s="245"/>
      <c r="L30" s="246"/>
    </row>
    <row r="31" ht="15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51" t="s">
        <v>10</v>
      </c>
      <c r="E32" s="252"/>
      <c r="F32" s="242"/>
      <c r="G32" s="239"/>
      <c r="I32" s="236"/>
      <c r="J32" s="247" t="s">
        <v>67</v>
      </c>
      <c r="K32" s="248"/>
      <c r="L32" s="249">
        <f>SUM(L25:L31)</f>
        <v>160000</v>
      </c>
    </row>
    <row r="33" ht="15.75" customHeight="1">
      <c r="A33" s="235"/>
      <c r="C33" s="236"/>
      <c r="D33" s="253" t="s">
        <v>64</v>
      </c>
      <c r="E33" s="254"/>
      <c r="F33" s="246"/>
      <c r="G33" s="239"/>
      <c r="I33" s="236"/>
      <c r="J33" s="234" t="s">
        <v>68</v>
      </c>
      <c r="K33" s="164"/>
      <c r="L33" s="178"/>
    </row>
    <row r="34" ht="18.75" customHeight="1">
      <c r="A34" s="255"/>
      <c r="B34" s="256"/>
      <c r="C34" s="257"/>
      <c r="D34" s="247" t="s">
        <v>69</v>
      </c>
      <c r="E34" s="248"/>
      <c r="F34" s="249">
        <f>SUM(F32:F33)</f>
        <v>0</v>
      </c>
      <c r="G34" s="258"/>
      <c r="H34" s="259"/>
      <c r="I34" s="260"/>
      <c r="J34" s="244" t="s">
        <v>70</v>
      </c>
      <c r="K34" s="254"/>
      <c r="L34" s="246"/>
    </row>
    <row r="35" ht="15.75" customHeight="1">
      <c r="A35" s="212"/>
      <c r="B35" s="261"/>
      <c r="C35" s="262"/>
      <c r="D35" s="263"/>
      <c r="E35" s="264" t="s">
        <v>71</v>
      </c>
      <c r="F35" s="265">
        <f>F29+F34</f>
        <v>978870</v>
      </c>
      <c r="G35" s="266"/>
      <c r="H35" s="267"/>
      <c r="I35" s="268"/>
      <c r="J35" s="263"/>
      <c r="K35" s="264" t="s">
        <v>72</v>
      </c>
      <c r="L35" s="265">
        <f>L32+L34</f>
        <v>160000</v>
      </c>
    </row>
    <row r="36" ht="11.25" customHeight="1">
      <c r="A36" s="212"/>
      <c r="B36" s="216"/>
      <c r="C36" s="217"/>
      <c r="D36" s="217"/>
      <c r="E36" s="217"/>
      <c r="F36" s="217"/>
      <c r="G36" s="269"/>
      <c r="H36" s="270"/>
      <c r="I36" s="271"/>
      <c r="K36" s="217"/>
      <c r="L36" s="217"/>
    </row>
    <row r="37" ht="15.75" customHeight="1">
      <c r="A37" s="223"/>
      <c r="B37" s="224"/>
      <c r="C37" s="225"/>
      <c r="D37" s="225"/>
      <c r="E37" s="225"/>
      <c r="F37" s="226"/>
      <c r="G37" s="226" t="s">
        <v>73</v>
      </c>
      <c r="H37" s="224"/>
      <c r="I37" s="225"/>
      <c r="J37" s="225"/>
      <c r="K37" s="225"/>
      <c r="L37" s="225"/>
    </row>
    <row r="38" ht="16.5" customHeight="1">
      <c r="A38" s="272" t="s">
        <v>74</v>
      </c>
      <c r="B38" s="228"/>
      <c r="C38" s="229"/>
      <c r="D38" s="273" t="s">
        <v>75</v>
      </c>
      <c r="E38" s="273" t="s">
        <v>76</v>
      </c>
      <c r="F38" s="274" t="s">
        <v>16</v>
      </c>
      <c r="G38" s="275" t="s">
        <v>77</v>
      </c>
      <c r="H38" s="228"/>
      <c r="I38" s="229"/>
      <c r="J38" s="273" t="s">
        <v>75</v>
      </c>
      <c r="K38" s="273" t="s">
        <v>76</v>
      </c>
      <c r="L38" s="273" t="s">
        <v>16</v>
      </c>
    </row>
    <row r="39" ht="16.5" customHeight="1">
      <c r="A39" s="235"/>
      <c r="C39" s="236"/>
      <c r="D39" s="276">
        <v>20000.0</v>
      </c>
      <c r="E39" s="277"/>
      <c r="F39" s="278">
        <f t="shared" ref="F39:F43" si="1">D39*E39</f>
        <v>0</v>
      </c>
      <c r="G39" s="279"/>
      <c r="I39" s="236"/>
      <c r="J39" s="276">
        <v>500.0</v>
      </c>
      <c r="K39" s="281">
        <v>8.0</v>
      </c>
      <c r="L39" s="280">
        <f t="shared" ref="L39:L42" si="2">J39*K39</f>
        <v>4000</v>
      </c>
    </row>
    <row r="40" ht="16.5" customHeight="1">
      <c r="A40" s="235"/>
      <c r="C40" s="236"/>
      <c r="D40" s="276">
        <v>10000.0</v>
      </c>
      <c r="E40" s="277"/>
      <c r="F40" s="278">
        <f t="shared" si="1"/>
        <v>0</v>
      </c>
      <c r="G40" s="279"/>
      <c r="I40" s="236"/>
      <c r="J40" s="276">
        <v>100.0</v>
      </c>
      <c r="K40" s="281">
        <v>7.0</v>
      </c>
      <c r="L40" s="280">
        <f t="shared" si="2"/>
        <v>700</v>
      </c>
    </row>
    <row r="41" ht="16.5" customHeight="1">
      <c r="A41" s="235"/>
      <c r="C41" s="236"/>
      <c r="D41" s="276">
        <v>5000.0</v>
      </c>
      <c r="E41" s="277"/>
      <c r="F41" s="278">
        <f t="shared" si="1"/>
        <v>0</v>
      </c>
      <c r="G41" s="279"/>
      <c r="I41" s="236"/>
      <c r="J41" s="276">
        <v>50.0</v>
      </c>
      <c r="K41" s="281">
        <v>20.0</v>
      </c>
      <c r="L41" s="280">
        <f t="shared" si="2"/>
        <v>1000</v>
      </c>
    </row>
    <row r="42" ht="16.5" customHeight="1">
      <c r="A42" s="235"/>
      <c r="C42" s="236"/>
      <c r="D42" s="276">
        <v>2000.0</v>
      </c>
      <c r="E42" s="277"/>
      <c r="F42" s="278">
        <f t="shared" si="1"/>
        <v>0</v>
      </c>
      <c r="G42" s="279"/>
      <c r="I42" s="236"/>
      <c r="J42" s="276">
        <v>10.0</v>
      </c>
      <c r="K42" s="281">
        <v>16.0</v>
      </c>
      <c r="L42" s="280">
        <f t="shared" si="2"/>
        <v>160</v>
      </c>
    </row>
    <row r="43" ht="16.5" customHeight="1">
      <c r="A43" s="255"/>
      <c r="B43" s="256"/>
      <c r="C43" s="257"/>
      <c r="D43" s="276">
        <v>1000.0</v>
      </c>
      <c r="E43" s="281">
        <v>2.0</v>
      </c>
      <c r="F43" s="278">
        <f t="shared" si="1"/>
        <v>2000</v>
      </c>
      <c r="G43" s="282"/>
      <c r="H43" s="256"/>
      <c r="I43" s="257"/>
      <c r="J43" s="276"/>
      <c r="K43" s="283"/>
      <c r="L43" s="280"/>
    </row>
    <row r="44" ht="15.75" customHeight="1">
      <c r="A44" s="212"/>
      <c r="B44" s="216"/>
      <c r="C44" s="217"/>
      <c r="D44" s="284"/>
      <c r="E44" s="285" t="s">
        <v>78</v>
      </c>
      <c r="F44" s="286">
        <f>SUM(F39:F43)</f>
        <v>2000</v>
      </c>
      <c r="G44" s="266"/>
      <c r="H44" s="267"/>
      <c r="I44" s="268"/>
      <c r="J44" s="284"/>
      <c r="K44" s="285" t="s">
        <v>79</v>
      </c>
      <c r="L44" s="286">
        <f>SUM(L39:L43)</f>
        <v>5860</v>
      </c>
    </row>
    <row r="45" ht="15.7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8.0" customHeight="1">
      <c r="A46" s="212"/>
      <c r="B46" s="216"/>
      <c r="C46" s="217"/>
      <c r="D46" s="217"/>
      <c r="E46" s="217"/>
      <c r="F46" s="217"/>
      <c r="G46" s="287"/>
      <c r="H46" s="287"/>
      <c r="I46" s="288" t="s">
        <v>80</v>
      </c>
      <c r="J46" s="289"/>
      <c r="K46" s="287"/>
      <c r="L46" s="217"/>
    </row>
    <row r="47" ht="4.5" customHeight="1">
      <c r="A47" s="212"/>
      <c r="B47" s="216"/>
      <c r="C47" s="217"/>
      <c r="D47" s="217"/>
      <c r="E47" s="217"/>
      <c r="F47" s="217"/>
      <c r="G47" s="212"/>
      <c r="H47" s="216"/>
      <c r="I47" s="217"/>
      <c r="J47" s="217"/>
      <c r="K47" s="217"/>
      <c r="L47" s="217"/>
    </row>
    <row r="48" ht="15.0" customHeight="1">
      <c r="A48" s="290"/>
      <c r="B48" s="291" t="s">
        <v>81</v>
      </c>
      <c r="C48" s="228"/>
      <c r="D48" s="228"/>
      <c r="E48" s="229"/>
      <c r="F48" s="217"/>
      <c r="G48" s="292"/>
      <c r="H48" s="292"/>
      <c r="I48" s="293" t="s">
        <v>82</v>
      </c>
      <c r="J48" s="294">
        <f>'09'!J62</f>
        <v>7860</v>
      </c>
      <c r="K48" s="295"/>
      <c r="L48" s="217"/>
    </row>
    <row r="49" ht="4.5" customHeight="1">
      <c r="A49" s="290"/>
      <c r="B49" s="255"/>
      <c r="C49" s="256"/>
      <c r="D49" s="256"/>
      <c r="E49" s="257"/>
      <c r="F49" s="217"/>
      <c r="G49" s="212"/>
      <c r="H49" s="216"/>
      <c r="I49" s="217"/>
      <c r="J49" s="218"/>
      <c r="K49" s="217"/>
      <c r="L49" s="217"/>
    </row>
    <row r="50" ht="18.75" customHeight="1">
      <c r="A50" s="296"/>
      <c r="B50" s="297" t="s">
        <v>107</v>
      </c>
      <c r="C50" s="228"/>
      <c r="D50" s="228"/>
      <c r="E50" s="229"/>
      <c r="F50" s="217"/>
      <c r="G50" s="298"/>
      <c r="H50" s="298"/>
      <c r="I50" s="299" t="s">
        <v>84</v>
      </c>
      <c r="J50" s="300">
        <f>F44+L44</f>
        <v>7860</v>
      </c>
      <c r="K50" s="301"/>
      <c r="L50" s="217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298"/>
      <c r="H52" s="298"/>
      <c r="I52" s="299" t="s">
        <v>53</v>
      </c>
      <c r="J52" s="300">
        <f>L20</f>
        <v>978870</v>
      </c>
      <c r="K52" s="301"/>
      <c r="L52" s="222"/>
    </row>
    <row r="53" ht="4.5" customHeight="1">
      <c r="A53" s="296"/>
      <c r="B53" s="235"/>
      <c r="E53" s="236"/>
      <c r="F53" s="217"/>
      <c r="G53" s="212"/>
      <c r="H53" s="269"/>
      <c r="I53" s="270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66</v>
      </c>
      <c r="J54" s="304" t="str">
        <f>F32</f>
        <v/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58</v>
      </c>
      <c r="J56" s="304">
        <f>L25+L34</f>
        <v>160000</v>
      </c>
      <c r="K56" s="301"/>
      <c r="L56" s="217"/>
    </row>
    <row r="57" ht="4.5" customHeight="1">
      <c r="A57" s="296"/>
      <c r="B57" s="235"/>
      <c r="E57" s="236"/>
      <c r="F57" s="217"/>
      <c r="G57" s="212"/>
      <c r="H57" s="212"/>
      <c r="I57" s="216"/>
      <c r="J57" s="218"/>
      <c r="K57" s="217"/>
      <c r="L57" s="217"/>
    </row>
    <row r="58" ht="15.75" customHeight="1">
      <c r="A58" s="296"/>
      <c r="B58" s="235"/>
      <c r="E58" s="236"/>
      <c r="F58" s="217"/>
      <c r="G58" s="302"/>
      <c r="H58" s="302"/>
      <c r="I58" s="303" t="s">
        <v>85</v>
      </c>
      <c r="J58" s="304">
        <f>J48+J52+J54-J56</f>
        <v>826730</v>
      </c>
      <c r="K58" s="305"/>
      <c r="L58" s="217"/>
    </row>
    <row r="59" ht="4.5" customHeight="1">
      <c r="A59" s="212"/>
      <c r="B59" s="235"/>
      <c r="E59" s="236"/>
      <c r="F59" s="217"/>
      <c r="G59" s="212"/>
      <c r="H59" s="216"/>
      <c r="I59" s="217"/>
      <c r="J59" s="218"/>
      <c r="K59" s="217"/>
      <c r="L59" s="217"/>
    </row>
    <row r="60" ht="15.75" customHeight="1">
      <c r="A60" s="212"/>
      <c r="B60" s="235"/>
      <c r="E60" s="236"/>
      <c r="F60" s="217"/>
      <c r="G60" s="292"/>
      <c r="H60" s="292"/>
      <c r="I60" s="293" t="s">
        <v>86</v>
      </c>
      <c r="J60" s="304">
        <f>J58-J48</f>
        <v>818870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5.75" customHeight="1">
      <c r="A62" s="212"/>
      <c r="B62" s="235"/>
      <c r="E62" s="236"/>
      <c r="F62" s="217"/>
      <c r="G62" s="298"/>
      <c r="H62" s="298"/>
      <c r="I62" s="299" t="s">
        <v>87</v>
      </c>
      <c r="J62" s="304">
        <f>J48+F25+(F32-(L25+L34))</f>
        <v>7860</v>
      </c>
      <c r="K62" s="306"/>
      <c r="L62" s="217"/>
    </row>
    <row r="63" ht="4.5" customHeight="1">
      <c r="A63" s="296"/>
      <c r="B63" s="235"/>
      <c r="E63" s="236"/>
      <c r="F63" s="217"/>
      <c r="G63" s="212"/>
      <c r="H63" s="216"/>
      <c r="I63" s="216"/>
      <c r="J63" s="218"/>
      <c r="K63" s="217"/>
      <c r="L63" s="217"/>
    </row>
    <row r="64" ht="18.75" customHeight="1">
      <c r="A64" s="296"/>
      <c r="B64" s="255"/>
      <c r="C64" s="256"/>
      <c r="D64" s="256"/>
      <c r="E64" s="257"/>
      <c r="F64" s="217"/>
      <c r="G64" s="298"/>
      <c r="H64" s="298"/>
      <c r="I64" s="299" t="s">
        <v>88</v>
      </c>
      <c r="J64" s="307">
        <f>J50-J62</f>
        <v>0</v>
      </c>
      <c r="K64" s="243"/>
      <c r="L64" s="217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46090.0</v>
      </c>
      <c r="D1" s="164"/>
      <c r="E1" s="162"/>
      <c r="F1" s="161" t="s">
        <v>39</v>
      </c>
      <c r="G1" s="164"/>
      <c r="H1" s="162"/>
      <c r="I1" s="165" t="s">
        <v>98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3"/>
      <c r="H8" s="196">
        <v>9539.0</v>
      </c>
      <c r="I8" s="198">
        <v>85000.0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2276.0</v>
      </c>
      <c r="H9" s="196">
        <v>9541.0</v>
      </c>
      <c r="I9" s="201"/>
      <c r="J9" s="206">
        <v>24990.0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2275.0</v>
      </c>
      <c r="H10" s="207">
        <v>9540.0</v>
      </c>
      <c r="I10" s="192"/>
      <c r="J10" s="192"/>
      <c r="K10" s="210">
        <v>167000.0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2277.0</v>
      </c>
      <c r="H11" s="205">
        <v>9542.0</v>
      </c>
      <c r="I11" s="201"/>
      <c r="J11" s="201"/>
      <c r="K11" s="206">
        <v>35980.0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207">
        <v>9543.0</v>
      </c>
      <c r="I12" s="210">
        <v>63300.0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2278.0</v>
      </c>
      <c r="H13" s="205">
        <v>9543.0</v>
      </c>
      <c r="I13" s="201"/>
      <c r="J13" s="206">
        <v>50000.0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2279.0</v>
      </c>
      <c r="H14" s="207">
        <v>9544.0</v>
      </c>
      <c r="I14" s="191"/>
      <c r="J14" s="210">
        <v>17990.0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212"/>
      <c r="B18" s="213" t="s">
        <v>52</v>
      </c>
      <c r="C18" s="214">
        <f>SUM($C8:$C17)</f>
        <v>0</v>
      </c>
      <c r="D18" s="214">
        <f>SUM($D8:$D17)</f>
        <v>0</v>
      </c>
      <c r="E18" s="214">
        <f>SUM($E8:$E17)</f>
        <v>0</v>
      </c>
      <c r="F18" s="214">
        <f>SUM($F8:$F17)</f>
        <v>0</v>
      </c>
      <c r="G18" s="215"/>
      <c r="H18" s="213" t="s">
        <v>52</v>
      </c>
      <c r="I18" s="214">
        <f>SUM($I8:$I17)</f>
        <v>148300</v>
      </c>
      <c r="J18" s="214">
        <f>SUM($J8:$J17)</f>
        <v>92980</v>
      </c>
      <c r="K18" s="214">
        <f>SUM($K8:$K17)</f>
        <v>202980</v>
      </c>
      <c r="L18" s="214">
        <f>SUM($L8:$L17)</f>
        <v>0</v>
      </c>
    </row>
    <row r="19" ht="3.75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8"/>
      <c r="K19" s="218"/>
      <c r="L19" s="218"/>
    </row>
    <row r="20" ht="21.75" customHeight="1">
      <c r="A20" s="212"/>
      <c r="B20" s="216"/>
      <c r="C20" s="217"/>
      <c r="D20" s="217"/>
      <c r="E20" s="217"/>
      <c r="F20" s="217"/>
      <c r="G20" s="212"/>
      <c r="H20" s="216"/>
      <c r="I20" s="218"/>
      <c r="J20" s="219"/>
      <c r="K20" s="220" t="s">
        <v>53</v>
      </c>
      <c r="L20" s="221">
        <f>$C$18+$D$18+$E$18+$F$18+$I$18+$J$18+$K$18+$L$18</f>
        <v>444260</v>
      </c>
    </row>
    <row r="21" ht="12.0" customHeight="1">
      <c r="A21" s="212"/>
      <c r="B21" s="216"/>
      <c r="C21" s="217"/>
      <c r="D21" s="217"/>
      <c r="E21" s="217"/>
      <c r="F21" s="217"/>
      <c r="G21" s="212"/>
      <c r="H21" s="218"/>
      <c r="I21" s="217"/>
      <c r="J21" s="217"/>
      <c r="K21" s="217"/>
      <c r="L21" s="222"/>
    </row>
    <row r="22" ht="26.25" customHeight="1">
      <c r="A22" s="223"/>
      <c r="B22" s="224"/>
      <c r="C22" s="225"/>
      <c r="D22" s="225"/>
      <c r="E22" s="225"/>
      <c r="F22" s="226"/>
      <c r="G22" s="226" t="s">
        <v>54</v>
      </c>
      <c r="H22" s="224"/>
      <c r="I22" s="225"/>
      <c r="J22" s="225"/>
      <c r="K22" s="225"/>
      <c r="L22" s="225"/>
    </row>
    <row r="23" ht="19.5" customHeight="1">
      <c r="A23" s="227" t="s">
        <v>55</v>
      </c>
      <c r="B23" s="228"/>
      <c r="C23" s="229"/>
      <c r="D23" s="230"/>
      <c r="E23" s="231" t="s">
        <v>56</v>
      </c>
      <c r="F23" s="232"/>
      <c r="G23" s="233" t="s">
        <v>57</v>
      </c>
      <c r="H23" s="228"/>
      <c r="I23" s="229"/>
      <c r="J23" s="234" t="s">
        <v>58</v>
      </c>
      <c r="K23" s="164"/>
      <c r="L23" s="178"/>
    </row>
    <row r="24" ht="18.75" customHeight="1">
      <c r="A24" s="235"/>
      <c r="C24" s="236"/>
      <c r="D24" s="237" t="s">
        <v>59</v>
      </c>
      <c r="E24" s="162"/>
      <c r="F24" s="238" t="s">
        <v>16</v>
      </c>
      <c r="G24" s="239"/>
      <c r="I24" s="236"/>
      <c r="J24" s="237" t="s">
        <v>59</v>
      </c>
      <c r="K24" s="162"/>
      <c r="L24" s="238" t="s">
        <v>16</v>
      </c>
    </row>
    <row r="25" ht="15.75" customHeight="1">
      <c r="A25" s="235"/>
      <c r="C25" s="236"/>
      <c r="D25" s="240" t="s">
        <v>60</v>
      </c>
      <c r="E25" s="241"/>
      <c r="F25" s="242">
        <f>C18+I18</f>
        <v>148300</v>
      </c>
      <c r="G25" s="239"/>
      <c r="I25" s="236"/>
      <c r="J25" s="240" t="s">
        <v>10</v>
      </c>
      <c r="K25" s="241"/>
      <c r="L25" s="314">
        <v>180000.0</v>
      </c>
    </row>
    <row r="26" ht="15.75" customHeight="1">
      <c r="A26" s="235"/>
      <c r="C26" s="236"/>
      <c r="D26" s="240" t="s">
        <v>61</v>
      </c>
      <c r="E26" s="243"/>
      <c r="F26" s="242">
        <f>D18+J18</f>
        <v>92980</v>
      </c>
      <c r="G26" s="239"/>
      <c r="I26" s="236"/>
      <c r="J26" s="244" t="s">
        <v>62</v>
      </c>
      <c r="K26" s="245"/>
      <c r="L26" s="246"/>
    </row>
    <row r="27" ht="15.75" customHeight="1">
      <c r="A27" s="235"/>
      <c r="C27" s="236"/>
      <c r="D27" s="240" t="s">
        <v>63</v>
      </c>
      <c r="E27" s="243"/>
      <c r="F27" s="242">
        <f>E18+K18</f>
        <v>202980</v>
      </c>
      <c r="G27" s="239"/>
      <c r="I27" s="236"/>
      <c r="J27" s="244" t="s">
        <v>64</v>
      </c>
      <c r="K27" s="245"/>
      <c r="L27" s="246"/>
    </row>
    <row r="28" ht="15.75" customHeight="1">
      <c r="A28" s="235"/>
      <c r="C28" s="236"/>
      <c r="D28" s="240" t="s">
        <v>65</v>
      </c>
      <c r="E28" s="243"/>
      <c r="F28" s="242">
        <f>F18+L18</f>
        <v>0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47" t="s">
        <v>53</v>
      </c>
      <c r="E29" s="248"/>
      <c r="F29" s="249">
        <f>SUM(F25:F28)</f>
        <v>444260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0" t="s">
        <v>66</v>
      </c>
      <c r="E30" s="164"/>
      <c r="F30" s="178"/>
      <c r="G30" s="239"/>
      <c r="I30" s="236"/>
      <c r="J30" s="244"/>
      <c r="K30" s="245"/>
      <c r="L30" s="246"/>
    </row>
    <row r="31" ht="15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51" t="s">
        <v>10</v>
      </c>
      <c r="E32" s="252"/>
      <c r="F32" s="242">
        <v>0.0</v>
      </c>
      <c r="G32" s="239"/>
      <c r="I32" s="236"/>
      <c r="J32" s="247" t="s">
        <v>67</v>
      </c>
      <c r="K32" s="248"/>
      <c r="L32" s="249">
        <f>SUM(L25:L31)</f>
        <v>180000</v>
      </c>
    </row>
    <row r="33" ht="15.75" customHeight="1">
      <c r="A33" s="235"/>
      <c r="C33" s="236"/>
      <c r="D33" s="253" t="s">
        <v>64</v>
      </c>
      <c r="E33" s="254"/>
      <c r="F33" s="246"/>
      <c r="G33" s="239"/>
      <c r="I33" s="236"/>
      <c r="J33" s="234" t="s">
        <v>68</v>
      </c>
      <c r="K33" s="164"/>
      <c r="L33" s="178"/>
    </row>
    <row r="34" ht="18.75" customHeight="1">
      <c r="A34" s="255"/>
      <c r="B34" s="256"/>
      <c r="C34" s="257"/>
      <c r="D34" s="247" t="s">
        <v>69</v>
      </c>
      <c r="E34" s="248"/>
      <c r="F34" s="249">
        <f>SUM(F32:F33)</f>
        <v>0</v>
      </c>
      <c r="G34" s="258"/>
      <c r="H34" s="259"/>
      <c r="I34" s="260"/>
      <c r="J34" s="244" t="s">
        <v>70</v>
      </c>
      <c r="K34" s="254"/>
      <c r="L34" s="246"/>
    </row>
    <row r="35" ht="15.75" customHeight="1">
      <c r="A35" s="212"/>
      <c r="B35" s="261"/>
      <c r="C35" s="262"/>
      <c r="D35" s="263"/>
      <c r="E35" s="264" t="s">
        <v>71</v>
      </c>
      <c r="F35" s="265">
        <f>F29+F34</f>
        <v>444260</v>
      </c>
      <c r="G35" s="266"/>
      <c r="H35" s="267"/>
      <c r="I35" s="268"/>
      <c r="J35" s="263"/>
      <c r="K35" s="264" t="s">
        <v>72</v>
      </c>
      <c r="L35" s="265">
        <f>L32+L34</f>
        <v>180000</v>
      </c>
    </row>
    <row r="36" ht="11.25" customHeight="1">
      <c r="A36" s="212"/>
      <c r="B36" s="216"/>
      <c r="C36" s="217"/>
      <c r="D36" s="217"/>
      <c r="E36" s="217"/>
      <c r="F36" s="217"/>
      <c r="G36" s="269"/>
      <c r="H36" s="270"/>
      <c r="I36" s="271"/>
      <c r="K36" s="217"/>
      <c r="L36" s="217"/>
    </row>
    <row r="37" ht="15.75" customHeight="1">
      <c r="A37" s="223"/>
      <c r="B37" s="224"/>
      <c r="C37" s="225"/>
      <c r="D37" s="225"/>
      <c r="E37" s="225"/>
      <c r="F37" s="226"/>
      <c r="G37" s="226" t="s">
        <v>73</v>
      </c>
      <c r="H37" s="224"/>
      <c r="I37" s="225"/>
      <c r="J37" s="225"/>
      <c r="K37" s="225"/>
      <c r="L37" s="225"/>
    </row>
    <row r="38" ht="16.5" customHeight="1">
      <c r="A38" s="272" t="s">
        <v>74</v>
      </c>
      <c r="B38" s="228"/>
      <c r="C38" s="229"/>
      <c r="D38" s="273" t="s">
        <v>75</v>
      </c>
      <c r="E38" s="273" t="s">
        <v>76</v>
      </c>
      <c r="F38" s="274" t="s">
        <v>16</v>
      </c>
      <c r="G38" s="275" t="s">
        <v>77</v>
      </c>
      <c r="H38" s="228"/>
      <c r="I38" s="229"/>
      <c r="J38" s="273" t="s">
        <v>75</v>
      </c>
      <c r="K38" s="273" t="s">
        <v>76</v>
      </c>
      <c r="L38" s="273" t="s">
        <v>16</v>
      </c>
    </row>
    <row r="39" ht="16.5" customHeight="1">
      <c r="A39" s="235"/>
      <c r="C39" s="236"/>
      <c r="D39" s="276">
        <v>20000.0</v>
      </c>
      <c r="E39" s="277"/>
      <c r="F39" s="278">
        <f t="shared" ref="F39:F43" si="1">D39*E39</f>
        <v>0</v>
      </c>
      <c r="G39" s="279"/>
      <c r="I39" s="236"/>
      <c r="J39" s="276">
        <v>500.0</v>
      </c>
      <c r="K39" s="281">
        <v>8.0</v>
      </c>
      <c r="L39" s="280">
        <f t="shared" ref="L39:L42" si="2">J39*K39</f>
        <v>4000</v>
      </c>
    </row>
    <row r="40" ht="16.5" customHeight="1">
      <c r="A40" s="235"/>
      <c r="C40" s="236"/>
      <c r="D40" s="276">
        <v>10000.0</v>
      </c>
      <c r="E40" s="277"/>
      <c r="F40" s="278">
        <f t="shared" si="1"/>
        <v>0</v>
      </c>
      <c r="G40" s="279"/>
      <c r="I40" s="236"/>
      <c r="J40" s="276">
        <v>100.0</v>
      </c>
      <c r="K40" s="281">
        <v>7.0</v>
      </c>
      <c r="L40" s="280">
        <f t="shared" si="2"/>
        <v>700</v>
      </c>
    </row>
    <row r="41" ht="16.5" customHeight="1">
      <c r="A41" s="235"/>
      <c r="C41" s="236"/>
      <c r="D41" s="276">
        <v>5000.0</v>
      </c>
      <c r="E41" s="277"/>
      <c r="F41" s="278">
        <f t="shared" si="1"/>
        <v>0</v>
      </c>
      <c r="G41" s="279"/>
      <c r="I41" s="236"/>
      <c r="J41" s="276">
        <v>50.0</v>
      </c>
      <c r="K41" s="281">
        <v>20.0</v>
      </c>
      <c r="L41" s="280">
        <f t="shared" si="2"/>
        <v>1000</v>
      </c>
    </row>
    <row r="42" ht="16.5" customHeight="1">
      <c r="A42" s="235"/>
      <c r="C42" s="236"/>
      <c r="D42" s="276">
        <v>2000.0</v>
      </c>
      <c r="E42" s="277"/>
      <c r="F42" s="278">
        <f t="shared" si="1"/>
        <v>0</v>
      </c>
      <c r="G42" s="279"/>
      <c r="I42" s="236"/>
      <c r="J42" s="276">
        <v>10.0</v>
      </c>
      <c r="K42" s="281">
        <v>16.0</v>
      </c>
      <c r="L42" s="280">
        <f t="shared" si="2"/>
        <v>160</v>
      </c>
    </row>
    <row r="43" ht="16.5" customHeight="1">
      <c r="A43" s="255"/>
      <c r="B43" s="256"/>
      <c r="C43" s="257"/>
      <c r="D43" s="276">
        <v>1000.0</v>
      </c>
      <c r="E43" s="281">
        <v>2.0</v>
      </c>
      <c r="F43" s="278">
        <f t="shared" si="1"/>
        <v>2000</v>
      </c>
      <c r="G43" s="282"/>
      <c r="H43" s="256"/>
      <c r="I43" s="257"/>
      <c r="J43" s="276"/>
      <c r="K43" s="283"/>
      <c r="L43" s="280"/>
    </row>
    <row r="44" ht="15.75" customHeight="1">
      <c r="A44" s="212"/>
      <c r="B44" s="216"/>
      <c r="C44" s="217"/>
      <c r="D44" s="284"/>
      <c r="E44" s="285" t="s">
        <v>78</v>
      </c>
      <c r="F44" s="286">
        <f>SUM(F39:F43)</f>
        <v>2000</v>
      </c>
      <c r="G44" s="266"/>
      <c r="H44" s="267"/>
      <c r="I44" s="268"/>
      <c r="J44" s="284"/>
      <c r="K44" s="285" t="s">
        <v>79</v>
      </c>
      <c r="L44" s="286">
        <f>SUM(L39:L43)</f>
        <v>5860</v>
      </c>
    </row>
    <row r="45" ht="15.7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8.0" customHeight="1">
      <c r="A46" s="212"/>
      <c r="B46" s="216"/>
      <c r="C46" s="217"/>
      <c r="D46" s="217"/>
      <c r="E46" s="217"/>
      <c r="F46" s="217"/>
      <c r="G46" s="287"/>
      <c r="H46" s="287"/>
      <c r="I46" s="288" t="s">
        <v>80</v>
      </c>
      <c r="J46" s="289"/>
      <c r="K46" s="287"/>
      <c r="L46" s="217"/>
    </row>
    <row r="47" ht="4.5" customHeight="1">
      <c r="A47" s="212"/>
      <c r="B47" s="216"/>
      <c r="C47" s="217"/>
      <c r="D47" s="217"/>
      <c r="E47" s="217"/>
      <c r="F47" s="217"/>
      <c r="G47" s="212"/>
      <c r="H47" s="216"/>
      <c r="I47" s="217"/>
      <c r="J47" s="217"/>
      <c r="K47" s="217"/>
      <c r="L47" s="217"/>
    </row>
    <row r="48" ht="15.0" customHeight="1">
      <c r="A48" s="290"/>
      <c r="B48" s="291" t="s">
        <v>81</v>
      </c>
      <c r="C48" s="228"/>
      <c r="D48" s="228"/>
      <c r="E48" s="229"/>
      <c r="F48" s="217"/>
      <c r="G48" s="292"/>
      <c r="H48" s="292"/>
      <c r="I48" s="293" t="s">
        <v>82</v>
      </c>
      <c r="J48" s="294">
        <f>'08'!J69</f>
        <v>39560</v>
      </c>
      <c r="K48" s="295"/>
      <c r="L48" s="217"/>
    </row>
    <row r="49" ht="4.5" customHeight="1">
      <c r="A49" s="290"/>
      <c r="B49" s="255"/>
      <c r="C49" s="256"/>
      <c r="D49" s="256"/>
      <c r="E49" s="257"/>
      <c r="F49" s="217"/>
      <c r="G49" s="212"/>
      <c r="H49" s="216"/>
      <c r="I49" s="217"/>
      <c r="J49" s="218"/>
      <c r="K49" s="217"/>
      <c r="L49" s="217"/>
    </row>
    <row r="50" ht="18.75" customHeight="1">
      <c r="A50" s="296"/>
      <c r="B50" s="297" t="s">
        <v>107</v>
      </c>
      <c r="C50" s="228"/>
      <c r="D50" s="228"/>
      <c r="E50" s="229"/>
      <c r="F50" s="217"/>
      <c r="G50" s="298"/>
      <c r="H50" s="298"/>
      <c r="I50" s="299" t="s">
        <v>84</v>
      </c>
      <c r="J50" s="300">
        <f>F44+L44</f>
        <v>7860</v>
      </c>
      <c r="K50" s="301"/>
      <c r="L50" s="217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298"/>
      <c r="H52" s="298"/>
      <c r="I52" s="299" t="s">
        <v>53</v>
      </c>
      <c r="J52" s="300">
        <f>L20</f>
        <v>444260</v>
      </c>
      <c r="K52" s="301"/>
      <c r="L52" s="222"/>
    </row>
    <row r="53" ht="4.5" customHeight="1">
      <c r="A53" s="296"/>
      <c r="B53" s="235"/>
      <c r="E53" s="236"/>
      <c r="F53" s="217"/>
      <c r="G53" s="212"/>
      <c r="H53" s="269"/>
      <c r="I53" s="270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66</v>
      </c>
      <c r="J54" s="304">
        <f>F32</f>
        <v>0</v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58</v>
      </c>
      <c r="J56" s="304">
        <f>L25+L34</f>
        <v>180000</v>
      </c>
      <c r="K56" s="301"/>
      <c r="L56" s="217"/>
    </row>
    <row r="57" ht="4.5" customHeight="1">
      <c r="A57" s="296"/>
      <c r="B57" s="235"/>
      <c r="E57" s="236"/>
      <c r="F57" s="217"/>
      <c r="G57" s="212"/>
      <c r="H57" s="212"/>
      <c r="I57" s="216"/>
      <c r="J57" s="218"/>
      <c r="K57" s="217"/>
      <c r="L57" s="217"/>
    </row>
    <row r="58" ht="15.75" customHeight="1">
      <c r="A58" s="296"/>
      <c r="B58" s="235"/>
      <c r="E58" s="236"/>
      <c r="F58" s="217"/>
      <c r="G58" s="302"/>
      <c r="H58" s="302"/>
      <c r="I58" s="303" t="s">
        <v>85</v>
      </c>
      <c r="J58" s="304">
        <f>J48+J52+J54-J56</f>
        <v>303820</v>
      </c>
      <c r="K58" s="305"/>
      <c r="L58" s="217"/>
    </row>
    <row r="59" ht="4.5" customHeight="1">
      <c r="A59" s="212"/>
      <c r="B59" s="235"/>
      <c r="E59" s="236"/>
      <c r="F59" s="217"/>
      <c r="G59" s="212"/>
      <c r="H59" s="216"/>
      <c r="I59" s="217"/>
      <c r="J59" s="218"/>
      <c r="K59" s="217"/>
      <c r="L59" s="217"/>
    </row>
    <row r="60" ht="15.75" customHeight="1">
      <c r="A60" s="212"/>
      <c r="B60" s="235"/>
      <c r="E60" s="236"/>
      <c r="F60" s="217"/>
      <c r="G60" s="292"/>
      <c r="H60" s="292"/>
      <c r="I60" s="293" t="s">
        <v>86</v>
      </c>
      <c r="J60" s="304">
        <f>J58-J48</f>
        <v>264260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5.75" customHeight="1">
      <c r="A62" s="212"/>
      <c r="B62" s="235"/>
      <c r="E62" s="236"/>
      <c r="F62" s="217"/>
      <c r="G62" s="298"/>
      <c r="H62" s="298"/>
      <c r="I62" s="299" t="s">
        <v>87</v>
      </c>
      <c r="J62" s="304">
        <f>J48+F25+(F32-(L25+L34))</f>
        <v>7860</v>
      </c>
      <c r="K62" s="306"/>
      <c r="L62" s="217"/>
    </row>
    <row r="63" ht="4.5" customHeight="1">
      <c r="A63" s="296"/>
      <c r="B63" s="235"/>
      <c r="E63" s="236"/>
      <c r="F63" s="217"/>
      <c r="G63" s="212"/>
      <c r="H63" s="216"/>
      <c r="I63" s="216"/>
      <c r="J63" s="218"/>
      <c r="K63" s="217"/>
      <c r="L63" s="217"/>
    </row>
    <row r="64" ht="18.75" customHeight="1">
      <c r="A64" s="296"/>
      <c r="B64" s="255"/>
      <c r="C64" s="256"/>
      <c r="D64" s="256"/>
      <c r="E64" s="257"/>
      <c r="F64" s="217"/>
      <c r="G64" s="298"/>
      <c r="H64" s="298"/>
      <c r="I64" s="299" t="s">
        <v>88</v>
      </c>
      <c r="J64" s="307">
        <f>J50-J62</f>
        <v>0</v>
      </c>
      <c r="K64" s="243"/>
      <c r="L64" s="217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1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1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0" t="s">
        <v>46</v>
      </c>
      <c r="B5" s="164"/>
      <c r="C5" s="164"/>
      <c r="D5" s="164"/>
      <c r="E5" s="164"/>
      <c r="F5" s="178"/>
      <c r="G5" s="331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3"/>
      <c r="H8" s="317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313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190"/>
      <c r="I18" s="191"/>
      <c r="J18" s="191"/>
      <c r="K18" s="191"/>
      <c r="L18" s="191"/>
    </row>
    <row r="19" ht="20.25" customHeight="1">
      <c r="A19" s="318"/>
      <c r="B19" s="319"/>
      <c r="C19" s="320"/>
      <c r="D19" s="320"/>
      <c r="E19" s="321"/>
      <c r="F19" s="322"/>
      <c r="G19" s="323"/>
      <c r="H19" s="319"/>
      <c r="I19" s="320"/>
      <c r="J19" s="320"/>
      <c r="K19" s="320"/>
      <c r="L19" s="32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313"/>
      <c r="H20" s="190"/>
      <c r="I20" s="191"/>
      <c r="J20" s="191"/>
      <c r="K20" s="191"/>
      <c r="L20" s="191"/>
    </row>
    <row r="21" ht="20.25" customHeight="1">
      <c r="A21" s="318"/>
      <c r="B21" s="319"/>
      <c r="C21" s="320"/>
      <c r="D21" s="320"/>
      <c r="E21" s="321"/>
      <c r="F21" s="322"/>
      <c r="G21" s="323"/>
      <c r="H21" s="319"/>
      <c r="I21" s="320"/>
      <c r="J21" s="320"/>
      <c r="K21" s="320"/>
      <c r="L21" s="32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313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313"/>
      <c r="H24" s="190"/>
      <c r="I24" s="191"/>
      <c r="J24" s="191"/>
      <c r="K24" s="191"/>
      <c r="L24" s="191"/>
    </row>
    <row r="25" ht="20.25" customHeight="1">
      <c r="A25" s="212"/>
      <c r="B25" s="213" t="s">
        <v>52</v>
      </c>
      <c r="C25" s="214">
        <f>SUM($C8:$C24)</f>
        <v>0</v>
      </c>
      <c r="D25" s="214">
        <f>SUM($D8:$D24)</f>
        <v>0</v>
      </c>
      <c r="E25" s="214">
        <f>SUM($E8:$E24)</f>
        <v>0</v>
      </c>
      <c r="F25" s="214">
        <f>SUM($F8:$F24)</f>
        <v>0</v>
      </c>
      <c r="G25" s="215"/>
      <c r="H25" s="213" t="s">
        <v>52</v>
      </c>
      <c r="I25" s="214">
        <f>SUM($I8:$I24)</f>
        <v>0</v>
      </c>
      <c r="J25" s="214">
        <f>SUM($J8:$J24)</f>
        <v>0</v>
      </c>
      <c r="K25" s="214">
        <f>SUM($K8:$K24)</f>
        <v>0</v>
      </c>
      <c r="L25" s="214">
        <f>SUM($L8:$L24)</f>
        <v>0</v>
      </c>
    </row>
    <row r="26" ht="3.75" customHeight="1">
      <c r="A26" s="212"/>
      <c r="B26" s="216"/>
      <c r="C26" s="217"/>
      <c r="D26" s="217"/>
      <c r="E26" s="217"/>
      <c r="F26" s="217"/>
      <c r="G26" s="212"/>
      <c r="H26" s="216"/>
      <c r="I26" s="218"/>
      <c r="J26" s="218"/>
      <c r="K26" s="218"/>
      <c r="L26" s="218"/>
    </row>
    <row r="27" ht="21.75" customHeight="1">
      <c r="A27" s="212"/>
      <c r="B27" s="216"/>
      <c r="C27" s="217"/>
      <c r="D27" s="217"/>
      <c r="E27" s="217"/>
      <c r="F27" s="217"/>
      <c r="G27" s="212"/>
      <c r="H27" s="216"/>
      <c r="I27" s="218"/>
      <c r="J27" s="219"/>
      <c r="K27" s="220" t="s">
        <v>53</v>
      </c>
      <c r="L27" s="221">
        <f>$C$25+$D$25+$E$25+$F$25+$I$25+$J$25+$K$25+$L$25</f>
        <v>0</v>
      </c>
    </row>
    <row r="28" ht="12.0" customHeight="1">
      <c r="A28" s="212"/>
      <c r="B28" s="216"/>
      <c r="C28" s="217"/>
      <c r="D28" s="217"/>
      <c r="E28" s="217"/>
      <c r="F28" s="217"/>
      <c r="G28" s="212"/>
      <c r="H28" s="218"/>
      <c r="I28" s="217"/>
      <c r="J28" s="217"/>
      <c r="K28" s="217"/>
      <c r="L28" s="222"/>
    </row>
    <row r="29" ht="26.25" customHeight="1">
      <c r="A29" s="223"/>
      <c r="B29" s="224"/>
      <c r="C29" s="225"/>
      <c r="D29" s="225"/>
      <c r="E29" s="225"/>
      <c r="F29" s="226"/>
      <c r="G29" s="226" t="s">
        <v>54</v>
      </c>
      <c r="H29" s="224"/>
      <c r="I29" s="225"/>
      <c r="J29" s="225"/>
      <c r="K29" s="225"/>
      <c r="L29" s="225"/>
    </row>
    <row r="30" ht="19.5" customHeight="1">
      <c r="A30" s="227" t="s">
        <v>55</v>
      </c>
      <c r="B30" s="228"/>
      <c r="C30" s="229"/>
      <c r="D30" s="230"/>
      <c r="E30" s="231" t="s">
        <v>56</v>
      </c>
      <c r="F30" s="232"/>
      <c r="G30" s="233" t="s">
        <v>57</v>
      </c>
      <c r="H30" s="228"/>
      <c r="I30" s="229"/>
      <c r="J30" s="234" t="s">
        <v>58</v>
      </c>
      <c r="K30" s="164"/>
      <c r="L30" s="178"/>
    </row>
    <row r="31" ht="18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37" t="s">
        <v>59</v>
      </c>
      <c r="K31" s="162"/>
      <c r="L31" s="238" t="s">
        <v>16</v>
      </c>
    </row>
    <row r="32" ht="15.75" customHeight="1">
      <c r="A32" s="235"/>
      <c r="C32" s="236"/>
      <c r="D32" s="240" t="s">
        <v>60</v>
      </c>
      <c r="E32" s="241"/>
      <c r="F32" s="242">
        <f>C25+I25</f>
        <v>0</v>
      </c>
      <c r="G32" s="239"/>
      <c r="I32" s="236"/>
      <c r="J32" s="240" t="s">
        <v>10</v>
      </c>
      <c r="K32" s="241"/>
      <c r="L32" s="242">
        <v>0.0</v>
      </c>
    </row>
    <row r="33" ht="15.75" customHeight="1">
      <c r="A33" s="235"/>
      <c r="C33" s="236"/>
      <c r="D33" s="240" t="s">
        <v>61</v>
      </c>
      <c r="E33" s="243"/>
      <c r="F33" s="242">
        <f>D25+J25</f>
        <v>0</v>
      </c>
      <c r="G33" s="239"/>
      <c r="I33" s="236"/>
      <c r="J33" s="244" t="s">
        <v>62</v>
      </c>
      <c r="K33" s="245"/>
      <c r="L33" s="246"/>
    </row>
    <row r="34" ht="15.75" customHeight="1">
      <c r="A34" s="235"/>
      <c r="C34" s="236"/>
      <c r="D34" s="240" t="s">
        <v>63</v>
      </c>
      <c r="E34" s="243"/>
      <c r="F34" s="242">
        <f>E25+K25</f>
        <v>0</v>
      </c>
      <c r="G34" s="239"/>
      <c r="I34" s="236"/>
      <c r="J34" s="244" t="s">
        <v>64</v>
      </c>
      <c r="K34" s="245"/>
      <c r="L34" s="246"/>
    </row>
    <row r="35" ht="15.75" customHeight="1">
      <c r="A35" s="235"/>
      <c r="C35" s="236"/>
      <c r="D35" s="240" t="s">
        <v>65</v>
      </c>
      <c r="E35" s="243"/>
      <c r="F35" s="242">
        <f>F25+L25</f>
        <v>0</v>
      </c>
      <c r="G35" s="239"/>
      <c r="I35" s="236"/>
      <c r="J35" s="244"/>
      <c r="K35" s="245"/>
      <c r="L35" s="246"/>
    </row>
    <row r="36" ht="15.75" customHeight="1">
      <c r="A36" s="235"/>
      <c r="C36" s="236"/>
      <c r="D36" s="247" t="s">
        <v>53</v>
      </c>
      <c r="E36" s="248"/>
      <c r="F36" s="249">
        <f>SUM(F32:F35)</f>
        <v>0</v>
      </c>
      <c r="G36" s="239"/>
      <c r="I36" s="236"/>
      <c r="J36" s="244"/>
      <c r="K36" s="245"/>
      <c r="L36" s="246"/>
    </row>
    <row r="37" ht="15.75" customHeight="1">
      <c r="A37" s="235"/>
      <c r="C37" s="236"/>
      <c r="D37" s="250" t="s">
        <v>66</v>
      </c>
      <c r="E37" s="164"/>
      <c r="F37" s="178"/>
      <c r="G37" s="239"/>
      <c r="I37" s="236"/>
      <c r="J37" s="244"/>
      <c r="K37" s="245"/>
      <c r="L37" s="246"/>
    </row>
    <row r="38" ht="15.75" customHeight="1">
      <c r="A38" s="235"/>
      <c r="C38" s="236"/>
      <c r="D38" s="237" t="s">
        <v>59</v>
      </c>
      <c r="E38" s="162"/>
      <c r="F38" s="238" t="s">
        <v>16</v>
      </c>
      <c r="G38" s="239"/>
      <c r="I38" s="236"/>
      <c r="J38" s="244"/>
      <c r="K38" s="245"/>
      <c r="L38" s="246"/>
    </row>
    <row r="39" ht="15.75" customHeight="1">
      <c r="A39" s="235"/>
      <c r="C39" s="236"/>
      <c r="D39" s="251" t="s">
        <v>10</v>
      </c>
      <c r="E39" s="252"/>
      <c r="F39" s="242"/>
      <c r="G39" s="239"/>
      <c r="I39" s="236"/>
      <c r="J39" s="247" t="s">
        <v>67</v>
      </c>
      <c r="K39" s="248"/>
      <c r="L39" s="249">
        <f>SUM(L32:L38)</f>
        <v>0</v>
      </c>
    </row>
    <row r="40" ht="15.75" customHeight="1">
      <c r="A40" s="235"/>
      <c r="C40" s="236"/>
      <c r="D40" s="253" t="s">
        <v>64</v>
      </c>
      <c r="E40" s="254"/>
      <c r="F40" s="246"/>
      <c r="G40" s="239"/>
      <c r="I40" s="236"/>
      <c r="J40" s="234" t="s">
        <v>68</v>
      </c>
      <c r="K40" s="164"/>
      <c r="L40" s="178"/>
    </row>
    <row r="41" ht="18.75" customHeight="1">
      <c r="A41" s="255"/>
      <c r="B41" s="256"/>
      <c r="C41" s="257"/>
      <c r="D41" s="247" t="s">
        <v>69</v>
      </c>
      <c r="E41" s="248"/>
      <c r="F41" s="249">
        <f>SUM(F39:F40)</f>
        <v>0</v>
      </c>
      <c r="G41" s="258"/>
      <c r="H41" s="259"/>
      <c r="I41" s="260"/>
      <c r="J41" s="244" t="s">
        <v>70</v>
      </c>
      <c r="K41" s="254"/>
      <c r="L41" s="246">
        <v>0.0</v>
      </c>
    </row>
    <row r="42" ht="15.75" customHeight="1">
      <c r="A42" s="212"/>
      <c r="B42" s="261"/>
      <c r="C42" s="262"/>
      <c r="D42" s="263"/>
      <c r="E42" s="264" t="s">
        <v>71</v>
      </c>
      <c r="F42" s="265">
        <f>F36+F41</f>
        <v>0</v>
      </c>
      <c r="G42" s="266"/>
      <c r="H42" s="267"/>
      <c r="I42" s="268"/>
      <c r="J42" s="263"/>
      <c r="K42" s="264" t="s">
        <v>72</v>
      </c>
      <c r="L42" s="265">
        <f>L39+L41</f>
        <v>0</v>
      </c>
    </row>
    <row r="43" ht="11.25" customHeight="1">
      <c r="A43" s="212"/>
      <c r="B43" s="216"/>
      <c r="C43" s="217"/>
      <c r="D43" s="217"/>
      <c r="E43" s="217"/>
      <c r="F43" s="217"/>
      <c r="G43" s="269"/>
      <c r="H43" s="270"/>
      <c r="I43" s="271"/>
      <c r="K43" s="217"/>
      <c r="L43" s="217"/>
    </row>
    <row r="44" ht="15.75" customHeight="1">
      <c r="A44" s="223"/>
      <c r="B44" s="224"/>
      <c r="C44" s="225"/>
      <c r="D44" s="225"/>
      <c r="E44" s="225"/>
      <c r="F44" s="226"/>
      <c r="G44" s="226" t="s">
        <v>73</v>
      </c>
      <c r="H44" s="224"/>
      <c r="I44" s="225"/>
      <c r="J44" s="225"/>
      <c r="K44" s="225"/>
      <c r="L44" s="225"/>
    </row>
    <row r="45" ht="16.5" customHeight="1">
      <c r="A45" s="272" t="s">
        <v>74</v>
      </c>
      <c r="B45" s="228"/>
      <c r="C45" s="229"/>
      <c r="D45" s="273" t="s">
        <v>75</v>
      </c>
      <c r="E45" s="273" t="s">
        <v>76</v>
      </c>
      <c r="F45" s="274" t="s">
        <v>16</v>
      </c>
      <c r="G45" s="275" t="s">
        <v>77</v>
      </c>
      <c r="H45" s="228"/>
      <c r="I45" s="229"/>
      <c r="J45" s="273" t="s">
        <v>75</v>
      </c>
      <c r="K45" s="273" t="s">
        <v>76</v>
      </c>
      <c r="L45" s="273" t="s">
        <v>16</v>
      </c>
    </row>
    <row r="46" ht="16.5" customHeight="1">
      <c r="A46" s="235"/>
      <c r="C46" s="236"/>
      <c r="D46" s="276">
        <v>20000.0</v>
      </c>
      <c r="E46" s="277"/>
      <c r="F46" s="278">
        <f t="shared" ref="F46:F50" si="1">D46*E46</f>
        <v>0</v>
      </c>
      <c r="G46" s="279"/>
      <c r="I46" s="236"/>
      <c r="J46" s="276">
        <v>500.0</v>
      </c>
      <c r="K46" s="277"/>
      <c r="L46" s="280">
        <f t="shared" ref="L46:L49" si="2">J46*K46</f>
        <v>0</v>
      </c>
    </row>
    <row r="47" ht="16.5" customHeight="1">
      <c r="A47" s="235"/>
      <c r="C47" s="236"/>
      <c r="D47" s="276">
        <v>10000.0</v>
      </c>
      <c r="E47" s="277"/>
      <c r="F47" s="278">
        <f t="shared" si="1"/>
        <v>0</v>
      </c>
      <c r="G47" s="279"/>
      <c r="I47" s="236"/>
      <c r="J47" s="276">
        <v>100.0</v>
      </c>
      <c r="K47" s="277"/>
      <c r="L47" s="280">
        <f t="shared" si="2"/>
        <v>0</v>
      </c>
    </row>
    <row r="48" ht="16.5" customHeight="1">
      <c r="A48" s="235"/>
      <c r="C48" s="236"/>
      <c r="D48" s="276">
        <v>5000.0</v>
      </c>
      <c r="E48" s="277"/>
      <c r="F48" s="278">
        <f t="shared" si="1"/>
        <v>0</v>
      </c>
      <c r="G48" s="279"/>
      <c r="I48" s="236"/>
      <c r="J48" s="276">
        <v>50.0</v>
      </c>
      <c r="K48" s="277"/>
      <c r="L48" s="280">
        <f t="shared" si="2"/>
        <v>0</v>
      </c>
    </row>
    <row r="49" ht="16.5" customHeight="1">
      <c r="A49" s="235"/>
      <c r="C49" s="236"/>
      <c r="D49" s="276">
        <v>2000.0</v>
      </c>
      <c r="E49" s="277"/>
      <c r="F49" s="278">
        <f t="shared" si="1"/>
        <v>0</v>
      </c>
      <c r="G49" s="279"/>
      <c r="I49" s="236"/>
      <c r="J49" s="276">
        <v>10.0</v>
      </c>
      <c r="K49" s="277"/>
      <c r="L49" s="280">
        <f t="shared" si="2"/>
        <v>0</v>
      </c>
    </row>
    <row r="50" ht="16.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2"/>
      <c r="B51" s="216"/>
      <c r="C51" s="217"/>
      <c r="D51" s="284"/>
      <c r="E51" s="285" t="s">
        <v>78</v>
      </c>
      <c r="F51" s="286">
        <f>SUM(F46:F50)</f>
        <v>0</v>
      </c>
      <c r="G51" s="266"/>
      <c r="H51" s="267"/>
      <c r="I51" s="268"/>
      <c r="J51" s="284"/>
      <c r="K51" s="285" t="s">
        <v>79</v>
      </c>
      <c r="L51" s="286">
        <f>SUM(L46:L50)</f>
        <v>0</v>
      </c>
    </row>
    <row r="52" ht="15.75" customHeight="1">
      <c r="A52" s="212"/>
      <c r="B52" s="216"/>
      <c r="C52" s="217"/>
      <c r="D52" s="217"/>
      <c r="E52" s="217"/>
      <c r="F52" s="217"/>
      <c r="G52" s="212"/>
      <c r="H52" s="216"/>
      <c r="I52" s="217"/>
      <c r="J52" s="217"/>
      <c r="K52" s="217"/>
      <c r="L52" s="217"/>
    </row>
    <row r="53" ht="18.0" customHeight="1">
      <c r="A53" s="212"/>
      <c r="B53" s="216"/>
      <c r="C53" s="217"/>
      <c r="D53" s="217"/>
      <c r="E53" s="217"/>
      <c r="F53" s="217"/>
      <c r="G53" s="287"/>
      <c r="H53" s="287"/>
      <c r="I53" s="288" t="s">
        <v>80</v>
      </c>
      <c r="J53" s="289"/>
      <c r="K53" s="287"/>
      <c r="L53" s="217"/>
    </row>
    <row r="54" ht="4.5" customHeight="1">
      <c r="A54" s="212"/>
      <c r="B54" s="216"/>
      <c r="C54" s="217"/>
      <c r="D54" s="217"/>
      <c r="E54" s="217"/>
      <c r="F54" s="217"/>
      <c r="G54" s="212"/>
      <c r="H54" s="216"/>
      <c r="I54" s="217"/>
      <c r="J54" s="217"/>
      <c r="K54" s="217"/>
      <c r="L54" s="217"/>
    </row>
    <row r="55" ht="15.0" customHeight="1">
      <c r="A55" s="290"/>
      <c r="B55" s="291" t="s">
        <v>81</v>
      </c>
      <c r="C55" s="228"/>
      <c r="D55" s="228"/>
      <c r="E55" s="229"/>
      <c r="F55" s="217"/>
      <c r="G55" s="292"/>
      <c r="H55" s="292"/>
      <c r="I55" s="293" t="s">
        <v>82</v>
      </c>
      <c r="J55" s="294">
        <f>'07'!J57</f>
        <v>39560</v>
      </c>
      <c r="K55" s="295"/>
      <c r="L55" s="217"/>
    </row>
    <row r="56" ht="4.5" customHeight="1">
      <c r="A56" s="290"/>
      <c r="B56" s="255"/>
      <c r="C56" s="256"/>
      <c r="D56" s="256"/>
      <c r="E56" s="257"/>
      <c r="F56" s="217"/>
      <c r="G56" s="212"/>
      <c r="H56" s="216"/>
      <c r="I56" s="217"/>
      <c r="J56" s="218"/>
      <c r="K56" s="217"/>
      <c r="L56" s="217"/>
    </row>
    <row r="57" ht="18.75" customHeight="1">
      <c r="A57" s="296"/>
      <c r="B57" s="324"/>
      <c r="C57" s="228"/>
      <c r="D57" s="228"/>
      <c r="E57" s="229"/>
      <c r="F57" s="217"/>
      <c r="G57" s="298"/>
      <c r="H57" s="298"/>
      <c r="I57" s="299" t="s">
        <v>84</v>
      </c>
      <c r="J57" s="300">
        <f>F51+L51</f>
        <v>0</v>
      </c>
      <c r="K57" s="301"/>
      <c r="L57" s="217"/>
    </row>
    <row r="58" ht="4.5" customHeight="1">
      <c r="A58" s="296"/>
      <c r="B58" s="235"/>
      <c r="E58" s="236"/>
      <c r="F58" s="217"/>
      <c r="G58" s="212"/>
      <c r="H58" s="269"/>
      <c r="I58" s="270"/>
      <c r="J58" s="218"/>
      <c r="K58" s="217"/>
      <c r="L58" s="217"/>
    </row>
    <row r="59" ht="15.75" customHeight="1">
      <c r="A59" s="296"/>
      <c r="B59" s="235"/>
      <c r="E59" s="236"/>
      <c r="F59" s="217"/>
      <c r="G59" s="298"/>
      <c r="H59" s="298"/>
      <c r="I59" s="299" t="s">
        <v>53</v>
      </c>
      <c r="J59" s="300">
        <f>L27</f>
        <v>0</v>
      </c>
      <c r="K59" s="301"/>
      <c r="L59" s="222"/>
    </row>
    <row r="60" ht="4.5" customHeight="1">
      <c r="A60" s="296"/>
      <c r="B60" s="235"/>
      <c r="E60" s="236"/>
      <c r="F60" s="217"/>
      <c r="G60" s="212"/>
      <c r="H60" s="269"/>
      <c r="I60" s="270"/>
      <c r="J60" s="218"/>
      <c r="K60" s="217"/>
      <c r="L60" s="217"/>
    </row>
    <row r="61" ht="15.75" customHeight="1">
      <c r="A61" s="296"/>
      <c r="B61" s="235"/>
      <c r="E61" s="236"/>
      <c r="F61" s="217"/>
      <c r="G61" s="302"/>
      <c r="H61" s="302"/>
      <c r="I61" s="303" t="s">
        <v>66</v>
      </c>
      <c r="J61" s="304" t="str">
        <f>F39</f>
        <v/>
      </c>
      <c r="K61" s="301"/>
      <c r="L61" s="217"/>
    </row>
    <row r="62" ht="4.5" customHeight="1">
      <c r="A62" s="296"/>
      <c r="B62" s="235"/>
      <c r="E62" s="236"/>
      <c r="F62" s="217"/>
      <c r="G62" s="212"/>
      <c r="H62" s="212"/>
      <c r="I62" s="216"/>
      <c r="J62" s="218"/>
      <c r="K62" s="217"/>
      <c r="L62" s="217"/>
    </row>
    <row r="63" ht="15.75" customHeight="1">
      <c r="A63" s="296"/>
      <c r="B63" s="235"/>
      <c r="E63" s="236"/>
      <c r="F63" s="217"/>
      <c r="G63" s="302"/>
      <c r="H63" s="302"/>
      <c r="I63" s="303" t="s">
        <v>58</v>
      </c>
      <c r="J63" s="304">
        <f>L32+L41</f>
        <v>0</v>
      </c>
      <c r="K63" s="301"/>
      <c r="L63" s="217"/>
    </row>
    <row r="64" ht="4.5" customHeight="1">
      <c r="A64" s="296"/>
      <c r="B64" s="235"/>
      <c r="E64" s="236"/>
      <c r="F64" s="217"/>
      <c r="G64" s="212"/>
      <c r="H64" s="212"/>
      <c r="I64" s="216"/>
      <c r="J64" s="218"/>
      <c r="K64" s="217"/>
      <c r="L64" s="217"/>
    </row>
    <row r="65" ht="15.75" customHeight="1">
      <c r="A65" s="296"/>
      <c r="B65" s="235"/>
      <c r="E65" s="236"/>
      <c r="F65" s="217"/>
      <c r="G65" s="302"/>
      <c r="H65" s="302"/>
      <c r="I65" s="303" t="s">
        <v>85</v>
      </c>
      <c r="J65" s="304">
        <f>J55+J59+J61-J63</f>
        <v>39560</v>
      </c>
      <c r="K65" s="305"/>
      <c r="L65" s="217"/>
    </row>
    <row r="66" ht="4.5" customHeight="1">
      <c r="A66" s="212"/>
      <c r="B66" s="235"/>
      <c r="E66" s="236"/>
      <c r="F66" s="217"/>
      <c r="G66" s="212"/>
      <c r="H66" s="216"/>
      <c r="I66" s="217"/>
      <c r="J66" s="218"/>
      <c r="K66" s="217"/>
      <c r="L66" s="217"/>
    </row>
    <row r="67" ht="15.75" customHeight="1">
      <c r="A67" s="212"/>
      <c r="B67" s="235"/>
      <c r="E67" s="236"/>
      <c r="F67" s="217"/>
      <c r="G67" s="292"/>
      <c r="H67" s="292"/>
      <c r="I67" s="293" t="s">
        <v>86</v>
      </c>
      <c r="J67" s="304">
        <f>J65-J55</f>
        <v>0</v>
      </c>
      <c r="K67" s="306"/>
      <c r="L67" s="217"/>
    </row>
    <row r="68" ht="4.5" customHeight="1">
      <c r="A68" s="296"/>
      <c r="B68" s="235"/>
      <c r="E68" s="236"/>
      <c r="F68" s="217"/>
      <c r="G68" s="212"/>
      <c r="H68" s="216"/>
      <c r="I68" s="216"/>
      <c r="J68" s="218"/>
      <c r="K68" s="217"/>
      <c r="L68" s="217"/>
    </row>
    <row r="69" ht="15.75" customHeight="1">
      <c r="A69" s="212"/>
      <c r="B69" s="235"/>
      <c r="E69" s="236"/>
      <c r="F69" s="217"/>
      <c r="G69" s="298"/>
      <c r="H69" s="298"/>
      <c r="I69" s="299" t="s">
        <v>87</v>
      </c>
      <c r="J69" s="304">
        <f>J55+F32+(F39-(L32+L41))</f>
        <v>39560</v>
      </c>
      <c r="K69" s="306"/>
      <c r="L69" s="217"/>
    </row>
    <row r="70" ht="4.5" customHeight="1">
      <c r="A70" s="296"/>
      <c r="B70" s="235"/>
      <c r="E70" s="236"/>
      <c r="F70" s="217"/>
      <c r="G70" s="212"/>
      <c r="H70" s="216"/>
      <c r="I70" s="216"/>
      <c r="J70" s="218"/>
      <c r="K70" s="217"/>
      <c r="L70" s="217"/>
    </row>
    <row r="71" ht="18.75" customHeight="1">
      <c r="A71" s="296"/>
      <c r="B71" s="255"/>
      <c r="C71" s="256"/>
      <c r="D71" s="256"/>
      <c r="E71" s="257"/>
      <c r="F71" s="217"/>
      <c r="G71" s="298"/>
      <c r="H71" s="298"/>
      <c r="I71" s="299" t="s">
        <v>88</v>
      </c>
      <c r="J71" s="307">
        <f>J57-J69</f>
        <v>-39560</v>
      </c>
      <c r="K71" s="243"/>
      <c r="L71" s="217"/>
    </row>
    <row r="72" ht="15.0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0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0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0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08"/>
      <c r="C76" s="308"/>
      <c r="D76" s="308"/>
      <c r="E76" s="308"/>
      <c r="F76" s="309"/>
      <c r="G76" s="168"/>
      <c r="H76" s="310"/>
      <c r="I76" s="309"/>
      <c r="J76" s="309"/>
      <c r="K76" s="309"/>
      <c r="L76" s="309"/>
    </row>
    <row r="77" ht="14.25" customHeight="1">
      <c r="A77" s="168"/>
      <c r="B77" s="308"/>
      <c r="C77" s="308"/>
      <c r="D77" s="308"/>
      <c r="E77" s="308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0"/>
      <c r="C86" s="309"/>
      <c r="D86" s="309"/>
      <c r="E86" s="309"/>
      <c r="F86" s="309"/>
      <c r="G86" s="168"/>
      <c r="H86" s="310"/>
      <c r="I86" s="309"/>
      <c r="J86" s="309"/>
      <c r="K86" s="309"/>
      <c r="L86" s="309"/>
    </row>
    <row r="87" ht="15.75" customHeight="1">
      <c r="A87" s="168"/>
      <c r="B87" s="310"/>
      <c r="C87" s="309"/>
      <c r="D87" s="309"/>
      <c r="E87" s="309"/>
      <c r="F87" s="309"/>
      <c r="G87" s="168"/>
      <c r="H87" s="310"/>
      <c r="I87" s="309"/>
      <c r="J87" s="309"/>
      <c r="K87" s="309"/>
      <c r="L87" s="309"/>
    </row>
    <row r="88" ht="15.75" customHeight="1">
      <c r="A88" s="168"/>
      <c r="B88" s="310"/>
      <c r="C88" s="309"/>
      <c r="D88" s="309"/>
      <c r="E88" s="309"/>
      <c r="F88" s="309"/>
      <c r="G88" s="168"/>
      <c r="H88" s="310"/>
      <c r="I88" s="309"/>
      <c r="J88" s="309"/>
      <c r="K88" s="309"/>
      <c r="L88" s="309"/>
    </row>
    <row r="89" ht="15.75" customHeight="1">
      <c r="A89" s="168"/>
      <c r="B89" s="310"/>
      <c r="C89" s="309"/>
      <c r="D89" s="309"/>
      <c r="E89" s="309"/>
      <c r="F89" s="309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46088.0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0" t="s">
        <v>46</v>
      </c>
      <c r="B5" s="164"/>
      <c r="C5" s="164"/>
      <c r="D5" s="164"/>
      <c r="E5" s="164"/>
      <c r="F5" s="178"/>
      <c r="G5" s="331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7">
        <v>21623.0</v>
      </c>
      <c r="C8" s="191"/>
      <c r="D8" s="208">
        <v>9880.0</v>
      </c>
      <c r="E8" s="193"/>
      <c r="F8" s="194"/>
      <c r="G8" s="195">
        <v>2272.0</v>
      </c>
      <c r="H8" s="196">
        <v>9536.0</v>
      </c>
      <c r="I8" s="197"/>
      <c r="J8" s="197"/>
      <c r="K8" s="210">
        <v>257000.0</v>
      </c>
      <c r="L8" s="191"/>
    </row>
    <row r="9" ht="20.25" customHeight="1">
      <c r="A9" s="199"/>
      <c r="B9" s="200"/>
      <c r="C9" s="201"/>
      <c r="D9" s="201"/>
      <c r="E9" s="202"/>
      <c r="F9" s="203"/>
      <c r="G9" s="209">
        <v>2273.0</v>
      </c>
      <c r="H9" s="205">
        <v>9537.0</v>
      </c>
      <c r="I9" s="201"/>
      <c r="J9" s="206">
        <v>55000.0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2274.0</v>
      </c>
      <c r="H10" s="207">
        <v>9538.0</v>
      </c>
      <c r="I10" s="192"/>
      <c r="J10" s="208">
        <v>36000.0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190"/>
      <c r="I12" s="191"/>
      <c r="J12" s="192"/>
      <c r="K12" s="191"/>
      <c r="L12" s="191"/>
    </row>
    <row r="13" ht="20.25" customHeight="1">
      <c r="A13" s="212"/>
      <c r="B13" s="213" t="s">
        <v>52</v>
      </c>
      <c r="C13" s="214">
        <f>SUM($C8:$C12)</f>
        <v>0</v>
      </c>
      <c r="D13" s="214">
        <f>SUM($D8:$D12)</f>
        <v>9880</v>
      </c>
      <c r="E13" s="214">
        <f>SUM($E8:$E12)</f>
        <v>0</v>
      </c>
      <c r="F13" s="214">
        <f>SUM($F8:$F12)</f>
        <v>0</v>
      </c>
      <c r="G13" s="215"/>
      <c r="H13" s="213" t="s">
        <v>52</v>
      </c>
      <c r="I13" s="214">
        <f>SUM($I8:$I12)</f>
        <v>0</v>
      </c>
      <c r="J13" s="214">
        <f>SUM($J8:$J12)</f>
        <v>91000</v>
      </c>
      <c r="K13" s="214">
        <f>SUM($K8:$K12)</f>
        <v>257000</v>
      </c>
      <c r="L13" s="214">
        <f>SUM($L8:$L12)</f>
        <v>0</v>
      </c>
    </row>
    <row r="14" ht="3.75" customHeight="1">
      <c r="A14" s="212"/>
      <c r="B14" s="216"/>
      <c r="C14" s="217"/>
      <c r="D14" s="217"/>
      <c r="E14" s="217"/>
      <c r="F14" s="217"/>
      <c r="G14" s="212"/>
      <c r="H14" s="216"/>
      <c r="I14" s="218"/>
      <c r="J14" s="218"/>
      <c r="K14" s="218"/>
      <c r="L14" s="218"/>
    </row>
    <row r="15" ht="21.75" customHeight="1">
      <c r="A15" s="212"/>
      <c r="B15" s="216"/>
      <c r="C15" s="217"/>
      <c r="D15" s="217"/>
      <c r="E15" s="217"/>
      <c r="F15" s="217"/>
      <c r="G15" s="212"/>
      <c r="H15" s="216"/>
      <c r="I15" s="218"/>
      <c r="J15" s="219"/>
      <c r="K15" s="220" t="s">
        <v>53</v>
      </c>
      <c r="L15" s="221">
        <f>$C$13+$D$13+$E$13+$F$13+$I$13+$J$13+$K$13+$L$13</f>
        <v>357880</v>
      </c>
    </row>
    <row r="16" ht="12.0" customHeight="1">
      <c r="A16" s="212"/>
      <c r="B16" s="216"/>
      <c r="C16" s="217"/>
      <c r="D16" s="217"/>
      <c r="E16" s="217"/>
      <c r="F16" s="217"/>
      <c r="G16" s="212"/>
      <c r="H16" s="218"/>
      <c r="I16" s="217"/>
      <c r="J16" s="217"/>
      <c r="K16" s="217"/>
      <c r="L16" s="222"/>
    </row>
    <row r="17" ht="26.25" customHeight="1">
      <c r="A17" s="223"/>
      <c r="B17" s="224"/>
      <c r="C17" s="225"/>
      <c r="D17" s="225"/>
      <c r="E17" s="225"/>
      <c r="F17" s="226"/>
      <c r="G17" s="226" t="s">
        <v>54</v>
      </c>
      <c r="H17" s="224"/>
      <c r="I17" s="225"/>
      <c r="J17" s="225"/>
      <c r="K17" s="225"/>
      <c r="L17" s="225"/>
    </row>
    <row r="18" ht="19.5" customHeight="1">
      <c r="A18" s="227" t="s">
        <v>55</v>
      </c>
      <c r="B18" s="228"/>
      <c r="C18" s="229"/>
      <c r="D18" s="230"/>
      <c r="E18" s="231" t="s">
        <v>56</v>
      </c>
      <c r="F18" s="232"/>
      <c r="G18" s="233" t="s">
        <v>57</v>
      </c>
      <c r="H18" s="228"/>
      <c r="I18" s="229"/>
      <c r="J18" s="234" t="s">
        <v>58</v>
      </c>
      <c r="K18" s="164"/>
      <c r="L18" s="178"/>
    </row>
    <row r="19" ht="18.75" customHeight="1">
      <c r="A19" s="235"/>
      <c r="C19" s="236"/>
      <c r="D19" s="237" t="s">
        <v>59</v>
      </c>
      <c r="E19" s="162"/>
      <c r="F19" s="238" t="s">
        <v>16</v>
      </c>
      <c r="G19" s="239"/>
      <c r="I19" s="236"/>
      <c r="J19" s="237" t="s">
        <v>59</v>
      </c>
      <c r="K19" s="162"/>
      <c r="L19" s="238" t="s">
        <v>16</v>
      </c>
    </row>
    <row r="20" ht="15.75" customHeight="1">
      <c r="A20" s="235"/>
      <c r="C20" s="236"/>
      <c r="D20" s="240" t="s">
        <v>60</v>
      </c>
      <c r="E20" s="241"/>
      <c r="F20" s="242">
        <f>C13+I13</f>
        <v>0</v>
      </c>
      <c r="G20" s="239"/>
      <c r="I20" s="236"/>
      <c r="J20" s="240" t="s">
        <v>10</v>
      </c>
      <c r="K20" s="241"/>
      <c r="L20" s="314">
        <v>5000.0</v>
      </c>
    </row>
    <row r="21" ht="15.75" customHeight="1">
      <c r="A21" s="235"/>
      <c r="C21" s="236"/>
      <c r="D21" s="240" t="s">
        <v>61</v>
      </c>
      <c r="E21" s="243"/>
      <c r="F21" s="242">
        <f>D13+J13</f>
        <v>100880</v>
      </c>
      <c r="G21" s="239"/>
      <c r="I21" s="236"/>
      <c r="J21" s="244" t="s">
        <v>62</v>
      </c>
      <c r="K21" s="245"/>
      <c r="L21" s="246"/>
    </row>
    <row r="22" ht="15.75" customHeight="1">
      <c r="A22" s="235"/>
      <c r="C22" s="236"/>
      <c r="D22" s="240" t="s">
        <v>63</v>
      </c>
      <c r="E22" s="243"/>
      <c r="F22" s="242">
        <f>E13+K13</f>
        <v>257000</v>
      </c>
      <c r="G22" s="239"/>
      <c r="I22" s="236"/>
      <c r="J22" s="244" t="s">
        <v>64</v>
      </c>
      <c r="K22" s="245"/>
      <c r="L22" s="246"/>
    </row>
    <row r="23" ht="15.75" customHeight="1">
      <c r="A23" s="235"/>
      <c r="C23" s="236"/>
      <c r="D23" s="240" t="s">
        <v>65</v>
      </c>
      <c r="E23" s="243"/>
      <c r="F23" s="242">
        <f>F13+L13</f>
        <v>0</v>
      </c>
      <c r="G23" s="239"/>
      <c r="I23" s="236"/>
      <c r="J23" s="244"/>
      <c r="K23" s="245"/>
      <c r="L23" s="246"/>
    </row>
    <row r="24" ht="15.75" customHeight="1">
      <c r="A24" s="235"/>
      <c r="C24" s="236"/>
      <c r="D24" s="247" t="s">
        <v>53</v>
      </c>
      <c r="E24" s="248"/>
      <c r="F24" s="249">
        <f>SUM(F20:F23)</f>
        <v>357880</v>
      </c>
      <c r="G24" s="239"/>
      <c r="I24" s="236"/>
      <c r="J24" s="244"/>
      <c r="K24" s="245"/>
      <c r="L24" s="246"/>
    </row>
    <row r="25" ht="15.75" customHeight="1">
      <c r="A25" s="235"/>
      <c r="C25" s="236"/>
      <c r="D25" s="250" t="s">
        <v>66</v>
      </c>
      <c r="E25" s="164"/>
      <c r="F25" s="178"/>
      <c r="G25" s="239"/>
      <c r="I25" s="236"/>
      <c r="J25" s="244"/>
      <c r="K25" s="245"/>
      <c r="L25" s="246"/>
    </row>
    <row r="26" ht="15.75" customHeight="1">
      <c r="A26" s="235"/>
      <c r="C26" s="236"/>
      <c r="D26" s="237" t="s">
        <v>59</v>
      </c>
      <c r="E26" s="162"/>
      <c r="F26" s="238" t="s">
        <v>16</v>
      </c>
      <c r="G26" s="239"/>
      <c r="I26" s="236"/>
      <c r="J26" s="244"/>
      <c r="K26" s="245"/>
      <c r="L26" s="246"/>
    </row>
    <row r="27" ht="15.75" customHeight="1">
      <c r="A27" s="235"/>
      <c r="C27" s="236"/>
      <c r="D27" s="251" t="s">
        <v>10</v>
      </c>
      <c r="E27" s="252"/>
      <c r="F27" s="242"/>
      <c r="G27" s="239"/>
      <c r="I27" s="236"/>
      <c r="J27" s="247" t="s">
        <v>67</v>
      </c>
      <c r="K27" s="248"/>
      <c r="L27" s="249">
        <f>SUM(L20:L26)</f>
        <v>5000</v>
      </c>
    </row>
    <row r="28" ht="15.75" customHeight="1">
      <c r="A28" s="235"/>
      <c r="C28" s="236"/>
      <c r="D28" s="253" t="s">
        <v>64</v>
      </c>
      <c r="E28" s="254"/>
      <c r="F28" s="246"/>
      <c r="G28" s="239"/>
      <c r="I28" s="236"/>
      <c r="J28" s="234" t="s">
        <v>68</v>
      </c>
      <c r="K28" s="164"/>
      <c r="L28" s="178"/>
    </row>
    <row r="29" ht="18.75" customHeight="1">
      <c r="A29" s="255"/>
      <c r="B29" s="256"/>
      <c r="C29" s="257"/>
      <c r="D29" s="247" t="s">
        <v>69</v>
      </c>
      <c r="E29" s="248"/>
      <c r="F29" s="249">
        <f>SUM(F27:F28)</f>
        <v>0</v>
      </c>
      <c r="G29" s="258"/>
      <c r="H29" s="259"/>
      <c r="I29" s="260"/>
      <c r="J29" s="244" t="s">
        <v>70</v>
      </c>
      <c r="K29" s="254"/>
      <c r="L29" s="246"/>
    </row>
    <row r="30" ht="15.75" customHeight="1">
      <c r="A30" s="212"/>
      <c r="B30" s="261"/>
      <c r="C30" s="262"/>
      <c r="D30" s="263"/>
      <c r="E30" s="264" t="s">
        <v>71</v>
      </c>
      <c r="F30" s="265">
        <f>F24+F29</f>
        <v>357880</v>
      </c>
      <c r="G30" s="266"/>
      <c r="H30" s="267"/>
      <c r="I30" s="268"/>
      <c r="J30" s="263"/>
      <c r="K30" s="264" t="s">
        <v>72</v>
      </c>
      <c r="L30" s="265">
        <f>L27+L29</f>
        <v>5000</v>
      </c>
    </row>
    <row r="31" ht="11.25" customHeight="1">
      <c r="A31" s="212"/>
      <c r="B31" s="216"/>
      <c r="C31" s="217"/>
      <c r="D31" s="217"/>
      <c r="E31" s="217"/>
      <c r="F31" s="217"/>
      <c r="G31" s="269"/>
      <c r="H31" s="270"/>
      <c r="I31" s="271"/>
      <c r="K31" s="217"/>
      <c r="L31" s="217"/>
    </row>
    <row r="32" ht="15.75" customHeight="1">
      <c r="A32" s="223"/>
      <c r="B32" s="224"/>
      <c r="C32" s="225"/>
      <c r="D32" s="225"/>
      <c r="E32" s="225"/>
      <c r="F32" s="226"/>
      <c r="G32" s="226" t="s">
        <v>73</v>
      </c>
      <c r="H32" s="224"/>
      <c r="I32" s="225"/>
      <c r="J32" s="225"/>
      <c r="K32" s="225"/>
      <c r="L32" s="225"/>
    </row>
    <row r="33" ht="16.5" customHeight="1">
      <c r="A33" s="272" t="s">
        <v>74</v>
      </c>
      <c r="B33" s="228"/>
      <c r="C33" s="229"/>
      <c r="D33" s="273" t="s">
        <v>75</v>
      </c>
      <c r="E33" s="273" t="s">
        <v>76</v>
      </c>
      <c r="F33" s="274" t="s">
        <v>16</v>
      </c>
      <c r="G33" s="275" t="s">
        <v>77</v>
      </c>
      <c r="H33" s="228"/>
      <c r="I33" s="229"/>
      <c r="J33" s="273" t="s">
        <v>75</v>
      </c>
      <c r="K33" s="273" t="s">
        <v>76</v>
      </c>
      <c r="L33" s="273" t="s">
        <v>16</v>
      </c>
    </row>
    <row r="34" ht="16.5" customHeight="1">
      <c r="A34" s="235"/>
      <c r="C34" s="236"/>
      <c r="D34" s="276">
        <v>20000.0</v>
      </c>
      <c r="E34" s="277"/>
      <c r="F34" s="278">
        <f t="shared" ref="F34:F38" si="1">D34*E34</f>
        <v>0</v>
      </c>
      <c r="G34" s="279"/>
      <c r="I34" s="236"/>
      <c r="J34" s="276">
        <v>500.0</v>
      </c>
      <c r="K34" s="281">
        <v>9.0</v>
      </c>
      <c r="L34" s="280">
        <f t="shared" ref="L34:L37" si="2">J34*K34</f>
        <v>4500</v>
      </c>
    </row>
    <row r="35" ht="16.5" customHeight="1">
      <c r="A35" s="235"/>
      <c r="C35" s="236"/>
      <c r="D35" s="276">
        <v>10000.0</v>
      </c>
      <c r="E35" s="281">
        <v>2.0</v>
      </c>
      <c r="F35" s="278">
        <f t="shared" si="1"/>
        <v>20000</v>
      </c>
      <c r="G35" s="279"/>
      <c r="I35" s="236"/>
      <c r="J35" s="276">
        <v>100.0</v>
      </c>
      <c r="K35" s="281">
        <v>9.0</v>
      </c>
      <c r="L35" s="280">
        <f t="shared" si="2"/>
        <v>900</v>
      </c>
    </row>
    <row r="36" ht="16.5" customHeight="1">
      <c r="A36" s="235"/>
      <c r="C36" s="236"/>
      <c r="D36" s="276">
        <v>5000.0</v>
      </c>
      <c r="E36" s="281">
        <v>1.0</v>
      </c>
      <c r="F36" s="278">
        <f t="shared" si="1"/>
        <v>5000</v>
      </c>
      <c r="G36" s="279"/>
      <c r="I36" s="236"/>
      <c r="J36" s="276">
        <v>50.0</v>
      </c>
      <c r="K36" s="281">
        <v>20.0</v>
      </c>
      <c r="L36" s="280">
        <f t="shared" si="2"/>
        <v>1000</v>
      </c>
    </row>
    <row r="37" ht="16.5" customHeight="1">
      <c r="A37" s="235"/>
      <c r="C37" s="236"/>
      <c r="D37" s="276">
        <v>2000.0</v>
      </c>
      <c r="E37" s="281">
        <v>1.0</v>
      </c>
      <c r="F37" s="278">
        <f t="shared" si="1"/>
        <v>2000</v>
      </c>
      <c r="G37" s="279"/>
      <c r="I37" s="236"/>
      <c r="J37" s="276">
        <v>10.0</v>
      </c>
      <c r="K37" s="281">
        <v>16.0</v>
      </c>
      <c r="L37" s="280">
        <f t="shared" si="2"/>
        <v>160</v>
      </c>
    </row>
    <row r="38" ht="16.5" customHeight="1">
      <c r="A38" s="255"/>
      <c r="B38" s="256"/>
      <c r="C38" s="257"/>
      <c r="D38" s="276">
        <v>1000.0</v>
      </c>
      <c r="E38" s="281">
        <v>6.0</v>
      </c>
      <c r="F38" s="278">
        <f t="shared" si="1"/>
        <v>6000</v>
      </c>
      <c r="G38" s="282"/>
      <c r="H38" s="256"/>
      <c r="I38" s="257"/>
      <c r="J38" s="276"/>
      <c r="K38" s="283"/>
      <c r="L38" s="280"/>
    </row>
    <row r="39" ht="15.75" customHeight="1">
      <c r="A39" s="212"/>
      <c r="B39" s="216"/>
      <c r="C39" s="217"/>
      <c r="D39" s="284"/>
      <c r="E39" s="285" t="s">
        <v>78</v>
      </c>
      <c r="F39" s="286">
        <f>SUM(F34:F38)</f>
        <v>33000</v>
      </c>
      <c r="G39" s="266"/>
      <c r="H39" s="267"/>
      <c r="I39" s="268"/>
      <c r="J39" s="284"/>
      <c r="K39" s="285" t="s">
        <v>79</v>
      </c>
      <c r="L39" s="286">
        <f>SUM(L34:L38)</f>
        <v>6560</v>
      </c>
    </row>
    <row r="40" ht="15.75" customHeight="1">
      <c r="A40" s="212"/>
      <c r="B40" s="216"/>
      <c r="C40" s="217"/>
      <c r="D40" s="217"/>
      <c r="E40" s="217"/>
      <c r="F40" s="217"/>
      <c r="G40" s="212"/>
      <c r="H40" s="216"/>
      <c r="I40" s="217"/>
      <c r="J40" s="217"/>
      <c r="K40" s="217"/>
      <c r="L40" s="217"/>
    </row>
    <row r="41" ht="18.0" customHeight="1">
      <c r="A41" s="212"/>
      <c r="B41" s="216"/>
      <c r="C41" s="217"/>
      <c r="D41" s="217"/>
      <c r="E41" s="217"/>
      <c r="F41" s="217"/>
      <c r="G41" s="287"/>
      <c r="H41" s="287"/>
      <c r="I41" s="288" t="s">
        <v>80</v>
      </c>
      <c r="J41" s="289"/>
      <c r="K41" s="287"/>
      <c r="L41" s="217"/>
    </row>
    <row r="42" ht="4.5" customHeight="1">
      <c r="A42" s="212"/>
      <c r="B42" s="216"/>
      <c r="C42" s="217"/>
      <c r="D42" s="217"/>
      <c r="E42" s="217"/>
      <c r="F42" s="217"/>
      <c r="G42" s="212"/>
      <c r="H42" s="216"/>
      <c r="I42" s="217"/>
      <c r="J42" s="217"/>
      <c r="K42" s="217"/>
      <c r="L42" s="217"/>
    </row>
    <row r="43" ht="15.0" customHeight="1">
      <c r="A43" s="290"/>
      <c r="B43" s="291" t="s">
        <v>81</v>
      </c>
      <c r="C43" s="228"/>
      <c r="D43" s="228"/>
      <c r="E43" s="229"/>
      <c r="F43" s="217"/>
      <c r="G43" s="292"/>
      <c r="H43" s="292"/>
      <c r="I43" s="293" t="s">
        <v>82</v>
      </c>
      <c r="J43" s="294">
        <f>'06'!J65</f>
        <v>44560</v>
      </c>
      <c r="K43" s="295"/>
      <c r="L43" s="217"/>
    </row>
    <row r="44" ht="4.5" customHeight="1">
      <c r="A44" s="290"/>
      <c r="B44" s="255"/>
      <c r="C44" s="256"/>
      <c r="D44" s="256"/>
      <c r="E44" s="257"/>
      <c r="F44" s="217"/>
      <c r="G44" s="212"/>
      <c r="H44" s="216"/>
      <c r="I44" s="217"/>
      <c r="J44" s="218"/>
      <c r="K44" s="217"/>
      <c r="L44" s="217"/>
    </row>
    <row r="45" ht="18.75" customHeight="1">
      <c r="A45" s="296"/>
      <c r="B45" s="297" t="s">
        <v>108</v>
      </c>
      <c r="C45" s="228"/>
      <c r="D45" s="228"/>
      <c r="E45" s="229"/>
      <c r="F45" s="217"/>
      <c r="G45" s="298"/>
      <c r="H45" s="298"/>
      <c r="I45" s="299" t="s">
        <v>84</v>
      </c>
      <c r="J45" s="300">
        <f>F39+L39</f>
        <v>39560</v>
      </c>
      <c r="K45" s="301"/>
      <c r="L45" s="217"/>
    </row>
    <row r="46" ht="4.5" customHeight="1">
      <c r="A46" s="296"/>
      <c r="B46" s="235"/>
      <c r="E46" s="236"/>
      <c r="F46" s="217"/>
      <c r="G46" s="212"/>
      <c r="H46" s="269"/>
      <c r="I46" s="270"/>
      <c r="J46" s="218"/>
      <c r="K46" s="217"/>
      <c r="L46" s="217"/>
    </row>
    <row r="47" ht="15.75" customHeight="1">
      <c r="A47" s="296"/>
      <c r="B47" s="235"/>
      <c r="E47" s="236"/>
      <c r="F47" s="217"/>
      <c r="G47" s="298"/>
      <c r="H47" s="298"/>
      <c r="I47" s="299" t="s">
        <v>53</v>
      </c>
      <c r="J47" s="300">
        <f>L15</f>
        <v>357880</v>
      </c>
      <c r="K47" s="301"/>
      <c r="L47" s="222"/>
    </row>
    <row r="48" ht="4.5" customHeight="1">
      <c r="A48" s="296"/>
      <c r="B48" s="235"/>
      <c r="E48" s="236"/>
      <c r="F48" s="217"/>
      <c r="G48" s="212"/>
      <c r="H48" s="269"/>
      <c r="I48" s="270"/>
      <c r="J48" s="218"/>
      <c r="K48" s="217"/>
      <c r="L48" s="217"/>
    </row>
    <row r="49" ht="15.75" customHeight="1">
      <c r="A49" s="296"/>
      <c r="B49" s="235"/>
      <c r="E49" s="236"/>
      <c r="F49" s="217"/>
      <c r="G49" s="302"/>
      <c r="H49" s="302"/>
      <c r="I49" s="303" t="s">
        <v>66</v>
      </c>
      <c r="J49" s="304" t="str">
        <f>F27</f>
        <v/>
      </c>
      <c r="K49" s="301"/>
      <c r="L49" s="217"/>
    </row>
    <row r="50" ht="4.5" customHeight="1">
      <c r="A50" s="296"/>
      <c r="B50" s="235"/>
      <c r="E50" s="236"/>
      <c r="F50" s="217"/>
      <c r="G50" s="212"/>
      <c r="H50" s="212"/>
      <c r="I50" s="216"/>
      <c r="J50" s="218"/>
      <c r="K50" s="217"/>
      <c r="L50" s="217"/>
    </row>
    <row r="51" ht="15.75" customHeight="1">
      <c r="A51" s="296"/>
      <c r="B51" s="235"/>
      <c r="E51" s="236"/>
      <c r="F51" s="217"/>
      <c r="G51" s="302"/>
      <c r="H51" s="302"/>
      <c r="I51" s="303" t="s">
        <v>58</v>
      </c>
      <c r="J51" s="304">
        <f>L20+L29</f>
        <v>5000</v>
      </c>
      <c r="K51" s="301"/>
      <c r="L51" s="217"/>
    </row>
    <row r="52" ht="4.5" customHeight="1">
      <c r="A52" s="296"/>
      <c r="B52" s="235"/>
      <c r="E52" s="236"/>
      <c r="F52" s="217"/>
      <c r="G52" s="212"/>
      <c r="H52" s="212"/>
      <c r="I52" s="216"/>
      <c r="J52" s="218"/>
      <c r="K52" s="217"/>
      <c r="L52" s="217"/>
    </row>
    <row r="53" ht="15.75" customHeight="1">
      <c r="A53" s="296"/>
      <c r="B53" s="235"/>
      <c r="E53" s="236"/>
      <c r="F53" s="217"/>
      <c r="G53" s="302"/>
      <c r="H53" s="302"/>
      <c r="I53" s="303" t="s">
        <v>85</v>
      </c>
      <c r="J53" s="304">
        <f>J43+J47+J49-J51</f>
        <v>397440</v>
      </c>
      <c r="K53" s="305"/>
      <c r="L53" s="217"/>
    </row>
    <row r="54" ht="4.5" customHeight="1">
      <c r="A54" s="212"/>
      <c r="B54" s="235"/>
      <c r="E54" s="236"/>
      <c r="F54" s="217"/>
      <c r="G54" s="212"/>
      <c r="H54" s="216"/>
      <c r="I54" s="217"/>
      <c r="J54" s="218"/>
      <c r="K54" s="217"/>
      <c r="L54" s="217"/>
    </row>
    <row r="55" ht="15.75" customHeight="1">
      <c r="A55" s="212"/>
      <c r="B55" s="235"/>
      <c r="E55" s="236"/>
      <c r="F55" s="217"/>
      <c r="G55" s="292"/>
      <c r="H55" s="292"/>
      <c r="I55" s="293" t="s">
        <v>86</v>
      </c>
      <c r="J55" s="304">
        <f>J53-J43</f>
        <v>352880</v>
      </c>
      <c r="K55" s="306"/>
      <c r="L55" s="217"/>
    </row>
    <row r="56" ht="4.5" customHeight="1">
      <c r="A56" s="296"/>
      <c r="B56" s="235"/>
      <c r="E56" s="236"/>
      <c r="F56" s="217"/>
      <c r="G56" s="212"/>
      <c r="H56" s="216"/>
      <c r="I56" s="216"/>
      <c r="J56" s="218"/>
      <c r="K56" s="217"/>
      <c r="L56" s="217"/>
    </row>
    <row r="57" ht="15.75" customHeight="1">
      <c r="A57" s="212"/>
      <c r="B57" s="235"/>
      <c r="E57" s="236"/>
      <c r="F57" s="217"/>
      <c r="G57" s="298"/>
      <c r="H57" s="298"/>
      <c r="I57" s="299" t="s">
        <v>87</v>
      </c>
      <c r="J57" s="304">
        <f>J43+F20+(F27-(L20+L29))</f>
        <v>39560</v>
      </c>
      <c r="K57" s="306"/>
      <c r="L57" s="217"/>
    </row>
    <row r="58" ht="4.5" customHeight="1">
      <c r="A58" s="296"/>
      <c r="B58" s="235"/>
      <c r="E58" s="236"/>
      <c r="F58" s="217"/>
      <c r="G58" s="212"/>
      <c r="H58" s="216"/>
      <c r="I58" s="216"/>
      <c r="J58" s="218"/>
      <c r="K58" s="217"/>
      <c r="L58" s="217"/>
    </row>
    <row r="59" ht="18.75" customHeight="1">
      <c r="A59" s="296"/>
      <c r="B59" s="255"/>
      <c r="C59" s="256"/>
      <c r="D59" s="256"/>
      <c r="E59" s="257"/>
      <c r="F59" s="217"/>
      <c r="G59" s="298"/>
      <c r="H59" s="298"/>
      <c r="I59" s="299" t="s">
        <v>88</v>
      </c>
      <c r="J59" s="307">
        <f>J45-J57</f>
        <v>0</v>
      </c>
      <c r="K59" s="243"/>
      <c r="L59" s="217"/>
    </row>
    <row r="60" ht="15.0" customHeight="1">
      <c r="A60" s="168"/>
      <c r="B60" s="308"/>
      <c r="C60" s="308"/>
      <c r="D60" s="308"/>
      <c r="E60" s="308"/>
      <c r="F60" s="309"/>
      <c r="G60" s="168"/>
      <c r="H60" s="310"/>
      <c r="I60" s="309"/>
      <c r="J60" s="309"/>
      <c r="K60" s="309"/>
      <c r="L60" s="309"/>
    </row>
    <row r="61" ht="15.0" customHeight="1">
      <c r="A61" s="168"/>
      <c r="B61" s="308"/>
      <c r="C61" s="308"/>
      <c r="D61" s="308"/>
      <c r="E61" s="308"/>
      <c r="F61" s="309"/>
      <c r="G61" s="168"/>
      <c r="H61" s="310"/>
      <c r="I61" s="309"/>
      <c r="J61" s="309"/>
      <c r="K61" s="309"/>
      <c r="L61" s="309"/>
    </row>
    <row r="62" ht="15.0" customHeight="1">
      <c r="A62" s="168"/>
      <c r="B62" s="308"/>
      <c r="C62" s="308"/>
      <c r="D62" s="308"/>
      <c r="E62" s="308"/>
      <c r="F62" s="309"/>
      <c r="G62" s="168"/>
      <c r="H62" s="310"/>
      <c r="I62" s="309"/>
      <c r="J62" s="309"/>
      <c r="K62" s="309"/>
      <c r="L62" s="309"/>
    </row>
    <row r="63" ht="15.0" customHeight="1">
      <c r="A63" s="168"/>
      <c r="B63" s="308"/>
      <c r="C63" s="308"/>
      <c r="D63" s="308"/>
      <c r="E63" s="308"/>
      <c r="F63" s="309"/>
      <c r="G63" s="168"/>
      <c r="H63" s="310"/>
      <c r="I63" s="309"/>
      <c r="J63" s="309"/>
      <c r="K63" s="309"/>
      <c r="L63" s="309"/>
    </row>
    <row r="64" ht="15.75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4.25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75" customHeight="1">
      <c r="A66" s="168"/>
      <c r="B66" s="310"/>
      <c r="C66" s="309"/>
      <c r="D66" s="309"/>
      <c r="E66" s="309"/>
      <c r="F66" s="309"/>
      <c r="G66" s="168"/>
      <c r="H66" s="310"/>
      <c r="I66" s="309"/>
      <c r="J66" s="309"/>
      <c r="K66" s="309"/>
      <c r="L66" s="309"/>
    </row>
    <row r="67" ht="15.75" customHeight="1">
      <c r="A67" s="168"/>
      <c r="B67" s="310"/>
      <c r="C67" s="309"/>
      <c r="D67" s="309"/>
      <c r="E67" s="309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10"/>
      <c r="C68" s="309"/>
      <c r="D68" s="309"/>
      <c r="E68" s="309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1"/>
      <c r="C78" s="309"/>
      <c r="D78" s="309"/>
      <c r="E78" s="309"/>
      <c r="F78" s="312"/>
      <c r="G78" s="168"/>
      <c r="H78" s="310"/>
      <c r="I78" s="309"/>
      <c r="J78" s="309"/>
      <c r="K78" s="309"/>
      <c r="L78" s="309"/>
    </row>
    <row r="79" ht="15.75" customHeight="1">
      <c r="A79" s="168"/>
      <c r="B79" s="311"/>
      <c r="C79" s="309"/>
      <c r="D79" s="309"/>
      <c r="E79" s="309"/>
      <c r="F79" s="312"/>
      <c r="G79" s="168"/>
      <c r="H79" s="310"/>
      <c r="I79" s="309"/>
      <c r="J79" s="309"/>
      <c r="K79" s="309"/>
      <c r="L79" s="309"/>
    </row>
    <row r="80" ht="15.75" customHeight="1">
      <c r="A80" s="168"/>
      <c r="B80" s="311"/>
      <c r="C80" s="309"/>
      <c r="D80" s="309"/>
      <c r="E80" s="309"/>
      <c r="F80" s="312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H6:H7"/>
    <mergeCell ref="G18:I29"/>
    <mergeCell ref="G33:I38"/>
    <mergeCell ref="J18:L18"/>
    <mergeCell ref="D19:E19"/>
    <mergeCell ref="J19:K19"/>
    <mergeCell ref="D25:F25"/>
    <mergeCell ref="D26:E26"/>
    <mergeCell ref="A33:C38"/>
    <mergeCell ref="B43:E44"/>
    <mergeCell ref="B45:E59"/>
    <mergeCell ref="J28:L28"/>
    <mergeCell ref="I31:J31"/>
    <mergeCell ref="C2:E2"/>
    <mergeCell ref="A5:F5"/>
    <mergeCell ref="G5:L5"/>
    <mergeCell ref="A6:A7"/>
    <mergeCell ref="B6:B7"/>
    <mergeCell ref="G6:G7"/>
    <mergeCell ref="A18:C29"/>
  </mergeCells>
  <conditionalFormatting sqref="J59">
    <cfRule type="expression" dxfId="0" priority="1">
      <formula>$J59=0</formula>
    </cfRule>
  </conditionalFormatting>
  <conditionalFormatting sqref="J59">
    <cfRule type="expression" dxfId="1" priority="2">
      <formula>$J59&gt;=1</formula>
    </cfRule>
  </conditionalFormatting>
  <conditionalFormatting sqref="J59">
    <cfRule type="expression" dxfId="2" priority="3">
      <formula>$J59&lt;=-1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46087.0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0" t="s">
        <v>46</v>
      </c>
      <c r="B5" s="164"/>
      <c r="C5" s="164"/>
      <c r="D5" s="164"/>
      <c r="E5" s="164"/>
      <c r="F5" s="178"/>
      <c r="G5" s="331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2261.0</v>
      </c>
      <c r="H8" s="196">
        <v>9525.0</v>
      </c>
      <c r="I8" s="197"/>
      <c r="J8" s="198">
        <v>95000.0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2282.0</v>
      </c>
      <c r="H9" s="205">
        <v>9526.0</v>
      </c>
      <c r="I9" s="201"/>
      <c r="J9" s="206">
        <v>85000.0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2263.0</v>
      </c>
      <c r="H10" s="207">
        <v>9527.0</v>
      </c>
      <c r="I10" s="192"/>
      <c r="J10" s="208">
        <v>25490.0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2264.0</v>
      </c>
      <c r="H11" s="205">
        <v>9528.0</v>
      </c>
      <c r="I11" s="201"/>
      <c r="J11" s="201"/>
      <c r="K11" s="206">
        <v>35980.0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2265.0</v>
      </c>
      <c r="H12" s="207">
        <v>9529.0</v>
      </c>
      <c r="I12" s="191"/>
      <c r="J12" s="192"/>
      <c r="K12" s="210">
        <v>24990.0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2266.0</v>
      </c>
      <c r="H13" s="205">
        <v>9530.0</v>
      </c>
      <c r="I13" s="201"/>
      <c r="J13" s="206">
        <v>36490.0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2267.0</v>
      </c>
      <c r="H14" s="207">
        <v>9531.0</v>
      </c>
      <c r="I14" s="191"/>
      <c r="J14" s="210">
        <v>70000.0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5">
        <v>9532.0</v>
      </c>
      <c r="I15" s="201"/>
      <c r="J15" s="201"/>
      <c r="K15" s="201"/>
      <c r="L15" s="206">
        <v>235000.0</v>
      </c>
    </row>
    <row r="16" ht="20.25" customHeight="1">
      <c r="A16" s="189"/>
      <c r="B16" s="190"/>
      <c r="C16" s="191"/>
      <c r="D16" s="191"/>
      <c r="E16" s="193"/>
      <c r="F16" s="194"/>
      <c r="G16" s="195">
        <v>2268.0</v>
      </c>
      <c r="H16" s="207">
        <v>9532.0</v>
      </c>
      <c r="I16" s="210"/>
      <c r="J16" s="210">
        <v>100000.0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>
        <v>2270.0</v>
      </c>
      <c r="H17" s="205">
        <v>9534.0</v>
      </c>
      <c r="I17" s="201"/>
      <c r="J17" s="206"/>
      <c r="K17" s="206">
        <v>95000.0</v>
      </c>
      <c r="L17" s="201"/>
    </row>
    <row r="18" ht="20.25" customHeight="1">
      <c r="A18" s="189"/>
      <c r="B18" s="190"/>
      <c r="C18" s="191"/>
      <c r="D18" s="191"/>
      <c r="E18" s="193"/>
      <c r="F18" s="194"/>
      <c r="G18" s="209">
        <v>2260.0</v>
      </c>
      <c r="H18" s="205">
        <v>9534.0</v>
      </c>
      <c r="I18" s="201"/>
      <c r="J18" s="206">
        <v>100000.0</v>
      </c>
      <c r="K18" s="191"/>
      <c r="L18" s="191"/>
    </row>
    <row r="19" ht="20.25" customHeight="1">
      <c r="A19" s="318"/>
      <c r="B19" s="319"/>
      <c r="C19" s="320"/>
      <c r="D19" s="320"/>
      <c r="E19" s="321"/>
      <c r="F19" s="322"/>
      <c r="G19" s="209">
        <v>2269.0</v>
      </c>
      <c r="H19" s="205">
        <v>9533.0</v>
      </c>
      <c r="I19" s="201"/>
      <c r="J19" s="206">
        <v>25000.0</v>
      </c>
      <c r="K19" s="320"/>
      <c r="L19" s="32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>
        <v>2271.0</v>
      </c>
      <c r="H20" s="207">
        <v>9535.0</v>
      </c>
      <c r="I20" s="191"/>
      <c r="J20" s="210">
        <v>15000.0</v>
      </c>
      <c r="K20" s="191"/>
      <c r="L20" s="191"/>
    </row>
    <row r="21" ht="20.25" customHeight="1">
      <c r="A21" s="212"/>
      <c r="B21" s="213" t="s">
        <v>52</v>
      </c>
      <c r="C21" s="214">
        <f>SUM($C8:$C20)</f>
        <v>0</v>
      </c>
      <c r="D21" s="214">
        <f>SUM($D8:$D20)</f>
        <v>0</v>
      </c>
      <c r="E21" s="214">
        <f>SUM($E8:$E20)</f>
        <v>0</v>
      </c>
      <c r="F21" s="214">
        <f>SUM($F8:$F20)</f>
        <v>0</v>
      </c>
      <c r="G21" s="215"/>
      <c r="H21" s="213" t="s">
        <v>52</v>
      </c>
      <c r="I21" s="214">
        <f>SUM($I8:$I20)</f>
        <v>0</v>
      </c>
      <c r="J21" s="214">
        <f>SUM($J8:$J20)</f>
        <v>551980</v>
      </c>
      <c r="K21" s="214">
        <f>SUM($K8:$K20)</f>
        <v>155970</v>
      </c>
      <c r="L21" s="214">
        <f>SUM($L8:$L20)</f>
        <v>235000</v>
      </c>
    </row>
    <row r="22" ht="3.75" customHeight="1">
      <c r="A22" s="212"/>
      <c r="B22" s="216"/>
      <c r="C22" s="217"/>
      <c r="D22" s="217"/>
      <c r="E22" s="217"/>
      <c r="F22" s="217"/>
      <c r="G22" s="212"/>
      <c r="H22" s="216"/>
      <c r="I22" s="218"/>
      <c r="J22" s="218"/>
      <c r="K22" s="218"/>
      <c r="L22" s="218"/>
    </row>
    <row r="23" ht="21.75" customHeight="1">
      <c r="A23" s="212"/>
      <c r="B23" s="216"/>
      <c r="C23" s="217"/>
      <c r="D23" s="217"/>
      <c r="E23" s="217"/>
      <c r="F23" s="217"/>
      <c r="G23" s="212"/>
      <c r="H23" s="216"/>
      <c r="I23" s="218"/>
      <c r="J23" s="219"/>
      <c r="K23" s="220" t="s">
        <v>53</v>
      </c>
      <c r="L23" s="221">
        <f>$C$21+$D$21+$E$21+$F$21+$I$21+$J$21+$K$21+$L$21</f>
        <v>942950</v>
      </c>
    </row>
    <row r="24" ht="12.0" customHeight="1">
      <c r="A24" s="212"/>
      <c r="B24" s="216"/>
      <c r="C24" s="217"/>
      <c r="D24" s="217"/>
      <c r="E24" s="217"/>
      <c r="F24" s="217"/>
      <c r="G24" s="212"/>
      <c r="H24" s="218"/>
      <c r="I24" s="217"/>
      <c r="J24" s="217"/>
      <c r="K24" s="217"/>
      <c r="L24" s="222"/>
    </row>
    <row r="25" ht="26.25" customHeight="1">
      <c r="A25" s="223"/>
      <c r="B25" s="224"/>
      <c r="C25" s="225"/>
      <c r="D25" s="225"/>
      <c r="E25" s="225"/>
      <c r="F25" s="226"/>
      <c r="G25" s="226" t="s">
        <v>54</v>
      </c>
      <c r="H25" s="224"/>
      <c r="I25" s="225"/>
      <c r="J25" s="225"/>
      <c r="K25" s="225"/>
      <c r="L25" s="225"/>
    </row>
    <row r="26" ht="19.5" customHeight="1">
      <c r="A26" s="227" t="s">
        <v>55</v>
      </c>
      <c r="B26" s="228"/>
      <c r="C26" s="229"/>
      <c r="D26" s="230"/>
      <c r="E26" s="231" t="s">
        <v>56</v>
      </c>
      <c r="F26" s="232"/>
      <c r="G26" s="233" t="s">
        <v>57</v>
      </c>
      <c r="H26" s="228"/>
      <c r="I26" s="229"/>
      <c r="J26" s="234" t="s">
        <v>58</v>
      </c>
      <c r="K26" s="164"/>
      <c r="L26" s="178"/>
    </row>
    <row r="27" ht="18.75" customHeight="1">
      <c r="A27" s="235"/>
      <c r="C27" s="236"/>
      <c r="D27" s="237" t="s">
        <v>59</v>
      </c>
      <c r="E27" s="162"/>
      <c r="F27" s="238" t="s">
        <v>16</v>
      </c>
      <c r="G27" s="239"/>
      <c r="I27" s="236"/>
      <c r="J27" s="237" t="s">
        <v>59</v>
      </c>
      <c r="K27" s="162"/>
      <c r="L27" s="238" t="s">
        <v>16</v>
      </c>
    </row>
    <row r="28" ht="15.75" customHeight="1">
      <c r="A28" s="235"/>
      <c r="C28" s="236"/>
      <c r="D28" s="240" t="s">
        <v>60</v>
      </c>
      <c r="E28" s="241"/>
      <c r="F28" s="242">
        <f>C21+I21</f>
        <v>0</v>
      </c>
      <c r="G28" s="239"/>
      <c r="I28" s="236"/>
      <c r="J28" s="240" t="s">
        <v>10</v>
      </c>
      <c r="K28" s="241"/>
      <c r="L28" s="314"/>
    </row>
    <row r="29" ht="15.75" customHeight="1">
      <c r="A29" s="235"/>
      <c r="C29" s="236"/>
      <c r="D29" s="240" t="s">
        <v>61</v>
      </c>
      <c r="E29" s="243"/>
      <c r="F29" s="242">
        <f>D21+J21</f>
        <v>551980</v>
      </c>
      <c r="G29" s="239"/>
      <c r="I29" s="236"/>
      <c r="J29" s="244" t="s">
        <v>62</v>
      </c>
      <c r="K29" s="245"/>
      <c r="L29" s="246"/>
    </row>
    <row r="30" ht="15.75" customHeight="1">
      <c r="A30" s="235"/>
      <c r="C30" s="236"/>
      <c r="D30" s="240" t="s">
        <v>63</v>
      </c>
      <c r="E30" s="243"/>
      <c r="F30" s="242">
        <f>E21+K21</f>
        <v>155970</v>
      </c>
      <c r="G30" s="239"/>
      <c r="I30" s="236"/>
      <c r="J30" s="244" t="s">
        <v>64</v>
      </c>
      <c r="K30" s="245"/>
      <c r="L30" s="246"/>
    </row>
    <row r="31" ht="15.75" customHeight="1">
      <c r="A31" s="235"/>
      <c r="C31" s="236"/>
      <c r="D31" s="240" t="s">
        <v>65</v>
      </c>
      <c r="E31" s="243"/>
      <c r="F31" s="242">
        <f>F21+L21</f>
        <v>235000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47" t="s">
        <v>53</v>
      </c>
      <c r="E32" s="248"/>
      <c r="F32" s="249">
        <f>SUM(F28:F31)</f>
        <v>942950</v>
      </c>
      <c r="G32" s="239"/>
      <c r="I32" s="236"/>
      <c r="J32" s="244"/>
      <c r="K32" s="245"/>
      <c r="L32" s="246"/>
    </row>
    <row r="33" ht="15.75" customHeight="1">
      <c r="A33" s="235"/>
      <c r="C33" s="236"/>
      <c r="D33" s="250" t="s">
        <v>66</v>
      </c>
      <c r="E33" s="164"/>
      <c r="F33" s="178"/>
      <c r="G33" s="239"/>
      <c r="I33" s="236"/>
      <c r="J33" s="244"/>
      <c r="K33" s="245"/>
      <c r="L33" s="246"/>
    </row>
    <row r="34" ht="15.75" customHeight="1">
      <c r="A34" s="235"/>
      <c r="C34" s="236"/>
      <c r="D34" s="237" t="s">
        <v>59</v>
      </c>
      <c r="E34" s="162"/>
      <c r="F34" s="238" t="s">
        <v>16</v>
      </c>
      <c r="G34" s="239"/>
      <c r="I34" s="236"/>
      <c r="J34" s="244"/>
      <c r="K34" s="245"/>
      <c r="L34" s="246"/>
    </row>
    <row r="35" ht="15.75" customHeight="1">
      <c r="A35" s="235"/>
      <c r="C35" s="236"/>
      <c r="D35" s="251" t="s">
        <v>10</v>
      </c>
      <c r="E35" s="252"/>
      <c r="F35" s="242"/>
      <c r="G35" s="239"/>
      <c r="I35" s="236"/>
      <c r="J35" s="247" t="s">
        <v>67</v>
      </c>
      <c r="K35" s="248"/>
      <c r="L35" s="249">
        <f>SUM(L28:L34)</f>
        <v>0</v>
      </c>
    </row>
    <row r="36" ht="15.75" customHeight="1">
      <c r="A36" s="235"/>
      <c r="C36" s="236"/>
      <c r="D36" s="253" t="s">
        <v>64</v>
      </c>
      <c r="E36" s="254"/>
      <c r="F36" s="246"/>
      <c r="G36" s="239"/>
      <c r="I36" s="236"/>
      <c r="J36" s="234" t="s">
        <v>68</v>
      </c>
      <c r="K36" s="164"/>
      <c r="L36" s="178"/>
    </row>
    <row r="37" ht="18.75" customHeight="1">
      <c r="A37" s="255"/>
      <c r="B37" s="256"/>
      <c r="C37" s="257"/>
      <c r="D37" s="247" t="s">
        <v>69</v>
      </c>
      <c r="E37" s="248"/>
      <c r="F37" s="249">
        <f>SUM(F35:F36)</f>
        <v>0</v>
      </c>
      <c r="G37" s="258"/>
      <c r="H37" s="259"/>
      <c r="I37" s="260"/>
      <c r="J37" s="244" t="s">
        <v>70</v>
      </c>
      <c r="K37" s="254"/>
      <c r="L37" s="246"/>
    </row>
    <row r="38" ht="15.75" customHeight="1">
      <c r="A38" s="212"/>
      <c r="B38" s="261"/>
      <c r="C38" s="262"/>
      <c r="D38" s="263"/>
      <c r="E38" s="264" t="s">
        <v>71</v>
      </c>
      <c r="F38" s="265">
        <f>F32+F37</f>
        <v>942950</v>
      </c>
      <c r="G38" s="266"/>
      <c r="H38" s="267"/>
      <c r="I38" s="268"/>
      <c r="J38" s="263"/>
      <c r="K38" s="264" t="s">
        <v>72</v>
      </c>
      <c r="L38" s="265">
        <f>L35+L37</f>
        <v>0</v>
      </c>
    </row>
    <row r="39" ht="11.25" customHeight="1">
      <c r="A39" s="212"/>
      <c r="B39" s="216"/>
      <c r="C39" s="217"/>
      <c r="D39" s="217"/>
      <c r="E39" s="217"/>
      <c r="F39" s="217"/>
      <c r="G39" s="269"/>
      <c r="H39" s="270"/>
      <c r="I39" s="271"/>
      <c r="K39" s="217"/>
      <c r="L39" s="217"/>
    </row>
    <row r="40" ht="15.75" customHeight="1">
      <c r="A40" s="223"/>
      <c r="B40" s="224"/>
      <c r="C40" s="225"/>
      <c r="D40" s="225"/>
      <c r="E40" s="225"/>
      <c r="F40" s="226"/>
      <c r="G40" s="226" t="s">
        <v>73</v>
      </c>
      <c r="H40" s="224"/>
      <c r="I40" s="225"/>
      <c r="J40" s="225"/>
      <c r="K40" s="225"/>
      <c r="L40" s="225"/>
    </row>
    <row r="41" ht="16.5" customHeight="1">
      <c r="A41" s="272" t="s">
        <v>74</v>
      </c>
      <c r="B41" s="228"/>
      <c r="C41" s="229"/>
      <c r="D41" s="273" t="s">
        <v>75</v>
      </c>
      <c r="E41" s="273" t="s">
        <v>76</v>
      </c>
      <c r="F41" s="274" t="s">
        <v>16</v>
      </c>
      <c r="G41" s="275" t="s">
        <v>77</v>
      </c>
      <c r="H41" s="228"/>
      <c r="I41" s="229"/>
      <c r="J41" s="273" t="s">
        <v>75</v>
      </c>
      <c r="K41" s="273" t="s">
        <v>76</v>
      </c>
      <c r="L41" s="273" t="s">
        <v>16</v>
      </c>
    </row>
    <row r="42" ht="16.5" customHeight="1">
      <c r="A42" s="235"/>
      <c r="C42" s="236"/>
      <c r="D42" s="276">
        <v>20000.0</v>
      </c>
      <c r="E42" s="277"/>
      <c r="F42" s="278">
        <f t="shared" ref="F42:F46" si="1">D42*E42</f>
        <v>0</v>
      </c>
      <c r="G42" s="279"/>
      <c r="I42" s="236"/>
      <c r="J42" s="276">
        <v>500.0</v>
      </c>
      <c r="K42" s="281">
        <v>9.0</v>
      </c>
      <c r="L42" s="280">
        <f t="shared" ref="L42:L45" si="2">J42*K42</f>
        <v>4500</v>
      </c>
    </row>
    <row r="43" ht="16.5" customHeight="1">
      <c r="A43" s="235"/>
      <c r="C43" s="236"/>
      <c r="D43" s="276">
        <v>10000.0</v>
      </c>
      <c r="E43" s="281">
        <v>2.0</v>
      </c>
      <c r="F43" s="278">
        <f t="shared" si="1"/>
        <v>20000</v>
      </c>
      <c r="G43" s="279"/>
      <c r="I43" s="236"/>
      <c r="J43" s="276">
        <v>100.0</v>
      </c>
      <c r="K43" s="281">
        <v>9.0</v>
      </c>
      <c r="L43" s="280">
        <f t="shared" si="2"/>
        <v>900</v>
      </c>
    </row>
    <row r="44" ht="16.5" customHeight="1">
      <c r="A44" s="235"/>
      <c r="C44" s="236"/>
      <c r="D44" s="276">
        <v>5000.0</v>
      </c>
      <c r="E44" s="281">
        <v>2.0</v>
      </c>
      <c r="F44" s="278">
        <f t="shared" si="1"/>
        <v>10000</v>
      </c>
      <c r="G44" s="279"/>
      <c r="I44" s="236"/>
      <c r="J44" s="276">
        <v>50.0</v>
      </c>
      <c r="K44" s="281">
        <v>20.0</v>
      </c>
      <c r="L44" s="280">
        <f t="shared" si="2"/>
        <v>1000</v>
      </c>
    </row>
    <row r="45" ht="16.5" customHeight="1">
      <c r="A45" s="235"/>
      <c r="C45" s="236"/>
      <c r="D45" s="276">
        <v>2000.0</v>
      </c>
      <c r="E45" s="281">
        <v>1.0</v>
      </c>
      <c r="F45" s="278">
        <f t="shared" si="1"/>
        <v>2000</v>
      </c>
      <c r="G45" s="279"/>
      <c r="I45" s="236"/>
      <c r="J45" s="276">
        <v>10.0</v>
      </c>
      <c r="K45" s="281">
        <v>16.0</v>
      </c>
      <c r="L45" s="280">
        <f t="shared" si="2"/>
        <v>160</v>
      </c>
    </row>
    <row r="46" ht="16.5" customHeight="1">
      <c r="A46" s="255"/>
      <c r="B46" s="256"/>
      <c r="C46" s="257"/>
      <c r="D46" s="276">
        <v>1000.0</v>
      </c>
      <c r="E46" s="281">
        <v>6.0</v>
      </c>
      <c r="F46" s="278">
        <f t="shared" si="1"/>
        <v>6000</v>
      </c>
      <c r="G46" s="282"/>
      <c r="H46" s="256"/>
      <c r="I46" s="257"/>
      <c r="J46" s="276"/>
      <c r="K46" s="283"/>
      <c r="L46" s="280"/>
    </row>
    <row r="47" ht="15.75" customHeight="1">
      <c r="A47" s="212"/>
      <c r="B47" s="216"/>
      <c r="C47" s="217"/>
      <c r="D47" s="284"/>
      <c r="E47" s="285" t="s">
        <v>78</v>
      </c>
      <c r="F47" s="286">
        <f>SUM(F42:F46)</f>
        <v>38000</v>
      </c>
      <c r="G47" s="266"/>
      <c r="H47" s="267"/>
      <c r="I47" s="268"/>
      <c r="J47" s="284"/>
      <c r="K47" s="285" t="s">
        <v>79</v>
      </c>
      <c r="L47" s="286">
        <f>SUM(L42:L46)</f>
        <v>6560</v>
      </c>
    </row>
    <row r="48" ht="15.75" customHeight="1">
      <c r="A48" s="212"/>
      <c r="B48" s="216"/>
      <c r="C48" s="217"/>
      <c r="D48" s="217"/>
      <c r="E48" s="217"/>
      <c r="F48" s="217"/>
      <c r="G48" s="212"/>
      <c r="H48" s="216"/>
      <c r="I48" s="217"/>
      <c r="J48" s="217"/>
      <c r="K48" s="217"/>
      <c r="L48" s="217"/>
    </row>
    <row r="49" ht="18.0" customHeight="1">
      <c r="A49" s="212"/>
      <c r="B49" s="216"/>
      <c r="C49" s="217"/>
      <c r="D49" s="217"/>
      <c r="E49" s="217"/>
      <c r="F49" s="217"/>
      <c r="G49" s="287"/>
      <c r="H49" s="287"/>
      <c r="I49" s="288" t="s">
        <v>80</v>
      </c>
      <c r="J49" s="289"/>
      <c r="K49" s="287"/>
      <c r="L49" s="217"/>
    </row>
    <row r="50" ht="4.5" customHeight="1">
      <c r="A50" s="212"/>
      <c r="B50" s="216"/>
      <c r="C50" s="217"/>
      <c r="D50" s="217"/>
      <c r="E50" s="217"/>
      <c r="F50" s="217"/>
      <c r="G50" s="212"/>
      <c r="H50" s="216"/>
      <c r="I50" s="217"/>
      <c r="J50" s="217"/>
      <c r="K50" s="217"/>
      <c r="L50" s="217"/>
    </row>
    <row r="51" ht="15.0" customHeight="1">
      <c r="A51" s="290"/>
      <c r="B51" s="291" t="s">
        <v>81</v>
      </c>
      <c r="C51" s="228"/>
      <c r="D51" s="228"/>
      <c r="E51" s="229"/>
      <c r="F51" s="217"/>
      <c r="G51" s="292"/>
      <c r="H51" s="292"/>
      <c r="I51" s="293" t="s">
        <v>82</v>
      </c>
      <c r="J51" s="294">
        <f>'05'!J62</f>
        <v>44560</v>
      </c>
      <c r="K51" s="295"/>
      <c r="L51" s="217"/>
    </row>
    <row r="52" ht="4.5" customHeight="1">
      <c r="A52" s="290"/>
      <c r="B52" s="255"/>
      <c r="C52" s="256"/>
      <c r="D52" s="256"/>
      <c r="E52" s="257"/>
      <c r="F52" s="217"/>
      <c r="G52" s="212"/>
      <c r="H52" s="216"/>
      <c r="I52" s="217"/>
      <c r="J52" s="218"/>
      <c r="K52" s="217"/>
      <c r="L52" s="217"/>
    </row>
    <row r="53" ht="18.75" customHeight="1">
      <c r="A53" s="296"/>
      <c r="B53" s="324"/>
      <c r="C53" s="228"/>
      <c r="D53" s="228"/>
      <c r="E53" s="229"/>
      <c r="F53" s="217"/>
      <c r="G53" s="298"/>
      <c r="H53" s="298"/>
      <c r="I53" s="299" t="s">
        <v>84</v>
      </c>
      <c r="J53" s="300">
        <f>F47+L47</f>
        <v>44560</v>
      </c>
      <c r="K53" s="301"/>
      <c r="L53" s="217"/>
    </row>
    <row r="54" ht="4.5" customHeight="1">
      <c r="A54" s="296"/>
      <c r="B54" s="235"/>
      <c r="E54" s="236"/>
      <c r="F54" s="217"/>
      <c r="G54" s="212"/>
      <c r="H54" s="269"/>
      <c r="I54" s="270"/>
      <c r="J54" s="218"/>
      <c r="K54" s="217"/>
      <c r="L54" s="217"/>
    </row>
    <row r="55" ht="15.75" customHeight="1">
      <c r="A55" s="296"/>
      <c r="B55" s="235"/>
      <c r="E55" s="236"/>
      <c r="F55" s="217"/>
      <c r="G55" s="298"/>
      <c r="H55" s="298"/>
      <c r="I55" s="299" t="s">
        <v>53</v>
      </c>
      <c r="J55" s="300">
        <f>L23</f>
        <v>942950</v>
      </c>
      <c r="K55" s="301"/>
      <c r="L55" s="222"/>
    </row>
    <row r="56" ht="4.5" customHeight="1">
      <c r="A56" s="296"/>
      <c r="B56" s="235"/>
      <c r="E56" s="236"/>
      <c r="F56" s="217"/>
      <c r="G56" s="212"/>
      <c r="H56" s="269"/>
      <c r="I56" s="270"/>
      <c r="J56" s="218"/>
      <c r="K56" s="217"/>
      <c r="L56" s="217"/>
    </row>
    <row r="57" ht="15.75" customHeight="1">
      <c r="A57" s="296"/>
      <c r="B57" s="235"/>
      <c r="E57" s="236"/>
      <c r="F57" s="217"/>
      <c r="G57" s="302"/>
      <c r="H57" s="302"/>
      <c r="I57" s="303" t="s">
        <v>66</v>
      </c>
      <c r="J57" s="304" t="str">
        <f>F35</f>
        <v/>
      </c>
      <c r="K57" s="301"/>
      <c r="L57" s="217"/>
    </row>
    <row r="58" ht="4.5" customHeight="1">
      <c r="A58" s="296"/>
      <c r="B58" s="235"/>
      <c r="E58" s="236"/>
      <c r="F58" s="217"/>
      <c r="G58" s="212"/>
      <c r="H58" s="212"/>
      <c r="I58" s="216"/>
      <c r="J58" s="218"/>
      <c r="K58" s="217"/>
      <c r="L58" s="217"/>
    </row>
    <row r="59" ht="15.75" customHeight="1">
      <c r="A59" s="296"/>
      <c r="B59" s="235"/>
      <c r="E59" s="236"/>
      <c r="F59" s="217"/>
      <c r="G59" s="302"/>
      <c r="H59" s="302"/>
      <c r="I59" s="303" t="s">
        <v>58</v>
      </c>
      <c r="J59" s="304">
        <f>L28+L37</f>
        <v>0</v>
      </c>
      <c r="K59" s="301"/>
      <c r="L59" s="217"/>
    </row>
    <row r="60" ht="4.5" customHeight="1">
      <c r="A60" s="296"/>
      <c r="B60" s="235"/>
      <c r="E60" s="236"/>
      <c r="F60" s="217"/>
      <c r="G60" s="212"/>
      <c r="H60" s="212"/>
      <c r="I60" s="216"/>
      <c r="J60" s="218"/>
      <c r="K60" s="217"/>
      <c r="L60" s="217"/>
    </row>
    <row r="61" ht="15.75" customHeight="1">
      <c r="A61" s="296"/>
      <c r="B61" s="235"/>
      <c r="E61" s="236"/>
      <c r="F61" s="217"/>
      <c r="G61" s="302"/>
      <c r="H61" s="302"/>
      <c r="I61" s="303" t="s">
        <v>85</v>
      </c>
      <c r="J61" s="304">
        <f>J51+J55+J57-J59</f>
        <v>987510</v>
      </c>
      <c r="K61" s="305"/>
      <c r="L61" s="217"/>
    </row>
    <row r="62" ht="4.5" customHeight="1">
      <c r="A62" s="212"/>
      <c r="B62" s="235"/>
      <c r="E62" s="236"/>
      <c r="F62" s="217"/>
      <c r="G62" s="212"/>
      <c r="H62" s="216"/>
      <c r="I62" s="217"/>
      <c r="J62" s="218"/>
      <c r="K62" s="217"/>
      <c r="L62" s="217"/>
    </row>
    <row r="63" ht="15.75" customHeight="1">
      <c r="A63" s="212"/>
      <c r="B63" s="235"/>
      <c r="E63" s="236"/>
      <c r="F63" s="217"/>
      <c r="G63" s="292"/>
      <c r="H63" s="292"/>
      <c r="I63" s="293" t="s">
        <v>86</v>
      </c>
      <c r="J63" s="304">
        <f>J61-J51</f>
        <v>942950</v>
      </c>
      <c r="K63" s="306"/>
      <c r="L63" s="217"/>
    </row>
    <row r="64" ht="4.5" customHeight="1">
      <c r="A64" s="296"/>
      <c r="B64" s="235"/>
      <c r="E64" s="236"/>
      <c r="F64" s="217"/>
      <c r="G64" s="212"/>
      <c r="H64" s="216"/>
      <c r="I64" s="216"/>
      <c r="J64" s="218"/>
      <c r="K64" s="217"/>
      <c r="L64" s="217"/>
    </row>
    <row r="65" ht="15.75" customHeight="1">
      <c r="A65" s="212"/>
      <c r="B65" s="235"/>
      <c r="E65" s="236"/>
      <c r="F65" s="217"/>
      <c r="G65" s="298"/>
      <c r="H65" s="298"/>
      <c r="I65" s="299" t="s">
        <v>87</v>
      </c>
      <c r="J65" s="304">
        <f>J51+F28+(F35-(L28+L37))</f>
        <v>44560</v>
      </c>
      <c r="K65" s="306"/>
      <c r="L65" s="217"/>
    </row>
    <row r="66" ht="4.5" customHeight="1">
      <c r="A66" s="296"/>
      <c r="B66" s="235"/>
      <c r="E66" s="236"/>
      <c r="F66" s="217"/>
      <c r="G66" s="212"/>
      <c r="H66" s="216"/>
      <c r="I66" s="216"/>
      <c r="J66" s="218"/>
      <c r="K66" s="217"/>
      <c r="L66" s="217"/>
    </row>
    <row r="67" ht="18.75" customHeight="1">
      <c r="A67" s="296"/>
      <c r="B67" s="255"/>
      <c r="C67" s="256"/>
      <c r="D67" s="256"/>
      <c r="E67" s="257"/>
      <c r="F67" s="217"/>
      <c r="G67" s="298"/>
      <c r="H67" s="298"/>
      <c r="I67" s="299" t="s">
        <v>88</v>
      </c>
      <c r="J67" s="307">
        <f>J53-J65</f>
        <v>0</v>
      </c>
      <c r="K67" s="243"/>
      <c r="L67" s="217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0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5.0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0" customHeight="1">
      <c r="A71" s="168"/>
      <c r="B71" s="308"/>
      <c r="C71" s="308"/>
      <c r="D71" s="308"/>
      <c r="E71" s="308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4.25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0"/>
      <c r="C85" s="309"/>
      <c r="D85" s="309"/>
      <c r="E85" s="309"/>
      <c r="F85" s="309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46086.0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0" t="s">
        <v>46</v>
      </c>
      <c r="B5" s="164"/>
      <c r="C5" s="164"/>
      <c r="D5" s="164"/>
      <c r="E5" s="164"/>
      <c r="F5" s="178"/>
      <c r="G5" s="331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2253.0</v>
      </c>
      <c r="H8" s="196">
        <v>9518.0</v>
      </c>
      <c r="I8" s="197"/>
      <c r="J8" s="198">
        <v>15000.0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2254.0</v>
      </c>
      <c r="H9" s="205">
        <v>9519.0</v>
      </c>
      <c r="I9" s="201"/>
      <c r="J9" s="206">
        <v>4500.0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2255.0</v>
      </c>
      <c r="H10" s="207">
        <v>9520.0</v>
      </c>
      <c r="I10" s="192"/>
      <c r="J10" s="208">
        <v>25000.0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2256.0</v>
      </c>
      <c r="H11" s="205">
        <v>9521.0</v>
      </c>
      <c r="I11" s="201"/>
      <c r="J11" s="206">
        <v>17500.0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2257.0</v>
      </c>
      <c r="H12" s="207">
        <v>9522.0</v>
      </c>
      <c r="I12" s="191"/>
      <c r="J12" s="208">
        <v>24990.0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2258.0</v>
      </c>
      <c r="H13" s="205">
        <v>9523.0</v>
      </c>
      <c r="I13" s="201"/>
      <c r="J13" s="206">
        <v>309011.0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2259.0</v>
      </c>
      <c r="H14" s="207">
        <v>9524.0</v>
      </c>
      <c r="I14" s="191"/>
      <c r="J14" s="210">
        <v>35980.0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5">
        <v>9525.0</v>
      </c>
      <c r="I15" s="201"/>
      <c r="J15" s="206">
        <v>15000.0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313"/>
      <c r="H17" s="190"/>
      <c r="I17" s="191"/>
      <c r="J17" s="191"/>
      <c r="K17" s="191"/>
      <c r="L17" s="191"/>
    </row>
    <row r="18" ht="20.25" customHeight="1">
      <c r="A18" s="212"/>
      <c r="B18" s="213" t="s">
        <v>52</v>
      </c>
      <c r="C18" s="214">
        <f>SUM($C8:$C17)</f>
        <v>0</v>
      </c>
      <c r="D18" s="214">
        <f>SUM($D8:$D17)</f>
        <v>0</v>
      </c>
      <c r="E18" s="214">
        <f>SUM($E8:$E17)</f>
        <v>0</v>
      </c>
      <c r="F18" s="214">
        <f>SUM($F8:$F17)</f>
        <v>0</v>
      </c>
      <c r="G18" s="215"/>
      <c r="H18" s="213" t="s">
        <v>52</v>
      </c>
      <c r="I18" s="214">
        <f>SUM($I8:$I17)</f>
        <v>0</v>
      </c>
      <c r="J18" s="214">
        <f>SUM($J8:$J17)</f>
        <v>446981</v>
      </c>
      <c r="K18" s="214">
        <f>SUM($K8:$K17)</f>
        <v>0</v>
      </c>
      <c r="L18" s="214">
        <f>SUM($L8:$L17)</f>
        <v>0</v>
      </c>
    </row>
    <row r="19" ht="3.75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8"/>
      <c r="K19" s="218"/>
      <c r="L19" s="218"/>
    </row>
    <row r="20" ht="21.75" customHeight="1">
      <c r="A20" s="212"/>
      <c r="B20" s="216"/>
      <c r="C20" s="217"/>
      <c r="D20" s="217"/>
      <c r="E20" s="217"/>
      <c r="F20" s="217"/>
      <c r="G20" s="212"/>
      <c r="H20" s="216"/>
      <c r="I20" s="218"/>
      <c r="J20" s="219"/>
      <c r="K20" s="220" t="s">
        <v>53</v>
      </c>
      <c r="L20" s="221">
        <f>$C$18+$D$18+$E$18+$F$18+$I$18+$J$18+$K$18+$L$18</f>
        <v>446981</v>
      </c>
    </row>
    <row r="21" ht="12.0" customHeight="1">
      <c r="A21" s="212"/>
      <c r="B21" s="216"/>
      <c r="C21" s="217"/>
      <c r="D21" s="217"/>
      <c r="E21" s="217"/>
      <c r="F21" s="217"/>
      <c r="G21" s="212"/>
      <c r="H21" s="218"/>
      <c r="I21" s="217"/>
      <c r="J21" s="217"/>
      <c r="K21" s="217"/>
      <c r="L21" s="222"/>
    </row>
    <row r="22" ht="26.25" customHeight="1">
      <c r="A22" s="223"/>
      <c r="B22" s="224"/>
      <c r="C22" s="225"/>
      <c r="D22" s="225"/>
      <c r="E22" s="225"/>
      <c r="F22" s="226"/>
      <c r="G22" s="226" t="s">
        <v>54</v>
      </c>
      <c r="H22" s="224"/>
      <c r="I22" s="225"/>
      <c r="J22" s="225"/>
      <c r="K22" s="225"/>
      <c r="L22" s="225"/>
    </row>
    <row r="23" ht="19.5" customHeight="1">
      <c r="A23" s="227" t="s">
        <v>55</v>
      </c>
      <c r="B23" s="228"/>
      <c r="C23" s="229"/>
      <c r="D23" s="230"/>
      <c r="E23" s="231" t="s">
        <v>56</v>
      </c>
      <c r="F23" s="232"/>
      <c r="G23" s="233" t="s">
        <v>57</v>
      </c>
      <c r="H23" s="228"/>
      <c r="I23" s="229"/>
      <c r="J23" s="234" t="s">
        <v>58</v>
      </c>
      <c r="K23" s="164"/>
      <c r="L23" s="178"/>
    </row>
    <row r="24" ht="18.75" customHeight="1">
      <c r="A24" s="235"/>
      <c r="C24" s="236"/>
      <c r="D24" s="237" t="s">
        <v>59</v>
      </c>
      <c r="E24" s="162"/>
      <c r="F24" s="238" t="s">
        <v>16</v>
      </c>
      <c r="G24" s="239"/>
      <c r="I24" s="236"/>
      <c r="J24" s="237" t="s">
        <v>59</v>
      </c>
      <c r="K24" s="162"/>
      <c r="L24" s="238" t="s">
        <v>16</v>
      </c>
    </row>
    <row r="25" ht="15.75" customHeight="1">
      <c r="A25" s="235"/>
      <c r="C25" s="236"/>
      <c r="D25" s="240" t="s">
        <v>60</v>
      </c>
      <c r="E25" s="241"/>
      <c r="F25" s="242">
        <f>C18+I18</f>
        <v>0</v>
      </c>
      <c r="G25" s="239"/>
      <c r="I25" s="236"/>
      <c r="J25" s="240" t="s">
        <v>10</v>
      </c>
      <c r="K25" s="241"/>
      <c r="L25" s="242">
        <v>0.0</v>
      </c>
    </row>
    <row r="26" ht="15.75" customHeight="1">
      <c r="A26" s="235"/>
      <c r="C26" s="236"/>
      <c r="D26" s="240" t="s">
        <v>61</v>
      </c>
      <c r="E26" s="243"/>
      <c r="F26" s="242">
        <f>D18+J18</f>
        <v>446981</v>
      </c>
      <c r="G26" s="239"/>
      <c r="I26" s="236"/>
      <c r="J26" s="244" t="s">
        <v>62</v>
      </c>
      <c r="K26" s="245"/>
      <c r="L26" s="246"/>
    </row>
    <row r="27" ht="15.75" customHeight="1">
      <c r="A27" s="235"/>
      <c r="C27" s="236"/>
      <c r="D27" s="240" t="s">
        <v>63</v>
      </c>
      <c r="E27" s="243"/>
      <c r="F27" s="242">
        <f>E18+K18</f>
        <v>0</v>
      </c>
      <c r="G27" s="239"/>
      <c r="I27" s="236"/>
      <c r="J27" s="244" t="s">
        <v>64</v>
      </c>
      <c r="K27" s="245"/>
      <c r="L27" s="246"/>
    </row>
    <row r="28" ht="15.75" customHeight="1">
      <c r="A28" s="235"/>
      <c r="C28" s="236"/>
      <c r="D28" s="240" t="s">
        <v>65</v>
      </c>
      <c r="E28" s="243"/>
      <c r="F28" s="242">
        <f>F18+L18</f>
        <v>0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47" t="s">
        <v>53</v>
      </c>
      <c r="E29" s="248"/>
      <c r="F29" s="249">
        <f>SUM(F25:F28)</f>
        <v>446981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0" t="s">
        <v>66</v>
      </c>
      <c r="E30" s="164"/>
      <c r="F30" s="178"/>
      <c r="G30" s="239"/>
      <c r="I30" s="236"/>
      <c r="J30" s="244"/>
      <c r="K30" s="245"/>
      <c r="L30" s="246"/>
    </row>
    <row r="31" ht="15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51" t="s">
        <v>10</v>
      </c>
      <c r="E32" s="252"/>
      <c r="F32" s="242"/>
      <c r="G32" s="239"/>
      <c r="I32" s="236"/>
      <c r="J32" s="247" t="s">
        <v>67</v>
      </c>
      <c r="K32" s="248"/>
      <c r="L32" s="249">
        <f>SUM(L25:L31)</f>
        <v>0</v>
      </c>
    </row>
    <row r="33" ht="15.75" customHeight="1">
      <c r="A33" s="235"/>
      <c r="C33" s="236"/>
      <c r="D33" s="253" t="s">
        <v>64</v>
      </c>
      <c r="E33" s="254"/>
      <c r="F33" s="246"/>
      <c r="G33" s="239"/>
      <c r="I33" s="236"/>
      <c r="J33" s="234" t="s">
        <v>68</v>
      </c>
      <c r="K33" s="164"/>
      <c r="L33" s="178"/>
    </row>
    <row r="34" ht="18.75" customHeight="1">
      <c r="A34" s="255"/>
      <c r="B34" s="256"/>
      <c r="C34" s="257"/>
      <c r="D34" s="247" t="s">
        <v>69</v>
      </c>
      <c r="E34" s="248"/>
      <c r="F34" s="249">
        <f>SUM(F32:F33)</f>
        <v>0</v>
      </c>
      <c r="G34" s="258"/>
      <c r="H34" s="259"/>
      <c r="I34" s="260"/>
      <c r="J34" s="244" t="s">
        <v>70</v>
      </c>
      <c r="K34" s="254"/>
      <c r="L34" s="246"/>
    </row>
    <row r="35" ht="15.75" customHeight="1">
      <c r="A35" s="212"/>
      <c r="B35" s="261"/>
      <c r="C35" s="262"/>
      <c r="D35" s="263"/>
      <c r="E35" s="264" t="s">
        <v>71</v>
      </c>
      <c r="F35" s="265">
        <f>F29+F34</f>
        <v>446981</v>
      </c>
      <c r="G35" s="266"/>
      <c r="H35" s="267"/>
      <c r="I35" s="268"/>
      <c r="J35" s="263"/>
      <c r="K35" s="264" t="s">
        <v>72</v>
      </c>
      <c r="L35" s="265">
        <f>L32+L34</f>
        <v>0</v>
      </c>
    </row>
    <row r="36" ht="11.25" customHeight="1">
      <c r="A36" s="212"/>
      <c r="B36" s="216"/>
      <c r="C36" s="217"/>
      <c r="D36" s="217"/>
      <c r="E36" s="217"/>
      <c r="F36" s="217"/>
      <c r="G36" s="269"/>
      <c r="H36" s="270"/>
      <c r="I36" s="271"/>
      <c r="K36" s="217"/>
      <c r="L36" s="217"/>
    </row>
    <row r="37" ht="15.75" customHeight="1">
      <c r="A37" s="223"/>
      <c r="B37" s="224"/>
      <c r="C37" s="225"/>
      <c r="D37" s="225"/>
      <c r="E37" s="225"/>
      <c r="F37" s="226"/>
      <c r="G37" s="226" t="s">
        <v>73</v>
      </c>
      <c r="H37" s="224"/>
      <c r="I37" s="225"/>
      <c r="J37" s="225"/>
      <c r="K37" s="225"/>
      <c r="L37" s="225"/>
    </row>
    <row r="38" ht="16.5" customHeight="1">
      <c r="A38" s="272" t="s">
        <v>74</v>
      </c>
      <c r="B38" s="228"/>
      <c r="C38" s="229"/>
      <c r="D38" s="273" t="s">
        <v>75</v>
      </c>
      <c r="E38" s="273" t="s">
        <v>76</v>
      </c>
      <c r="F38" s="274" t="s">
        <v>16</v>
      </c>
      <c r="G38" s="275" t="s">
        <v>77</v>
      </c>
      <c r="H38" s="228"/>
      <c r="I38" s="229"/>
      <c r="J38" s="273" t="s">
        <v>75</v>
      </c>
      <c r="K38" s="273" t="s">
        <v>76</v>
      </c>
      <c r="L38" s="273" t="s">
        <v>16</v>
      </c>
    </row>
    <row r="39" ht="16.5" customHeight="1">
      <c r="A39" s="235"/>
      <c r="C39" s="236"/>
      <c r="D39" s="276">
        <v>20000.0</v>
      </c>
      <c r="E39" s="277"/>
      <c r="F39" s="278">
        <f t="shared" ref="F39:F43" si="1">D39*E39</f>
        <v>0</v>
      </c>
      <c r="G39" s="279"/>
      <c r="I39" s="236"/>
      <c r="J39" s="276">
        <v>500.0</v>
      </c>
      <c r="K39" s="281">
        <v>9.0</v>
      </c>
      <c r="L39" s="280">
        <f t="shared" ref="L39:L42" si="2">J39*K39</f>
        <v>4500</v>
      </c>
    </row>
    <row r="40" ht="16.5" customHeight="1">
      <c r="A40" s="235"/>
      <c r="C40" s="236"/>
      <c r="D40" s="276">
        <v>10000.0</v>
      </c>
      <c r="E40" s="281">
        <v>2.0</v>
      </c>
      <c r="F40" s="278">
        <f t="shared" si="1"/>
        <v>20000</v>
      </c>
      <c r="G40" s="279"/>
      <c r="I40" s="236"/>
      <c r="J40" s="276">
        <v>100.0</v>
      </c>
      <c r="K40" s="281">
        <v>9.0</v>
      </c>
      <c r="L40" s="280">
        <f t="shared" si="2"/>
        <v>900</v>
      </c>
    </row>
    <row r="41" ht="16.5" customHeight="1">
      <c r="A41" s="235"/>
      <c r="C41" s="236"/>
      <c r="D41" s="276">
        <v>5000.0</v>
      </c>
      <c r="E41" s="281">
        <v>2.0</v>
      </c>
      <c r="F41" s="278">
        <f t="shared" si="1"/>
        <v>10000</v>
      </c>
      <c r="G41" s="279"/>
      <c r="I41" s="236"/>
      <c r="J41" s="276">
        <v>50.0</v>
      </c>
      <c r="K41" s="281">
        <v>20.0</v>
      </c>
      <c r="L41" s="280">
        <f t="shared" si="2"/>
        <v>1000</v>
      </c>
    </row>
    <row r="42" ht="16.5" customHeight="1">
      <c r="A42" s="235"/>
      <c r="C42" s="236"/>
      <c r="D42" s="276">
        <v>2000.0</v>
      </c>
      <c r="E42" s="281">
        <v>1.0</v>
      </c>
      <c r="F42" s="278">
        <f t="shared" si="1"/>
        <v>2000</v>
      </c>
      <c r="G42" s="279"/>
      <c r="I42" s="236"/>
      <c r="J42" s="276">
        <v>10.0</v>
      </c>
      <c r="K42" s="281">
        <v>16.0</v>
      </c>
      <c r="L42" s="280">
        <f t="shared" si="2"/>
        <v>160</v>
      </c>
    </row>
    <row r="43" ht="16.5" customHeight="1">
      <c r="A43" s="255"/>
      <c r="B43" s="256"/>
      <c r="C43" s="257"/>
      <c r="D43" s="276">
        <v>1000.0</v>
      </c>
      <c r="E43" s="281">
        <v>6.0</v>
      </c>
      <c r="F43" s="278">
        <f t="shared" si="1"/>
        <v>6000</v>
      </c>
      <c r="G43" s="282"/>
      <c r="H43" s="256"/>
      <c r="I43" s="257"/>
      <c r="J43" s="276"/>
      <c r="K43" s="283"/>
      <c r="L43" s="280"/>
    </row>
    <row r="44" ht="15.75" customHeight="1">
      <c r="A44" s="212"/>
      <c r="B44" s="216"/>
      <c r="C44" s="217"/>
      <c r="D44" s="284"/>
      <c r="E44" s="285" t="s">
        <v>78</v>
      </c>
      <c r="F44" s="286">
        <f>SUM(F39:F43)</f>
        <v>38000</v>
      </c>
      <c r="G44" s="266"/>
      <c r="H44" s="267"/>
      <c r="I44" s="268"/>
      <c r="J44" s="284"/>
      <c r="K44" s="285" t="s">
        <v>79</v>
      </c>
      <c r="L44" s="286">
        <f>SUM(L39:L43)</f>
        <v>6560</v>
      </c>
    </row>
    <row r="45" ht="15.7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8.0" customHeight="1">
      <c r="A46" s="212"/>
      <c r="B46" s="216"/>
      <c r="C46" s="217"/>
      <c r="D46" s="217"/>
      <c r="E46" s="217"/>
      <c r="F46" s="217"/>
      <c r="G46" s="287"/>
      <c r="H46" s="287"/>
      <c r="I46" s="288" t="s">
        <v>80</v>
      </c>
      <c r="J46" s="289"/>
      <c r="K46" s="287"/>
      <c r="L46" s="217"/>
    </row>
    <row r="47" ht="4.5" customHeight="1">
      <c r="A47" s="212"/>
      <c r="B47" s="216"/>
      <c r="C47" s="217"/>
      <c r="D47" s="217"/>
      <c r="E47" s="217"/>
      <c r="F47" s="217"/>
      <c r="G47" s="212"/>
      <c r="H47" s="216"/>
      <c r="I47" s="217"/>
      <c r="J47" s="217"/>
      <c r="K47" s="217"/>
      <c r="L47" s="217"/>
    </row>
    <row r="48" ht="15.0" customHeight="1">
      <c r="A48" s="290"/>
      <c r="B48" s="291" t="s">
        <v>81</v>
      </c>
      <c r="C48" s="228"/>
      <c r="D48" s="228"/>
      <c r="E48" s="229"/>
      <c r="F48" s="217"/>
      <c r="G48" s="292"/>
      <c r="H48" s="292"/>
      <c r="I48" s="293" t="s">
        <v>82</v>
      </c>
      <c r="J48" s="294">
        <f>'04'!J62</f>
        <v>44560</v>
      </c>
      <c r="K48" s="295"/>
      <c r="L48" s="217"/>
    </row>
    <row r="49" ht="4.5" customHeight="1">
      <c r="A49" s="290"/>
      <c r="B49" s="255"/>
      <c r="C49" s="256"/>
      <c r="D49" s="256"/>
      <c r="E49" s="257"/>
      <c r="F49" s="217"/>
      <c r="G49" s="212"/>
      <c r="H49" s="216"/>
      <c r="I49" s="217"/>
      <c r="J49" s="218"/>
      <c r="K49" s="217"/>
      <c r="L49" s="217"/>
    </row>
    <row r="50" ht="18.75" customHeight="1">
      <c r="A50" s="296"/>
      <c r="B50" s="324"/>
      <c r="C50" s="228"/>
      <c r="D50" s="228"/>
      <c r="E50" s="229"/>
      <c r="F50" s="217"/>
      <c r="G50" s="298"/>
      <c r="H50" s="298"/>
      <c r="I50" s="299" t="s">
        <v>84</v>
      </c>
      <c r="J50" s="300">
        <f>F44+L44</f>
        <v>44560</v>
      </c>
      <c r="K50" s="301"/>
      <c r="L50" s="217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298"/>
      <c r="H52" s="298"/>
      <c r="I52" s="299" t="s">
        <v>53</v>
      </c>
      <c r="J52" s="300">
        <f>L20</f>
        <v>446981</v>
      </c>
      <c r="K52" s="301"/>
      <c r="L52" s="222"/>
    </row>
    <row r="53" ht="4.5" customHeight="1">
      <c r="A53" s="296"/>
      <c r="B53" s="235"/>
      <c r="E53" s="236"/>
      <c r="F53" s="217"/>
      <c r="G53" s="212"/>
      <c r="H53" s="269"/>
      <c r="I53" s="270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66</v>
      </c>
      <c r="J54" s="304" t="str">
        <f>F32</f>
        <v/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58</v>
      </c>
      <c r="J56" s="304">
        <f>L25+L34</f>
        <v>0</v>
      </c>
      <c r="K56" s="301"/>
      <c r="L56" s="217"/>
    </row>
    <row r="57" ht="4.5" customHeight="1">
      <c r="A57" s="296"/>
      <c r="B57" s="235"/>
      <c r="E57" s="236"/>
      <c r="F57" s="217"/>
      <c r="G57" s="212"/>
      <c r="H57" s="212"/>
      <c r="I57" s="216"/>
      <c r="J57" s="218"/>
      <c r="K57" s="217"/>
      <c r="L57" s="217"/>
    </row>
    <row r="58" ht="15.75" customHeight="1">
      <c r="A58" s="296"/>
      <c r="B58" s="235"/>
      <c r="E58" s="236"/>
      <c r="F58" s="217"/>
      <c r="G58" s="302"/>
      <c r="H58" s="302"/>
      <c r="I58" s="303" t="s">
        <v>85</v>
      </c>
      <c r="J58" s="304">
        <f>J48+J52+J54-J56</f>
        <v>491541</v>
      </c>
      <c r="K58" s="305"/>
      <c r="L58" s="217"/>
    </row>
    <row r="59" ht="4.5" customHeight="1">
      <c r="A59" s="212"/>
      <c r="B59" s="235"/>
      <c r="E59" s="236"/>
      <c r="F59" s="217"/>
      <c r="G59" s="212"/>
      <c r="H59" s="216"/>
      <c r="I59" s="217"/>
      <c r="J59" s="218"/>
      <c r="K59" s="217"/>
      <c r="L59" s="217"/>
    </row>
    <row r="60" ht="15.75" customHeight="1">
      <c r="A60" s="212"/>
      <c r="B60" s="235"/>
      <c r="E60" s="236"/>
      <c r="F60" s="217"/>
      <c r="G60" s="292"/>
      <c r="H60" s="292"/>
      <c r="I60" s="293" t="s">
        <v>86</v>
      </c>
      <c r="J60" s="304">
        <f>J58-J48</f>
        <v>446981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5.75" customHeight="1">
      <c r="A62" s="212"/>
      <c r="B62" s="235"/>
      <c r="E62" s="236"/>
      <c r="F62" s="217"/>
      <c r="G62" s="298"/>
      <c r="H62" s="298"/>
      <c r="I62" s="299" t="s">
        <v>87</v>
      </c>
      <c r="J62" s="304">
        <f>J48+F25+(F32-(L25+L34))</f>
        <v>44560</v>
      </c>
      <c r="K62" s="306"/>
      <c r="L62" s="217"/>
    </row>
    <row r="63" ht="4.5" customHeight="1">
      <c r="A63" s="296"/>
      <c r="B63" s="235"/>
      <c r="E63" s="236"/>
      <c r="F63" s="217"/>
      <c r="G63" s="212"/>
      <c r="H63" s="216"/>
      <c r="I63" s="216"/>
      <c r="J63" s="218"/>
      <c r="K63" s="217"/>
      <c r="L63" s="217"/>
    </row>
    <row r="64" ht="18.75" customHeight="1">
      <c r="A64" s="296"/>
      <c r="B64" s="255"/>
      <c r="C64" s="256"/>
      <c r="D64" s="256"/>
      <c r="E64" s="257"/>
      <c r="F64" s="217"/>
      <c r="G64" s="298"/>
      <c r="H64" s="298"/>
      <c r="I64" s="299" t="s">
        <v>88</v>
      </c>
      <c r="J64" s="307">
        <f>J50-J62</f>
        <v>0</v>
      </c>
      <c r="K64" s="243"/>
      <c r="L64" s="217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46085.0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0" t="s">
        <v>46</v>
      </c>
      <c r="B5" s="164"/>
      <c r="C5" s="164"/>
      <c r="D5" s="164"/>
      <c r="E5" s="164"/>
      <c r="F5" s="178"/>
      <c r="G5" s="331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5">
        <v>798.0</v>
      </c>
      <c r="B8" s="207">
        <v>21622.0</v>
      </c>
      <c r="C8" s="191"/>
      <c r="D8" s="208">
        <v>5890.0</v>
      </c>
      <c r="E8" s="193"/>
      <c r="F8" s="194"/>
      <c r="G8" s="332">
        <v>2247.0</v>
      </c>
      <c r="H8" s="332">
        <v>9512.0</v>
      </c>
      <c r="I8" s="197"/>
      <c r="J8" s="198">
        <v>70000.0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2248.0</v>
      </c>
      <c r="H9" s="209">
        <v>9513.0</v>
      </c>
      <c r="I9" s="201"/>
      <c r="J9" s="206">
        <v>35000.0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2249.0</v>
      </c>
      <c r="H10" s="207">
        <v>9514.0</v>
      </c>
      <c r="I10" s="192"/>
      <c r="J10" s="192"/>
      <c r="K10" s="210">
        <v>25000.0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2250.0</v>
      </c>
      <c r="H11" s="205">
        <v>9515.0</v>
      </c>
      <c r="I11" s="201"/>
      <c r="J11" s="201"/>
      <c r="K11" s="206">
        <v>60000.0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313"/>
      <c r="H12" s="207">
        <v>9515.0</v>
      </c>
      <c r="I12" s="210">
        <v>24980.0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2251.0</v>
      </c>
      <c r="H13" s="205">
        <v>9516.0</v>
      </c>
      <c r="I13" s="201"/>
      <c r="J13" s="206">
        <v>94500.0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2252.0</v>
      </c>
      <c r="H14" s="207">
        <v>9517.0</v>
      </c>
      <c r="I14" s="191"/>
      <c r="J14" s="210">
        <v>15000.0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313"/>
      <c r="H17" s="190"/>
      <c r="I17" s="191"/>
      <c r="J17" s="191"/>
      <c r="K17" s="191"/>
      <c r="L17" s="191"/>
    </row>
    <row r="18" ht="20.25" customHeight="1">
      <c r="A18" s="212"/>
      <c r="B18" s="213" t="s">
        <v>52</v>
      </c>
      <c r="C18" s="214">
        <f>SUM($C8:$C17)</f>
        <v>0</v>
      </c>
      <c r="D18" s="214">
        <f>SUM($D8:$D17)</f>
        <v>5890</v>
      </c>
      <c r="E18" s="214">
        <f>SUM($E8:$E17)</f>
        <v>0</v>
      </c>
      <c r="F18" s="214">
        <f>SUM($F8:$F17)</f>
        <v>0</v>
      </c>
      <c r="G18" s="215"/>
      <c r="H18" s="213" t="s">
        <v>52</v>
      </c>
      <c r="I18" s="214">
        <f>SUM($I8:$I17)</f>
        <v>24980</v>
      </c>
      <c r="J18" s="214">
        <f>SUM($J8:$J17)</f>
        <v>214500</v>
      </c>
      <c r="K18" s="214">
        <f>SUM($K8:$K17)</f>
        <v>85000</v>
      </c>
      <c r="L18" s="214">
        <f>SUM($L8:$L17)</f>
        <v>0</v>
      </c>
    </row>
    <row r="19" ht="3.75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8"/>
      <c r="K19" s="218"/>
      <c r="L19" s="218"/>
    </row>
    <row r="20" ht="21.75" customHeight="1">
      <c r="A20" s="212"/>
      <c r="B20" s="216"/>
      <c r="C20" s="217"/>
      <c r="D20" s="217"/>
      <c r="E20" s="217"/>
      <c r="F20" s="217"/>
      <c r="G20" s="212"/>
      <c r="H20" s="216"/>
      <c r="I20" s="218"/>
      <c r="J20" s="219"/>
      <c r="K20" s="220" t="s">
        <v>53</v>
      </c>
      <c r="L20" s="221">
        <f>$C$18+$D$18+$E$18+$F$18+$I$18+$J$18+$K$18+$L$18</f>
        <v>330370</v>
      </c>
    </row>
    <row r="21" ht="12.0" customHeight="1">
      <c r="A21" s="212"/>
      <c r="B21" s="216"/>
      <c r="C21" s="217"/>
      <c r="D21" s="217"/>
      <c r="E21" s="217"/>
      <c r="F21" s="217"/>
      <c r="G21" s="212"/>
      <c r="H21" s="218"/>
      <c r="I21" s="217"/>
      <c r="J21" s="217"/>
      <c r="K21" s="217"/>
      <c r="L21" s="222"/>
    </row>
    <row r="22" ht="26.25" customHeight="1">
      <c r="A22" s="223"/>
      <c r="B22" s="224"/>
      <c r="C22" s="225"/>
      <c r="D22" s="225"/>
      <c r="E22" s="225"/>
      <c r="F22" s="226"/>
      <c r="G22" s="226" t="s">
        <v>54</v>
      </c>
      <c r="H22" s="224"/>
      <c r="I22" s="225"/>
      <c r="J22" s="225"/>
      <c r="K22" s="225"/>
      <c r="L22" s="225"/>
    </row>
    <row r="23" ht="19.5" customHeight="1">
      <c r="A23" s="227" t="s">
        <v>55</v>
      </c>
      <c r="B23" s="228"/>
      <c r="C23" s="229"/>
      <c r="D23" s="230"/>
      <c r="E23" s="231" t="s">
        <v>56</v>
      </c>
      <c r="F23" s="232"/>
      <c r="G23" s="233" t="s">
        <v>57</v>
      </c>
      <c r="H23" s="228"/>
      <c r="I23" s="229"/>
      <c r="J23" s="234" t="s">
        <v>58</v>
      </c>
      <c r="K23" s="164"/>
      <c r="L23" s="178"/>
    </row>
    <row r="24" ht="18.75" customHeight="1">
      <c r="A24" s="235"/>
      <c r="C24" s="236"/>
      <c r="D24" s="237" t="s">
        <v>59</v>
      </c>
      <c r="E24" s="162"/>
      <c r="F24" s="238" t="s">
        <v>16</v>
      </c>
      <c r="G24" s="239"/>
      <c r="I24" s="236"/>
      <c r="J24" s="237" t="s">
        <v>59</v>
      </c>
      <c r="K24" s="162"/>
      <c r="L24" s="238" t="s">
        <v>16</v>
      </c>
    </row>
    <row r="25" ht="15.75" customHeight="1">
      <c r="A25" s="235"/>
      <c r="C25" s="236"/>
      <c r="D25" s="240" t="s">
        <v>60</v>
      </c>
      <c r="E25" s="241"/>
      <c r="F25" s="242">
        <f>C18+I18</f>
        <v>24980</v>
      </c>
      <c r="G25" s="239"/>
      <c r="I25" s="236"/>
      <c r="J25" s="240" t="s">
        <v>10</v>
      </c>
      <c r="K25" s="241"/>
      <c r="L25" s="314">
        <v>20000.0</v>
      </c>
    </row>
    <row r="26" ht="15.75" customHeight="1">
      <c r="A26" s="235"/>
      <c r="C26" s="236"/>
      <c r="D26" s="240" t="s">
        <v>61</v>
      </c>
      <c r="E26" s="243"/>
      <c r="F26" s="242">
        <f>D18+J18</f>
        <v>220390</v>
      </c>
      <c r="G26" s="239"/>
      <c r="I26" s="236"/>
      <c r="J26" s="244" t="s">
        <v>62</v>
      </c>
      <c r="K26" s="245"/>
      <c r="L26" s="246"/>
    </row>
    <row r="27" ht="15.75" customHeight="1">
      <c r="A27" s="235"/>
      <c r="C27" s="236"/>
      <c r="D27" s="240" t="s">
        <v>63</v>
      </c>
      <c r="E27" s="243"/>
      <c r="F27" s="242">
        <f>E18+K18</f>
        <v>85000</v>
      </c>
      <c r="G27" s="239"/>
      <c r="I27" s="236"/>
      <c r="J27" s="244" t="s">
        <v>64</v>
      </c>
      <c r="K27" s="245"/>
      <c r="L27" s="246"/>
    </row>
    <row r="28" ht="15.75" customHeight="1">
      <c r="A28" s="235"/>
      <c r="C28" s="236"/>
      <c r="D28" s="240" t="s">
        <v>65</v>
      </c>
      <c r="E28" s="243"/>
      <c r="F28" s="242">
        <f>F18+L18</f>
        <v>0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47" t="s">
        <v>53</v>
      </c>
      <c r="E29" s="248"/>
      <c r="F29" s="249">
        <f>SUM(F25:F28)</f>
        <v>330370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0" t="s">
        <v>66</v>
      </c>
      <c r="E30" s="164"/>
      <c r="F30" s="178"/>
      <c r="G30" s="239"/>
      <c r="I30" s="236"/>
      <c r="J30" s="244"/>
      <c r="K30" s="245"/>
      <c r="L30" s="246"/>
    </row>
    <row r="31" ht="15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51" t="s">
        <v>10</v>
      </c>
      <c r="E32" s="252"/>
      <c r="F32" s="242"/>
      <c r="G32" s="239"/>
      <c r="I32" s="236"/>
      <c r="J32" s="247" t="s">
        <v>67</v>
      </c>
      <c r="K32" s="248"/>
      <c r="L32" s="249">
        <f>SUM(L25:L31)</f>
        <v>20000</v>
      </c>
    </row>
    <row r="33" ht="15.75" customHeight="1">
      <c r="A33" s="235"/>
      <c r="C33" s="236"/>
      <c r="D33" s="253" t="s">
        <v>64</v>
      </c>
      <c r="E33" s="254"/>
      <c r="F33" s="246"/>
      <c r="G33" s="239"/>
      <c r="I33" s="236"/>
      <c r="J33" s="234" t="s">
        <v>68</v>
      </c>
      <c r="K33" s="164"/>
      <c r="L33" s="178"/>
    </row>
    <row r="34" ht="18.75" customHeight="1">
      <c r="A34" s="255"/>
      <c r="B34" s="256"/>
      <c r="C34" s="257"/>
      <c r="D34" s="247" t="s">
        <v>69</v>
      </c>
      <c r="E34" s="248"/>
      <c r="F34" s="249">
        <f>SUM(F32:F33)</f>
        <v>0</v>
      </c>
      <c r="G34" s="258"/>
      <c r="H34" s="259"/>
      <c r="I34" s="260"/>
      <c r="J34" s="244" t="s">
        <v>70</v>
      </c>
      <c r="K34" s="254"/>
      <c r="L34" s="246"/>
    </row>
    <row r="35" ht="15.75" customHeight="1">
      <c r="A35" s="212"/>
      <c r="B35" s="261"/>
      <c r="C35" s="262"/>
      <c r="D35" s="263"/>
      <c r="E35" s="264" t="s">
        <v>71</v>
      </c>
      <c r="F35" s="265">
        <f>F29+F34</f>
        <v>330370</v>
      </c>
      <c r="G35" s="266"/>
      <c r="H35" s="267"/>
      <c r="I35" s="268"/>
      <c r="J35" s="263"/>
      <c r="K35" s="264" t="s">
        <v>72</v>
      </c>
      <c r="L35" s="265">
        <f>L32+L34</f>
        <v>20000</v>
      </c>
    </row>
    <row r="36" ht="11.25" customHeight="1">
      <c r="A36" s="212"/>
      <c r="B36" s="216"/>
      <c r="C36" s="217"/>
      <c r="D36" s="217"/>
      <c r="E36" s="217"/>
      <c r="F36" s="217"/>
      <c r="G36" s="269"/>
      <c r="H36" s="270"/>
      <c r="I36" s="271"/>
      <c r="K36" s="217"/>
      <c r="L36" s="217"/>
    </row>
    <row r="37" ht="15.75" customHeight="1">
      <c r="A37" s="223"/>
      <c r="B37" s="224"/>
      <c r="C37" s="225"/>
      <c r="D37" s="225"/>
      <c r="E37" s="225"/>
      <c r="F37" s="226"/>
      <c r="G37" s="226" t="s">
        <v>73</v>
      </c>
      <c r="H37" s="224"/>
      <c r="I37" s="225"/>
      <c r="J37" s="225"/>
      <c r="K37" s="225"/>
      <c r="L37" s="225"/>
    </row>
    <row r="38" ht="16.5" customHeight="1">
      <c r="A38" s="272" t="s">
        <v>74</v>
      </c>
      <c r="B38" s="228"/>
      <c r="C38" s="229"/>
      <c r="D38" s="273" t="s">
        <v>75</v>
      </c>
      <c r="E38" s="273" t="s">
        <v>76</v>
      </c>
      <c r="F38" s="274" t="s">
        <v>16</v>
      </c>
      <c r="G38" s="275" t="s">
        <v>77</v>
      </c>
      <c r="H38" s="228"/>
      <c r="I38" s="229"/>
      <c r="J38" s="273" t="s">
        <v>75</v>
      </c>
      <c r="K38" s="273" t="s">
        <v>76</v>
      </c>
      <c r="L38" s="273" t="s">
        <v>16</v>
      </c>
    </row>
    <row r="39" ht="16.5" customHeight="1">
      <c r="A39" s="235"/>
      <c r="C39" s="236"/>
      <c r="D39" s="276">
        <v>20000.0</v>
      </c>
      <c r="E39" s="281">
        <v>1.0</v>
      </c>
      <c r="F39" s="278">
        <f t="shared" ref="F39:F43" si="1">D39*E39</f>
        <v>20000</v>
      </c>
      <c r="G39" s="279"/>
      <c r="I39" s="236"/>
      <c r="J39" s="276">
        <v>500.0</v>
      </c>
      <c r="K39" s="281">
        <v>9.0</v>
      </c>
      <c r="L39" s="280">
        <f t="shared" ref="L39:L42" si="2">J39*K39</f>
        <v>4500</v>
      </c>
    </row>
    <row r="40" ht="16.5" customHeight="1">
      <c r="A40" s="235"/>
      <c r="C40" s="236"/>
      <c r="D40" s="276">
        <v>10000.0</v>
      </c>
      <c r="E40" s="277"/>
      <c r="F40" s="278">
        <f t="shared" si="1"/>
        <v>0</v>
      </c>
      <c r="G40" s="279"/>
      <c r="I40" s="236"/>
      <c r="J40" s="276">
        <v>100.0</v>
      </c>
      <c r="K40" s="281">
        <v>9.0</v>
      </c>
      <c r="L40" s="280">
        <f t="shared" si="2"/>
        <v>900</v>
      </c>
    </row>
    <row r="41" ht="16.5" customHeight="1">
      <c r="A41" s="235"/>
      <c r="C41" s="236"/>
      <c r="D41" s="276">
        <v>5000.0</v>
      </c>
      <c r="E41" s="281">
        <v>2.0</v>
      </c>
      <c r="F41" s="278">
        <f t="shared" si="1"/>
        <v>10000</v>
      </c>
      <c r="G41" s="279"/>
      <c r="I41" s="236"/>
      <c r="J41" s="276">
        <v>50.0</v>
      </c>
      <c r="K41" s="281">
        <v>20.0</v>
      </c>
      <c r="L41" s="280">
        <f t="shared" si="2"/>
        <v>1000</v>
      </c>
    </row>
    <row r="42" ht="16.5" customHeight="1">
      <c r="A42" s="235"/>
      <c r="C42" s="236"/>
      <c r="D42" s="276">
        <v>2000.0</v>
      </c>
      <c r="E42" s="281">
        <v>1.0</v>
      </c>
      <c r="F42" s="278">
        <f t="shared" si="1"/>
        <v>2000</v>
      </c>
      <c r="G42" s="279"/>
      <c r="I42" s="236"/>
      <c r="J42" s="276">
        <v>10.0</v>
      </c>
      <c r="K42" s="281">
        <v>16.0</v>
      </c>
      <c r="L42" s="280">
        <f t="shared" si="2"/>
        <v>160</v>
      </c>
    </row>
    <row r="43" ht="16.5" customHeight="1">
      <c r="A43" s="255"/>
      <c r="B43" s="256"/>
      <c r="C43" s="257"/>
      <c r="D43" s="276">
        <v>1000.0</v>
      </c>
      <c r="E43" s="281">
        <v>6.0</v>
      </c>
      <c r="F43" s="278">
        <f t="shared" si="1"/>
        <v>6000</v>
      </c>
      <c r="G43" s="282"/>
      <c r="H43" s="256"/>
      <c r="I43" s="257"/>
      <c r="J43" s="276"/>
      <c r="K43" s="283"/>
      <c r="L43" s="280"/>
    </row>
    <row r="44" ht="15.75" customHeight="1">
      <c r="A44" s="212"/>
      <c r="B44" s="216"/>
      <c r="C44" s="217"/>
      <c r="D44" s="284"/>
      <c r="E44" s="285" t="s">
        <v>78</v>
      </c>
      <c r="F44" s="286">
        <f>SUM(F39:F43)</f>
        <v>38000</v>
      </c>
      <c r="G44" s="266"/>
      <c r="H44" s="267"/>
      <c r="I44" s="268"/>
      <c r="J44" s="284"/>
      <c r="K44" s="285" t="s">
        <v>79</v>
      </c>
      <c r="L44" s="286">
        <f>SUM(L39:L43)</f>
        <v>6560</v>
      </c>
    </row>
    <row r="45" ht="15.7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8.0" customHeight="1">
      <c r="A46" s="212"/>
      <c r="B46" s="216"/>
      <c r="C46" s="217"/>
      <c r="D46" s="217"/>
      <c r="E46" s="217"/>
      <c r="F46" s="217"/>
      <c r="G46" s="287"/>
      <c r="H46" s="287"/>
      <c r="I46" s="288" t="s">
        <v>80</v>
      </c>
      <c r="J46" s="289"/>
      <c r="K46" s="287"/>
      <c r="L46" s="217"/>
    </row>
    <row r="47" ht="4.5" customHeight="1">
      <c r="A47" s="212"/>
      <c r="B47" s="216"/>
      <c r="C47" s="217"/>
      <c r="D47" s="217"/>
      <c r="E47" s="217"/>
      <c r="F47" s="217"/>
      <c r="G47" s="212"/>
      <c r="H47" s="216"/>
      <c r="I47" s="217"/>
      <c r="J47" s="217"/>
      <c r="K47" s="217"/>
      <c r="L47" s="217"/>
    </row>
    <row r="48" ht="15.0" customHeight="1">
      <c r="A48" s="290"/>
      <c r="B48" s="291" t="s">
        <v>81</v>
      </c>
      <c r="C48" s="228"/>
      <c r="D48" s="228"/>
      <c r="E48" s="229"/>
      <c r="F48" s="217"/>
      <c r="G48" s="292"/>
      <c r="H48" s="292"/>
      <c r="I48" s="293" t="s">
        <v>82</v>
      </c>
      <c r="J48" s="294">
        <f>'03'!J62</f>
        <v>39580</v>
      </c>
      <c r="K48" s="295"/>
      <c r="L48" s="217"/>
    </row>
    <row r="49" ht="4.5" customHeight="1">
      <c r="A49" s="290"/>
      <c r="B49" s="255"/>
      <c r="C49" s="256"/>
      <c r="D49" s="256"/>
      <c r="E49" s="257"/>
      <c r="F49" s="217"/>
      <c r="G49" s="212"/>
      <c r="H49" s="216"/>
      <c r="I49" s="217"/>
      <c r="J49" s="218"/>
      <c r="K49" s="217"/>
      <c r="L49" s="217"/>
    </row>
    <row r="50" ht="18.75" customHeight="1">
      <c r="A50" s="296"/>
      <c r="B50" s="297" t="s">
        <v>109</v>
      </c>
      <c r="C50" s="228"/>
      <c r="D50" s="228"/>
      <c r="E50" s="229"/>
      <c r="F50" s="217"/>
      <c r="G50" s="298"/>
      <c r="H50" s="298"/>
      <c r="I50" s="299" t="s">
        <v>84</v>
      </c>
      <c r="J50" s="300">
        <f>F44+L44</f>
        <v>44560</v>
      </c>
      <c r="K50" s="301"/>
      <c r="L50" s="217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298"/>
      <c r="H52" s="298"/>
      <c r="I52" s="299" t="s">
        <v>53</v>
      </c>
      <c r="J52" s="300">
        <f>L20</f>
        <v>330370</v>
      </c>
      <c r="K52" s="301"/>
      <c r="L52" s="222"/>
    </row>
    <row r="53" ht="4.5" customHeight="1">
      <c r="A53" s="296"/>
      <c r="B53" s="235"/>
      <c r="E53" s="236"/>
      <c r="F53" s="217"/>
      <c r="G53" s="212"/>
      <c r="H53" s="269"/>
      <c r="I53" s="270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66</v>
      </c>
      <c r="J54" s="304" t="str">
        <f>F32</f>
        <v/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58</v>
      </c>
      <c r="J56" s="304">
        <f>L25+L34</f>
        <v>20000</v>
      </c>
      <c r="K56" s="301"/>
      <c r="L56" s="217"/>
    </row>
    <row r="57" ht="4.5" customHeight="1">
      <c r="A57" s="296"/>
      <c r="B57" s="235"/>
      <c r="E57" s="236"/>
      <c r="F57" s="217"/>
      <c r="G57" s="212"/>
      <c r="H57" s="212"/>
      <c r="I57" s="216"/>
      <c r="J57" s="218"/>
      <c r="K57" s="217"/>
      <c r="L57" s="217"/>
    </row>
    <row r="58" ht="15.75" customHeight="1">
      <c r="A58" s="296"/>
      <c r="B58" s="235"/>
      <c r="E58" s="236"/>
      <c r="F58" s="217"/>
      <c r="G58" s="302"/>
      <c r="H58" s="302"/>
      <c r="I58" s="303" t="s">
        <v>85</v>
      </c>
      <c r="J58" s="304">
        <f>J48+J52+J54-J56</f>
        <v>349950</v>
      </c>
      <c r="K58" s="305"/>
      <c r="L58" s="217"/>
    </row>
    <row r="59" ht="4.5" customHeight="1">
      <c r="A59" s="212"/>
      <c r="B59" s="235"/>
      <c r="E59" s="236"/>
      <c r="F59" s="217"/>
      <c r="G59" s="212"/>
      <c r="H59" s="216"/>
      <c r="I59" s="217"/>
      <c r="J59" s="218"/>
      <c r="K59" s="217"/>
      <c r="L59" s="217"/>
    </row>
    <row r="60" ht="15.75" customHeight="1">
      <c r="A60" s="212"/>
      <c r="B60" s="235"/>
      <c r="E60" s="236"/>
      <c r="F60" s="217"/>
      <c r="G60" s="292"/>
      <c r="H60" s="292"/>
      <c r="I60" s="293" t="s">
        <v>86</v>
      </c>
      <c r="J60" s="304">
        <f>J58-J48</f>
        <v>310370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5.75" customHeight="1">
      <c r="A62" s="212"/>
      <c r="B62" s="235"/>
      <c r="E62" s="236"/>
      <c r="F62" s="217"/>
      <c r="G62" s="298"/>
      <c r="H62" s="298"/>
      <c r="I62" s="299" t="s">
        <v>87</v>
      </c>
      <c r="J62" s="304">
        <f>J48+F25+(F32-(L25+L34))</f>
        <v>44560</v>
      </c>
      <c r="K62" s="306"/>
      <c r="L62" s="217"/>
    </row>
    <row r="63" ht="4.5" customHeight="1">
      <c r="A63" s="296"/>
      <c r="B63" s="235"/>
      <c r="E63" s="236"/>
      <c r="F63" s="217"/>
      <c r="G63" s="212"/>
      <c r="H63" s="216"/>
      <c r="I63" s="216"/>
      <c r="J63" s="218"/>
      <c r="K63" s="217"/>
      <c r="L63" s="217"/>
    </row>
    <row r="64" ht="18.75" customHeight="1">
      <c r="A64" s="296"/>
      <c r="B64" s="255"/>
      <c r="C64" s="256"/>
      <c r="D64" s="256"/>
      <c r="E64" s="257"/>
      <c r="F64" s="217"/>
      <c r="G64" s="298"/>
      <c r="H64" s="298"/>
      <c r="I64" s="299" t="s">
        <v>88</v>
      </c>
      <c r="J64" s="307">
        <f>J50-J62</f>
        <v>0</v>
      </c>
      <c r="K64" s="243"/>
      <c r="L64" s="217"/>
    </row>
    <row r="65" ht="15.0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0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0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0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08"/>
      <c r="C69" s="308"/>
      <c r="D69" s="308"/>
      <c r="E69" s="308"/>
      <c r="F69" s="309"/>
      <c r="G69" s="168"/>
      <c r="H69" s="310"/>
      <c r="I69" s="309"/>
      <c r="J69" s="309"/>
      <c r="K69" s="309"/>
      <c r="L69" s="309"/>
    </row>
    <row r="70" ht="14.25" customHeight="1">
      <c r="A70" s="168"/>
      <c r="B70" s="308"/>
      <c r="C70" s="308"/>
      <c r="D70" s="308"/>
      <c r="E70" s="308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46084.0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0" t="s">
        <v>46</v>
      </c>
      <c r="B5" s="164"/>
      <c r="C5" s="164"/>
      <c r="D5" s="164"/>
      <c r="E5" s="164"/>
      <c r="F5" s="178"/>
      <c r="G5" s="331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 t="s">
        <v>110</v>
      </c>
      <c r="H8" s="196">
        <v>9505.0</v>
      </c>
      <c r="I8" s="197"/>
      <c r="J8" s="198">
        <v>25000.0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5">
        <v>9506.0</v>
      </c>
      <c r="I9" s="201"/>
      <c r="J9" s="201"/>
      <c r="K9" s="201"/>
      <c r="L9" s="206">
        <v>225000.0</v>
      </c>
    </row>
    <row r="10" ht="20.25" customHeight="1">
      <c r="A10" s="189"/>
      <c r="B10" s="190"/>
      <c r="C10" s="191"/>
      <c r="D10" s="192"/>
      <c r="E10" s="193"/>
      <c r="F10" s="194"/>
      <c r="G10" s="313"/>
      <c r="H10" s="207">
        <v>9507.0</v>
      </c>
      <c r="I10" s="208">
        <v>15000.0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>
        <v>2243.0</v>
      </c>
      <c r="H11" s="205">
        <v>9508.0</v>
      </c>
      <c r="I11" s="201"/>
      <c r="J11" s="206">
        <v>17990.0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2244.0</v>
      </c>
      <c r="H12" s="207">
        <v>9509.0</v>
      </c>
      <c r="I12" s="191"/>
      <c r="J12" s="208">
        <v>70000.0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2245.0</v>
      </c>
      <c r="H13" s="205">
        <v>9510.0</v>
      </c>
      <c r="I13" s="201"/>
      <c r="J13" s="206">
        <v>35980.0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9511.0</v>
      </c>
      <c r="H14" s="207">
        <v>2246.0</v>
      </c>
      <c r="I14" s="191"/>
      <c r="J14" s="210">
        <v>15000.0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313"/>
      <c r="H17" s="190"/>
      <c r="I17" s="191"/>
      <c r="J17" s="191"/>
      <c r="K17" s="191"/>
      <c r="L17" s="191"/>
    </row>
    <row r="18" ht="20.25" customHeight="1">
      <c r="A18" s="212"/>
      <c r="B18" s="213" t="s">
        <v>52</v>
      </c>
      <c r="C18" s="214">
        <f>SUM($C8:$C17)</f>
        <v>0</v>
      </c>
      <c r="D18" s="214">
        <f>SUM($D8:$D17)</f>
        <v>0</v>
      </c>
      <c r="E18" s="214">
        <f>SUM($E8:$E17)</f>
        <v>0</v>
      </c>
      <c r="F18" s="214">
        <f>SUM($F8:$F17)</f>
        <v>0</v>
      </c>
      <c r="G18" s="215"/>
      <c r="H18" s="213" t="s">
        <v>52</v>
      </c>
      <c r="I18" s="214">
        <f>SUM($I8:$I17)</f>
        <v>15000</v>
      </c>
      <c r="J18" s="214">
        <f>SUM($J8:$J17)</f>
        <v>163970</v>
      </c>
      <c r="K18" s="214">
        <f>SUM($K8:$K17)</f>
        <v>0</v>
      </c>
      <c r="L18" s="214">
        <f>SUM($L8:$L17)</f>
        <v>225000</v>
      </c>
    </row>
    <row r="19" ht="3.0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8"/>
      <c r="K19" s="218"/>
      <c r="L19" s="218"/>
    </row>
    <row r="20" ht="20.25" customHeight="1">
      <c r="A20" s="212"/>
      <c r="B20" s="216"/>
      <c r="C20" s="217"/>
      <c r="D20" s="217"/>
      <c r="E20" s="217"/>
      <c r="F20" s="217"/>
      <c r="G20" s="212"/>
      <c r="H20" s="216"/>
      <c r="I20" s="218"/>
      <c r="J20" s="219"/>
      <c r="K20" s="220" t="s">
        <v>53</v>
      </c>
      <c r="L20" s="221">
        <f>$C$18+$D$18+$E$18+$F$18+$I$18+$J$18+$K$18+$L$18</f>
        <v>403970</v>
      </c>
    </row>
    <row r="21" ht="13.5" customHeight="1">
      <c r="A21" s="212"/>
      <c r="B21" s="216"/>
      <c r="C21" s="217"/>
      <c r="D21" s="217"/>
      <c r="E21" s="217"/>
      <c r="F21" s="217"/>
      <c r="G21" s="212"/>
      <c r="H21" s="218"/>
      <c r="I21" s="217"/>
      <c r="J21" s="217"/>
      <c r="K21" s="217"/>
      <c r="L21" s="222"/>
    </row>
    <row r="22" ht="20.25" customHeight="1">
      <c r="A22" s="223"/>
      <c r="B22" s="224"/>
      <c r="C22" s="225"/>
      <c r="D22" s="225"/>
      <c r="E22" s="225"/>
      <c r="F22" s="226"/>
      <c r="G22" s="226" t="s">
        <v>54</v>
      </c>
      <c r="H22" s="224"/>
      <c r="I22" s="225"/>
      <c r="J22" s="225"/>
      <c r="K22" s="225"/>
      <c r="L22" s="225"/>
    </row>
    <row r="23" ht="20.25" customHeight="1">
      <c r="A23" s="227" t="s">
        <v>55</v>
      </c>
      <c r="B23" s="228"/>
      <c r="C23" s="229"/>
      <c r="D23" s="230"/>
      <c r="E23" s="231" t="s">
        <v>56</v>
      </c>
      <c r="F23" s="232"/>
      <c r="G23" s="233" t="s">
        <v>57</v>
      </c>
      <c r="H23" s="228"/>
      <c r="I23" s="229"/>
      <c r="J23" s="234" t="s">
        <v>58</v>
      </c>
      <c r="K23" s="164"/>
      <c r="L23" s="178"/>
    </row>
    <row r="24" ht="15.0" customHeight="1">
      <c r="A24" s="235"/>
      <c r="C24" s="236"/>
      <c r="D24" s="237" t="s">
        <v>59</v>
      </c>
      <c r="E24" s="162"/>
      <c r="F24" s="238" t="s">
        <v>16</v>
      </c>
      <c r="G24" s="239"/>
      <c r="I24" s="236"/>
      <c r="J24" s="237" t="s">
        <v>59</v>
      </c>
      <c r="K24" s="162"/>
      <c r="L24" s="238" t="s">
        <v>16</v>
      </c>
    </row>
    <row r="25" ht="15.0" customHeight="1">
      <c r="A25" s="235"/>
      <c r="C25" s="236"/>
      <c r="D25" s="240" t="s">
        <v>60</v>
      </c>
      <c r="E25" s="241"/>
      <c r="F25" s="242">
        <f>C18+I18</f>
        <v>15000</v>
      </c>
      <c r="G25" s="239"/>
      <c r="I25" s="236"/>
      <c r="J25" s="240" t="s">
        <v>10</v>
      </c>
      <c r="K25" s="241"/>
      <c r="L25" s="242"/>
    </row>
    <row r="26" ht="15.0" customHeight="1">
      <c r="A26" s="235"/>
      <c r="C26" s="236"/>
      <c r="D26" s="240" t="s">
        <v>61</v>
      </c>
      <c r="E26" s="243"/>
      <c r="F26" s="242">
        <f>D18+J18</f>
        <v>163970</v>
      </c>
      <c r="G26" s="239"/>
      <c r="I26" s="236"/>
      <c r="J26" s="244" t="s">
        <v>62</v>
      </c>
      <c r="K26" s="245"/>
      <c r="L26" s="246"/>
    </row>
    <row r="27" ht="15.0" customHeight="1">
      <c r="A27" s="235"/>
      <c r="C27" s="236"/>
      <c r="D27" s="240" t="s">
        <v>63</v>
      </c>
      <c r="E27" s="243"/>
      <c r="F27" s="242">
        <f>E18+K18</f>
        <v>0</v>
      </c>
      <c r="G27" s="239"/>
      <c r="I27" s="236"/>
      <c r="J27" s="244" t="s">
        <v>64</v>
      </c>
      <c r="K27" s="245"/>
      <c r="L27" s="246"/>
    </row>
    <row r="28" ht="15.0" customHeight="1">
      <c r="A28" s="235"/>
      <c r="C28" s="236"/>
      <c r="D28" s="240" t="s">
        <v>65</v>
      </c>
      <c r="E28" s="243"/>
      <c r="F28" s="242">
        <f>F18+L18</f>
        <v>225000</v>
      </c>
      <c r="G28" s="239"/>
      <c r="I28" s="236"/>
      <c r="J28" s="244"/>
      <c r="K28" s="245"/>
      <c r="L28" s="246"/>
    </row>
    <row r="29" ht="15.0" customHeight="1">
      <c r="A29" s="235"/>
      <c r="C29" s="236"/>
      <c r="D29" s="247" t="s">
        <v>53</v>
      </c>
      <c r="E29" s="248"/>
      <c r="F29" s="249">
        <f>SUM(F25:F28)</f>
        <v>403970</v>
      </c>
      <c r="G29" s="239"/>
      <c r="I29" s="236"/>
      <c r="J29" s="244"/>
      <c r="K29" s="245"/>
      <c r="L29" s="246"/>
    </row>
    <row r="30" ht="15.75" customHeight="1">
      <c r="A30" s="235"/>
      <c r="C30" s="236"/>
      <c r="D30" s="250" t="s">
        <v>66</v>
      </c>
      <c r="E30" s="164"/>
      <c r="F30" s="178"/>
      <c r="G30" s="239"/>
      <c r="I30" s="236"/>
      <c r="J30" s="244"/>
      <c r="K30" s="245"/>
      <c r="L30" s="246"/>
    </row>
    <row r="31" ht="15.7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44"/>
      <c r="K31" s="245"/>
      <c r="L31" s="246"/>
    </row>
    <row r="32" ht="15.75" customHeight="1">
      <c r="A32" s="235"/>
      <c r="C32" s="236"/>
      <c r="D32" s="251" t="s">
        <v>10</v>
      </c>
      <c r="E32" s="252"/>
      <c r="F32" s="242"/>
      <c r="G32" s="239"/>
      <c r="I32" s="236"/>
      <c r="J32" s="247" t="s">
        <v>67</v>
      </c>
      <c r="K32" s="248"/>
      <c r="L32" s="249">
        <f>SUM(L25:L31)</f>
        <v>0</v>
      </c>
    </row>
    <row r="33" ht="15.75" customHeight="1">
      <c r="A33" s="235"/>
      <c r="C33" s="236"/>
      <c r="D33" s="253" t="s">
        <v>64</v>
      </c>
      <c r="E33" s="254"/>
      <c r="F33" s="246"/>
      <c r="G33" s="239"/>
      <c r="I33" s="236"/>
      <c r="J33" s="234" t="s">
        <v>68</v>
      </c>
      <c r="K33" s="164"/>
      <c r="L33" s="178"/>
    </row>
    <row r="34" ht="15.75" customHeight="1">
      <c r="A34" s="255"/>
      <c r="B34" s="256"/>
      <c r="C34" s="257"/>
      <c r="D34" s="247" t="s">
        <v>69</v>
      </c>
      <c r="E34" s="248"/>
      <c r="F34" s="249">
        <f>SUM(F32:F33)</f>
        <v>0</v>
      </c>
      <c r="G34" s="258"/>
      <c r="H34" s="259"/>
      <c r="I34" s="260"/>
      <c r="J34" s="244" t="s">
        <v>70</v>
      </c>
      <c r="K34" s="254"/>
      <c r="L34" s="246"/>
    </row>
    <row r="35" ht="15.75" customHeight="1">
      <c r="A35" s="212"/>
      <c r="B35" s="261"/>
      <c r="C35" s="262"/>
      <c r="D35" s="263"/>
      <c r="E35" s="264" t="s">
        <v>71</v>
      </c>
      <c r="F35" s="265">
        <f>F29+F34</f>
        <v>403970</v>
      </c>
      <c r="G35" s="266"/>
      <c r="H35" s="267"/>
      <c r="I35" s="268"/>
      <c r="J35" s="263"/>
      <c r="K35" s="264" t="s">
        <v>72</v>
      </c>
      <c r="L35" s="265">
        <f>L32+L34</f>
        <v>0</v>
      </c>
    </row>
    <row r="36" ht="18.75" customHeight="1">
      <c r="A36" s="212"/>
      <c r="B36" s="216"/>
      <c r="C36" s="217"/>
      <c r="D36" s="217"/>
      <c r="E36" s="217"/>
      <c r="F36" s="217"/>
      <c r="G36" s="269"/>
      <c r="H36" s="270"/>
      <c r="I36" s="271"/>
      <c r="K36" s="217"/>
      <c r="L36" s="217"/>
    </row>
    <row r="37" ht="20.25" customHeight="1">
      <c r="A37" s="223"/>
      <c r="B37" s="224"/>
      <c r="C37" s="225"/>
      <c r="D37" s="225"/>
      <c r="E37" s="225"/>
      <c r="F37" s="226"/>
      <c r="G37" s="226" t="s">
        <v>73</v>
      </c>
      <c r="H37" s="224"/>
      <c r="I37" s="225"/>
      <c r="J37" s="225"/>
      <c r="K37" s="225"/>
      <c r="L37" s="225"/>
    </row>
    <row r="38" ht="19.5" customHeight="1">
      <c r="A38" s="272" t="s">
        <v>74</v>
      </c>
      <c r="B38" s="228"/>
      <c r="C38" s="229"/>
      <c r="D38" s="273" t="s">
        <v>75</v>
      </c>
      <c r="E38" s="273" t="s">
        <v>76</v>
      </c>
      <c r="F38" s="274" t="s">
        <v>16</v>
      </c>
      <c r="G38" s="275" t="s">
        <v>77</v>
      </c>
      <c r="H38" s="228"/>
      <c r="I38" s="229"/>
      <c r="J38" s="273" t="s">
        <v>75</v>
      </c>
      <c r="K38" s="273" t="s">
        <v>76</v>
      </c>
      <c r="L38" s="273" t="s">
        <v>16</v>
      </c>
    </row>
    <row r="39" ht="15.75" customHeight="1">
      <c r="A39" s="235"/>
      <c r="C39" s="236"/>
      <c r="D39" s="276">
        <v>20000.0</v>
      </c>
      <c r="E39" s="281">
        <v>1.0</v>
      </c>
      <c r="F39" s="278">
        <f t="shared" ref="F39:F43" si="1">D39*E39</f>
        <v>20000</v>
      </c>
      <c r="G39" s="279"/>
      <c r="I39" s="236"/>
      <c r="J39" s="276">
        <v>500.0</v>
      </c>
      <c r="K39" s="281">
        <v>9.0</v>
      </c>
      <c r="L39" s="280">
        <f t="shared" ref="L39:L42" si="2">J39*K39</f>
        <v>4500</v>
      </c>
    </row>
    <row r="40" ht="15.75" customHeight="1">
      <c r="A40" s="235"/>
      <c r="C40" s="236"/>
      <c r="D40" s="276">
        <v>10000.0</v>
      </c>
      <c r="E40" s="277"/>
      <c r="F40" s="278">
        <f t="shared" si="1"/>
        <v>0</v>
      </c>
      <c r="G40" s="279"/>
      <c r="I40" s="236"/>
      <c r="J40" s="276">
        <v>100.0</v>
      </c>
      <c r="K40" s="281">
        <v>9.0</v>
      </c>
      <c r="L40" s="280">
        <f t="shared" si="2"/>
        <v>900</v>
      </c>
    </row>
    <row r="41" ht="15.75" customHeight="1">
      <c r="A41" s="235"/>
      <c r="C41" s="236"/>
      <c r="D41" s="276">
        <v>5000.0</v>
      </c>
      <c r="E41" s="281">
        <v>1.0</v>
      </c>
      <c r="F41" s="278">
        <f t="shared" si="1"/>
        <v>5000</v>
      </c>
      <c r="G41" s="279"/>
      <c r="I41" s="236"/>
      <c r="J41" s="276">
        <v>50.0</v>
      </c>
      <c r="K41" s="281">
        <v>20.0</v>
      </c>
      <c r="L41" s="280">
        <f t="shared" si="2"/>
        <v>1000</v>
      </c>
    </row>
    <row r="42" ht="15.75" customHeight="1">
      <c r="A42" s="235"/>
      <c r="C42" s="236"/>
      <c r="D42" s="276">
        <v>2000.0</v>
      </c>
      <c r="E42" s="281">
        <v>1.0</v>
      </c>
      <c r="F42" s="278">
        <f t="shared" si="1"/>
        <v>2000</v>
      </c>
      <c r="G42" s="279"/>
      <c r="I42" s="236"/>
      <c r="J42" s="276">
        <v>10.0</v>
      </c>
      <c r="K42" s="281">
        <v>18.0</v>
      </c>
      <c r="L42" s="280">
        <f t="shared" si="2"/>
        <v>180</v>
      </c>
    </row>
    <row r="43" ht="15.75" customHeight="1">
      <c r="A43" s="255"/>
      <c r="B43" s="256"/>
      <c r="C43" s="257"/>
      <c r="D43" s="276">
        <v>1000.0</v>
      </c>
      <c r="E43" s="281">
        <v>6.0</v>
      </c>
      <c r="F43" s="278">
        <f t="shared" si="1"/>
        <v>6000</v>
      </c>
      <c r="G43" s="282"/>
      <c r="H43" s="256"/>
      <c r="I43" s="257"/>
      <c r="J43" s="276"/>
      <c r="K43" s="283"/>
      <c r="L43" s="280"/>
    </row>
    <row r="44" ht="15.75" customHeight="1">
      <c r="A44" s="212"/>
      <c r="B44" s="216"/>
      <c r="C44" s="217"/>
      <c r="D44" s="284"/>
      <c r="E44" s="285" t="s">
        <v>78</v>
      </c>
      <c r="F44" s="286">
        <f>SUM(F39:F43)</f>
        <v>33000</v>
      </c>
      <c r="G44" s="266"/>
      <c r="H44" s="267"/>
      <c r="I44" s="268"/>
      <c r="J44" s="284"/>
      <c r="K44" s="285" t="s">
        <v>79</v>
      </c>
      <c r="L44" s="286">
        <f>SUM(L39:L43)</f>
        <v>6580</v>
      </c>
    </row>
    <row r="45" ht="15.75" customHeight="1">
      <c r="A45" s="212"/>
      <c r="B45" s="216"/>
      <c r="C45" s="217"/>
      <c r="D45" s="217"/>
      <c r="E45" s="217"/>
      <c r="F45" s="217"/>
      <c r="G45" s="212"/>
      <c r="H45" s="216"/>
      <c r="I45" s="217"/>
      <c r="J45" s="217"/>
      <c r="K45" s="217"/>
      <c r="L45" s="217"/>
    </row>
    <row r="46" ht="18.0" customHeight="1">
      <c r="A46" s="212"/>
      <c r="B46" s="216"/>
      <c r="C46" s="217"/>
      <c r="D46" s="217"/>
      <c r="E46" s="217"/>
      <c r="F46" s="217"/>
      <c r="G46" s="287"/>
      <c r="H46" s="287"/>
      <c r="I46" s="288" t="s">
        <v>80</v>
      </c>
      <c r="J46" s="289"/>
      <c r="K46" s="287"/>
      <c r="L46" s="217"/>
    </row>
    <row r="47" ht="4.5" customHeight="1">
      <c r="A47" s="212"/>
      <c r="B47" s="216"/>
      <c r="C47" s="217"/>
      <c r="D47" s="217"/>
      <c r="E47" s="217"/>
      <c r="F47" s="217"/>
      <c r="G47" s="212"/>
      <c r="H47" s="216"/>
      <c r="I47" s="217"/>
      <c r="J47" s="217"/>
      <c r="K47" s="217"/>
      <c r="L47" s="217"/>
    </row>
    <row r="48" ht="15.0" customHeight="1">
      <c r="A48" s="290"/>
      <c r="B48" s="291" t="s">
        <v>81</v>
      </c>
      <c r="C48" s="228"/>
      <c r="D48" s="228"/>
      <c r="E48" s="229"/>
      <c r="F48" s="217"/>
      <c r="G48" s="292"/>
      <c r="H48" s="292"/>
      <c r="I48" s="293" t="s">
        <v>82</v>
      </c>
      <c r="J48" s="294">
        <f>'02'!J61</f>
        <v>24580</v>
      </c>
      <c r="K48" s="295"/>
      <c r="L48" s="217"/>
    </row>
    <row r="49" ht="4.5" customHeight="1">
      <c r="A49" s="290"/>
      <c r="B49" s="255"/>
      <c r="C49" s="256"/>
      <c r="D49" s="256"/>
      <c r="E49" s="257"/>
      <c r="F49" s="217"/>
      <c r="G49" s="212"/>
      <c r="H49" s="216"/>
      <c r="I49" s="217"/>
      <c r="J49" s="218"/>
      <c r="K49" s="217"/>
      <c r="L49" s="217"/>
    </row>
    <row r="50" ht="15.75" customHeight="1">
      <c r="A50" s="296"/>
      <c r="B50" s="324"/>
      <c r="C50" s="228"/>
      <c r="D50" s="228"/>
      <c r="E50" s="229"/>
      <c r="F50" s="217"/>
      <c r="G50" s="298"/>
      <c r="H50" s="298"/>
      <c r="I50" s="299" t="s">
        <v>84</v>
      </c>
      <c r="J50" s="300">
        <f>F44+L44</f>
        <v>39580</v>
      </c>
      <c r="K50" s="301"/>
      <c r="L50" s="217"/>
    </row>
    <row r="51" ht="4.5" customHeight="1">
      <c r="A51" s="296"/>
      <c r="B51" s="235"/>
      <c r="E51" s="236"/>
      <c r="F51" s="217"/>
      <c r="G51" s="212"/>
      <c r="H51" s="269"/>
      <c r="I51" s="270"/>
      <c r="J51" s="218"/>
      <c r="K51" s="217"/>
      <c r="L51" s="217"/>
    </row>
    <row r="52" ht="15.75" customHeight="1">
      <c r="A52" s="296"/>
      <c r="B52" s="235"/>
      <c r="E52" s="236"/>
      <c r="F52" s="217"/>
      <c r="G52" s="298"/>
      <c r="H52" s="298"/>
      <c r="I52" s="299" t="s">
        <v>53</v>
      </c>
      <c r="J52" s="300">
        <f>L20</f>
        <v>403970</v>
      </c>
      <c r="K52" s="301"/>
      <c r="L52" s="222"/>
    </row>
    <row r="53" ht="4.5" customHeight="1">
      <c r="A53" s="296"/>
      <c r="B53" s="235"/>
      <c r="E53" s="236"/>
      <c r="F53" s="217"/>
      <c r="G53" s="212"/>
      <c r="H53" s="269"/>
      <c r="I53" s="270"/>
      <c r="J53" s="218"/>
      <c r="K53" s="217"/>
      <c r="L53" s="217"/>
    </row>
    <row r="54" ht="15.75" customHeight="1">
      <c r="A54" s="296"/>
      <c r="B54" s="235"/>
      <c r="E54" s="236"/>
      <c r="F54" s="217"/>
      <c r="G54" s="302"/>
      <c r="H54" s="302"/>
      <c r="I54" s="303" t="s">
        <v>66</v>
      </c>
      <c r="J54" s="304" t="str">
        <f>F32</f>
        <v/>
      </c>
      <c r="K54" s="301"/>
      <c r="L54" s="217"/>
    </row>
    <row r="55" ht="4.5" customHeight="1">
      <c r="A55" s="296"/>
      <c r="B55" s="235"/>
      <c r="E55" s="236"/>
      <c r="F55" s="217"/>
      <c r="G55" s="212"/>
      <c r="H55" s="212"/>
      <c r="I55" s="216"/>
      <c r="J55" s="218"/>
      <c r="K55" s="217"/>
      <c r="L55" s="217"/>
    </row>
    <row r="56" ht="15.75" customHeight="1">
      <c r="A56" s="296"/>
      <c r="B56" s="235"/>
      <c r="E56" s="236"/>
      <c r="F56" s="217"/>
      <c r="G56" s="302"/>
      <c r="H56" s="302"/>
      <c r="I56" s="303" t="s">
        <v>58</v>
      </c>
      <c r="J56" s="304">
        <f>L25+L34</f>
        <v>0</v>
      </c>
      <c r="K56" s="301"/>
      <c r="L56" s="217"/>
    </row>
    <row r="57" ht="4.5" customHeight="1">
      <c r="A57" s="296"/>
      <c r="B57" s="235"/>
      <c r="E57" s="236"/>
      <c r="F57" s="217"/>
      <c r="G57" s="212"/>
      <c r="H57" s="212"/>
      <c r="I57" s="216"/>
      <c r="J57" s="218"/>
      <c r="K57" s="217"/>
      <c r="L57" s="217"/>
    </row>
    <row r="58" ht="15.75" customHeight="1">
      <c r="A58" s="296"/>
      <c r="B58" s="235"/>
      <c r="E58" s="236"/>
      <c r="F58" s="217"/>
      <c r="G58" s="302"/>
      <c r="H58" s="302"/>
      <c r="I58" s="303" t="s">
        <v>85</v>
      </c>
      <c r="J58" s="304">
        <f>J48+J52+J54-J56</f>
        <v>428550</v>
      </c>
      <c r="K58" s="305"/>
      <c r="L58" s="217"/>
    </row>
    <row r="59" ht="4.5" customHeight="1">
      <c r="A59" s="212"/>
      <c r="B59" s="235"/>
      <c r="E59" s="236"/>
      <c r="F59" s="217"/>
      <c r="G59" s="212"/>
      <c r="H59" s="216"/>
      <c r="I59" s="217"/>
      <c r="J59" s="218"/>
      <c r="K59" s="217"/>
      <c r="L59" s="217"/>
    </row>
    <row r="60" ht="15.75" customHeight="1">
      <c r="A60" s="212"/>
      <c r="B60" s="235"/>
      <c r="E60" s="236"/>
      <c r="F60" s="217"/>
      <c r="G60" s="292"/>
      <c r="H60" s="292"/>
      <c r="I60" s="293" t="s">
        <v>86</v>
      </c>
      <c r="J60" s="304">
        <f>J58-J48</f>
        <v>403970</v>
      </c>
      <c r="K60" s="306"/>
      <c r="L60" s="217"/>
    </row>
    <row r="61" ht="4.5" customHeight="1">
      <c r="A61" s="296"/>
      <c r="B61" s="235"/>
      <c r="E61" s="236"/>
      <c r="F61" s="217"/>
      <c r="G61" s="212"/>
      <c r="H61" s="216"/>
      <c r="I61" s="216"/>
      <c r="J61" s="218"/>
      <c r="K61" s="217"/>
      <c r="L61" s="217"/>
    </row>
    <row r="62" ht="15.75" customHeight="1">
      <c r="A62" s="212"/>
      <c r="B62" s="235"/>
      <c r="E62" s="236"/>
      <c r="F62" s="217"/>
      <c r="G62" s="298"/>
      <c r="H62" s="298"/>
      <c r="I62" s="299" t="s">
        <v>87</v>
      </c>
      <c r="J62" s="304">
        <f>J48+F25+(F32-(L25+L34))</f>
        <v>39580</v>
      </c>
      <c r="K62" s="306"/>
      <c r="L62" s="217"/>
    </row>
    <row r="63" ht="4.5" customHeight="1">
      <c r="A63" s="296"/>
      <c r="B63" s="235"/>
      <c r="E63" s="236"/>
      <c r="F63" s="217"/>
      <c r="G63" s="212"/>
      <c r="H63" s="216"/>
      <c r="I63" s="216"/>
      <c r="J63" s="218"/>
      <c r="K63" s="217"/>
      <c r="L63" s="217"/>
    </row>
    <row r="64" ht="15.75" customHeight="1">
      <c r="A64" s="296"/>
      <c r="B64" s="255"/>
      <c r="C64" s="256"/>
      <c r="D64" s="256"/>
      <c r="E64" s="257"/>
      <c r="F64" s="217"/>
      <c r="G64" s="298"/>
      <c r="H64" s="298"/>
      <c r="I64" s="299" t="s">
        <v>88</v>
      </c>
      <c r="J64" s="307">
        <f>J50-J62</f>
        <v>0</v>
      </c>
      <c r="K64" s="243"/>
      <c r="L64" s="217"/>
    </row>
    <row r="65" ht="15.75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75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7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08"/>
      <c r="C68" s="308"/>
      <c r="D68" s="308"/>
      <c r="E68" s="308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1"/>
      <c r="C77" s="309"/>
      <c r="D77" s="309"/>
      <c r="E77" s="309"/>
      <c r="F77" s="312"/>
      <c r="G77" s="168"/>
      <c r="H77" s="310"/>
      <c r="I77" s="309"/>
      <c r="J77" s="309"/>
      <c r="K77" s="309"/>
      <c r="L77" s="309"/>
    </row>
    <row r="78" ht="15.75" customHeight="1">
      <c r="A78" s="168"/>
      <c r="B78" s="311"/>
      <c r="C78" s="309"/>
      <c r="D78" s="309"/>
      <c r="E78" s="309"/>
      <c r="F78" s="312"/>
      <c r="G78" s="168"/>
      <c r="H78" s="310"/>
      <c r="I78" s="309"/>
      <c r="J78" s="309"/>
      <c r="K78" s="309"/>
      <c r="L78" s="309"/>
    </row>
    <row r="79" ht="15.75" customHeight="1">
      <c r="A79" s="168"/>
      <c r="B79" s="311"/>
      <c r="C79" s="309"/>
      <c r="D79" s="309"/>
      <c r="E79" s="309"/>
      <c r="F79" s="312"/>
      <c r="G79" s="168"/>
      <c r="H79" s="310"/>
      <c r="I79" s="309"/>
      <c r="J79" s="309"/>
      <c r="K79" s="309"/>
      <c r="L79" s="309"/>
    </row>
    <row r="80" ht="15.75" customHeight="1">
      <c r="A80" s="168"/>
      <c r="B80" s="311"/>
      <c r="C80" s="309"/>
      <c r="D80" s="309"/>
      <c r="E80" s="309"/>
      <c r="F80" s="312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46083.0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93</v>
      </c>
      <c r="D2" s="164"/>
      <c r="E2" s="162"/>
      <c r="F2" s="161" t="s">
        <v>43</v>
      </c>
      <c r="G2" s="164"/>
      <c r="H2" s="162"/>
      <c r="I2" s="165" t="s">
        <v>111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0" t="s">
        <v>46</v>
      </c>
      <c r="B5" s="164"/>
      <c r="C5" s="164"/>
      <c r="D5" s="164"/>
      <c r="E5" s="164"/>
      <c r="F5" s="178"/>
      <c r="G5" s="331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2236.0</v>
      </c>
      <c r="H8" s="196">
        <v>9498.0</v>
      </c>
      <c r="I8" s="197"/>
      <c r="J8" s="198">
        <v>195500.0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>
        <v>2237.0</v>
      </c>
      <c r="H9" s="205">
        <v>9499.0</v>
      </c>
      <c r="I9" s="201"/>
      <c r="J9" s="206">
        <v>99990.0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13"/>
      <c r="H10" s="207">
        <v>9500.0</v>
      </c>
      <c r="I10" s="208">
        <v>7500.0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5">
        <v>9501.0</v>
      </c>
      <c r="I11" s="206">
        <v>4500.0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2238.0</v>
      </c>
      <c r="H12" s="207">
        <v>9502.0</v>
      </c>
      <c r="I12" s="191"/>
      <c r="J12" s="208">
        <v>42490.0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>
        <v>2239.0</v>
      </c>
      <c r="H13" s="205">
        <v>9503.0</v>
      </c>
      <c r="I13" s="201"/>
      <c r="J13" s="206">
        <v>43480.0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2240.0</v>
      </c>
      <c r="H14" s="207">
        <v>9504.0</v>
      </c>
      <c r="I14" s="191"/>
      <c r="J14" s="210">
        <v>7500.0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313"/>
      <c r="H16" s="190"/>
      <c r="I16" s="191"/>
      <c r="J16" s="191"/>
      <c r="K16" s="191"/>
      <c r="L16" s="191"/>
    </row>
    <row r="17" ht="20.25" customHeight="1">
      <c r="A17" s="212"/>
      <c r="B17" s="213" t="s">
        <v>52</v>
      </c>
      <c r="C17" s="214">
        <f>SUM($C8:$C16)</f>
        <v>0</v>
      </c>
      <c r="D17" s="214">
        <f>SUM($D8:$D16)</f>
        <v>0</v>
      </c>
      <c r="E17" s="214">
        <f>SUM($E8:$E16)</f>
        <v>0</v>
      </c>
      <c r="F17" s="214">
        <f>SUM($F8:$F16)</f>
        <v>0</v>
      </c>
      <c r="G17" s="215"/>
      <c r="H17" s="213" t="s">
        <v>52</v>
      </c>
      <c r="I17" s="214">
        <f>SUM($I8:$I16)</f>
        <v>12000</v>
      </c>
      <c r="J17" s="214">
        <f>SUM($J8:$J16)</f>
        <v>388960</v>
      </c>
      <c r="K17" s="214">
        <f>SUM($K8:$K16)</f>
        <v>0</v>
      </c>
      <c r="L17" s="214">
        <f>SUM($L8:$L16)</f>
        <v>0</v>
      </c>
    </row>
    <row r="18" ht="4.5" customHeight="1">
      <c r="A18" s="212"/>
      <c r="B18" s="216"/>
      <c r="C18" s="217"/>
      <c r="D18" s="217"/>
      <c r="E18" s="217"/>
      <c r="F18" s="217"/>
      <c r="G18" s="212"/>
      <c r="H18" s="216"/>
      <c r="I18" s="218"/>
      <c r="J18" s="218"/>
      <c r="K18" s="218"/>
      <c r="L18" s="218"/>
    </row>
    <row r="19" ht="20.25" customHeight="1">
      <c r="A19" s="212"/>
      <c r="B19" s="216"/>
      <c r="C19" s="217"/>
      <c r="D19" s="217"/>
      <c r="E19" s="217"/>
      <c r="F19" s="217"/>
      <c r="G19" s="212"/>
      <c r="H19" s="216"/>
      <c r="I19" s="218"/>
      <c r="J19" s="219"/>
      <c r="K19" s="220" t="s">
        <v>53</v>
      </c>
      <c r="L19" s="221">
        <f>$C$17+$D$17+$E$17+$F$17+$I$17+$J$17+$K$17+$L$17</f>
        <v>400960</v>
      </c>
    </row>
    <row r="20" ht="8.25" customHeight="1">
      <c r="A20" s="212"/>
      <c r="B20" s="216"/>
      <c r="C20" s="217"/>
      <c r="D20" s="217"/>
      <c r="E20" s="217"/>
      <c r="F20" s="217"/>
      <c r="G20" s="212"/>
      <c r="H20" s="218"/>
      <c r="I20" s="217"/>
      <c r="J20" s="217"/>
      <c r="K20" s="217"/>
      <c r="L20" s="222"/>
    </row>
    <row r="21" ht="20.25" customHeight="1">
      <c r="A21" s="223"/>
      <c r="B21" s="224"/>
      <c r="C21" s="225"/>
      <c r="D21" s="225"/>
      <c r="E21" s="225"/>
      <c r="F21" s="226"/>
      <c r="G21" s="226" t="s">
        <v>54</v>
      </c>
      <c r="H21" s="224"/>
      <c r="I21" s="225"/>
      <c r="J21" s="225"/>
      <c r="K21" s="225"/>
      <c r="L21" s="225"/>
    </row>
    <row r="22" ht="20.25" customHeight="1">
      <c r="A22" s="227" t="s">
        <v>55</v>
      </c>
      <c r="B22" s="228"/>
      <c r="C22" s="229"/>
      <c r="D22" s="230"/>
      <c r="E22" s="231" t="s">
        <v>56</v>
      </c>
      <c r="F22" s="232"/>
      <c r="G22" s="233" t="s">
        <v>57</v>
      </c>
      <c r="H22" s="228"/>
      <c r="I22" s="229"/>
      <c r="J22" s="234" t="s">
        <v>58</v>
      </c>
      <c r="K22" s="164"/>
      <c r="L22" s="178"/>
    </row>
    <row r="23" ht="15.0" customHeight="1">
      <c r="A23" s="235"/>
      <c r="C23" s="236"/>
      <c r="D23" s="237" t="s">
        <v>59</v>
      </c>
      <c r="E23" s="162"/>
      <c r="F23" s="238" t="s">
        <v>16</v>
      </c>
      <c r="G23" s="239"/>
      <c r="I23" s="236"/>
      <c r="J23" s="237" t="s">
        <v>59</v>
      </c>
      <c r="K23" s="162"/>
      <c r="L23" s="238" t="s">
        <v>16</v>
      </c>
    </row>
    <row r="24" ht="15.0" customHeight="1">
      <c r="A24" s="235"/>
      <c r="C24" s="236"/>
      <c r="D24" s="240" t="s">
        <v>60</v>
      </c>
      <c r="E24" s="241"/>
      <c r="F24" s="242">
        <f>C17+I17</f>
        <v>12000</v>
      </c>
      <c r="G24" s="239"/>
      <c r="I24" s="236"/>
      <c r="J24" s="240" t="s">
        <v>10</v>
      </c>
      <c r="K24" s="241"/>
      <c r="L24" s="314">
        <v>2000.0</v>
      </c>
    </row>
    <row r="25" ht="15.0" customHeight="1">
      <c r="A25" s="235"/>
      <c r="C25" s="236"/>
      <c r="D25" s="240" t="s">
        <v>61</v>
      </c>
      <c r="E25" s="243"/>
      <c r="F25" s="242">
        <f>D17+J17</f>
        <v>388960</v>
      </c>
      <c r="G25" s="239"/>
      <c r="I25" s="236"/>
      <c r="J25" s="244" t="s">
        <v>62</v>
      </c>
      <c r="K25" s="245"/>
      <c r="L25" s="246"/>
    </row>
    <row r="26" ht="15.0" customHeight="1">
      <c r="A26" s="235"/>
      <c r="C26" s="236"/>
      <c r="D26" s="240" t="s">
        <v>63</v>
      </c>
      <c r="E26" s="243"/>
      <c r="F26" s="242">
        <f>E17+K17</f>
        <v>0</v>
      </c>
      <c r="G26" s="239"/>
      <c r="I26" s="236"/>
      <c r="J26" s="244" t="s">
        <v>64</v>
      </c>
      <c r="K26" s="245"/>
      <c r="L26" s="246"/>
    </row>
    <row r="27" ht="15.0" customHeight="1">
      <c r="A27" s="235"/>
      <c r="C27" s="236"/>
      <c r="D27" s="240" t="s">
        <v>65</v>
      </c>
      <c r="E27" s="243"/>
      <c r="F27" s="242">
        <f>F17+L17</f>
        <v>0</v>
      </c>
      <c r="G27" s="239"/>
      <c r="I27" s="236"/>
      <c r="J27" s="244"/>
      <c r="K27" s="245"/>
      <c r="L27" s="246"/>
    </row>
    <row r="28" ht="15.0" customHeight="1">
      <c r="A28" s="235"/>
      <c r="C28" s="236"/>
      <c r="D28" s="247" t="s">
        <v>53</v>
      </c>
      <c r="E28" s="248"/>
      <c r="F28" s="249">
        <f>SUM(F24:F27)</f>
        <v>400960</v>
      </c>
      <c r="G28" s="239"/>
      <c r="I28" s="236"/>
      <c r="J28" s="244"/>
      <c r="K28" s="245"/>
      <c r="L28" s="246"/>
    </row>
    <row r="29" ht="15.75" customHeight="1">
      <c r="A29" s="235"/>
      <c r="C29" s="236"/>
      <c r="D29" s="250" t="s">
        <v>66</v>
      </c>
      <c r="E29" s="164"/>
      <c r="F29" s="178"/>
      <c r="G29" s="239"/>
      <c r="I29" s="236"/>
      <c r="J29" s="244"/>
      <c r="K29" s="245"/>
      <c r="L29" s="246"/>
    </row>
    <row r="30" ht="15.75" customHeight="1">
      <c r="A30" s="235"/>
      <c r="C30" s="236"/>
      <c r="D30" s="237" t="s">
        <v>59</v>
      </c>
      <c r="E30" s="162"/>
      <c r="F30" s="238" t="s">
        <v>16</v>
      </c>
      <c r="G30" s="239"/>
      <c r="I30" s="236"/>
      <c r="J30" s="244"/>
      <c r="K30" s="245"/>
      <c r="L30" s="246"/>
    </row>
    <row r="31" ht="15.75" customHeight="1">
      <c r="A31" s="235"/>
      <c r="C31" s="236"/>
      <c r="D31" s="251" t="s">
        <v>10</v>
      </c>
      <c r="E31" s="252"/>
      <c r="F31" s="242"/>
      <c r="G31" s="239"/>
      <c r="I31" s="236"/>
      <c r="J31" s="247" t="s">
        <v>67</v>
      </c>
      <c r="K31" s="248"/>
      <c r="L31" s="249">
        <f>SUM(L24:L30)</f>
        <v>2000</v>
      </c>
    </row>
    <row r="32" ht="15.75" customHeight="1">
      <c r="A32" s="235"/>
      <c r="C32" s="236"/>
      <c r="D32" s="253" t="s">
        <v>64</v>
      </c>
      <c r="E32" s="254"/>
      <c r="F32" s="246"/>
      <c r="G32" s="239"/>
      <c r="I32" s="236"/>
      <c r="J32" s="234" t="s">
        <v>68</v>
      </c>
      <c r="K32" s="164"/>
      <c r="L32" s="178"/>
    </row>
    <row r="33" ht="15.75" customHeight="1">
      <c r="A33" s="255"/>
      <c r="B33" s="256"/>
      <c r="C33" s="257"/>
      <c r="D33" s="247" t="s">
        <v>69</v>
      </c>
      <c r="E33" s="248"/>
      <c r="F33" s="249">
        <f>SUM(F31:F32)</f>
        <v>0</v>
      </c>
      <c r="G33" s="258"/>
      <c r="H33" s="259"/>
      <c r="I33" s="260"/>
      <c r="J33" s="244" t="s">
        <v>70</v>
      </c>
      <c r="K33" s="254"/>
      <c r="L33" s="246"/>
    </row>
    <row r="34" ht="15.75" customHeight="1">
      <c r="A34" s="212"/>
      <c r="B34" s="261"/>
      <c r="C34" s="262"/>
      <c r="D34" s="263"/>
      <c r="E34" s="264" t="s">
        <v>71</v>
      </c>
      <c r="F34" s="265">
        <f>F28+F33</f>
        <v>400960</v>
      </c>
      <c r="G34" s="266"/>
      <c r="H34" s="267"/>
      <c r="I34" s="268"/>
      <c r="J34" s="263"/>
      <c r="K34" s="264" t="s">
        <v>72</v>
      </c>
      <c r="L34" s="265">
        <f>L31+L33</f>
        <v>2000</v>
      </c>
    </row>
    <row r="35" ht="18.75" customHeight="1">
      <c r="A35" s="212"/>
      <c r="B35" s="216"/>
      <c r="C35" s="217"/>
      <c r="D35" s="217"/>
      <c r="E35" s="217"/>
      <c r="F35" s="217"/>
      <c r="G35" s="269"/>
      <c r="H35" s="270"/>
      <c r="I35" s="271"/>
      <c r="K35" s="217"/>
      <c r="L35" s="217"/>
    </row>
    <row r="36" ht="20.25" customHeight="1">
      <c r="A36" s="223"/>
      <c r="B36" s="224"/>
      <c r="C36" s="225"/>
      <c r="D36" s="225"/>
      <c r="E36" s="225"/>
      <c r="F36" s="226"/>
      <c r="G36" s="226" t="s">
        <v>73</v>
      </c>
      <c r="H36" s="224"/>
      <c r="I36" s="225"/>
      <c r="J36" s="225"/>
      <c r="K36" s="225"/>
      <c r="L36" s="225"/>
    </row>
    <row r="37" ht="21.0" customHeight="1">
      <c r="A37" s="272" t="s">
        <v>74</v>
      </c>
      <c r="B37" s="228"/>
      <c r="C37" s="229"/>
      <c r="D37" s="273" t="s">
        <v>75</v>
      </c>
      <c r="E37" s="273" t="s">
        <v>76</v>
      </c>
      <c r="F37" s="274" t="s">
        <v>16</v>
      </c>
      <c r="G37" s="275" t="s">
        <v>77</v>
      </c>
      <c r="H37" s="228"/>
      <c r="I37" s="229"/>
      <c r="J37" s="273" t="s">
        <v>75</v>
      </c>
      <c r="K37" s="273" t="s">
        <v>76</v>
      </c>
      <c r="L37" s="273" t="s">
        <v>16</v>
      </c>
    </row>
    <row r="38" ht="15.75" customHeight="1">
      <c r="A38" s="235"/>
      <c r="C38" s="236"/>
      <c r="D38" s="276">
        <v>20000.0</v>
      </c>
      <c r="E38" s="277"/>
      <c r="F38" s="278">
        <f t="shared" ref="F38:F42" si="1">D38*E38</f>
        <v>0</v>
      </c>
      <c r="G38" s="279"/>
      <c r="I38" s="236"/>
      <c r="J38" s="276">
        <v>500.0</v>
      </c>
      <c r="K38" s="281">
        <v>9.0</v>
      </c>
      <c r="L38" s="280">
        <f t="shared" ref="L38:L41" si="2">J38*K38</f>
        <v>4500</v>
      </c>
    </row>
    <row r="39" ht="15.75" customHeight="1">
      <c r="A39" s="235"/>
      <c r="C39" s="236"/>
      <c r="D39" s="276">
        <v>10000.0</v>
      </c>
      <c r="E39" s="277"/>
      <c r="F39" s="278">
        <f t="shared" si="1"/>
        <v>0</v>
      </c>
      <c r="G39" s="279"/>
      <c r="I39" s="236"/>
      <c r="J39" s="276">
        <v>100.0</v>
      </c>
      <c r="K39" s="281">
        <v>9.0</v>
      </c>
      <c r="L39" s="280">
        <f t="shared" si="2"/>
        <v>900</v>
      </c>
    </row>
    <row r="40" ht="15.75" customHeight="1">
      <c r="A40" s="235"/>
      <c r="C40" s="236"/>
      <c r="D40" s="276">
        <v>5000.0</v>
      </c>
      <c r="E40" s="281">
        <v>2.0</v>
      </c>
      <c r="F40" s="278">
        <f t="shared" si="1"/>
        <v>10000</v>
      </c>
      <c r="G40" s="279"/>
      <c r="I40" s="236"/>
      <c r="J40" s="276">
        <v>50.0</v>
      </c>
      <c r="K40" s="281">
        <v>20.0</v>
      </c>
      <c r="L40" s="280">
        <f t="shared" si="2"/>
        <v>1000</v>
      </c>
    </row>
    <row r="41" ht="15.75" customHeight="1">
      <c r="A41" s="235"/>
      <c r="C41" s="236"/>
      <c r="D41" s="276">
        <v>2000.0</v>
      </c>
      <c r="E41" s="281">
        <v>1.0</v>
      </c>
      <c r="F41" s="278">
        <f t="shared" si="1"/>
        <v>2000</v>
      </c>
      <c r="G41" s="279"/>
      <c r="I41" s="236"/>
      <c r="J41" s="276">
        <v>10.0</v>
      </c>
      <c r="K41" s="281">
        <v>18.0</v>
      </c>
      <c r="L41" s="280">
        <f t="shared" si="2"/>
        <v>180</v>
      </c>
    </row>
    <row r="42" ht="15.75" customHeight="1">
      <c r="A42" s="255"/>
      <c r="B42" s="256"/>
      <c r="C42" s="257"/>
      <c r="D42" s="276">
        <v>1000.0</v>
      </c>
      <c r="E42" s="281">
        <v>6.0</v>
      </c>
      <c r="F42" s="278">
        <f t="shared" si="1"/>
        <v>6000</v>
      </c>
      <c r="G42" s="282"/>
      <c r="H42" s="256"/>
      <c r="I42" s="257"/>
      <c r="J42" s="276"/>
      <c r="K42" s="283"/>
      <c r="L42" s="280"/>
    </row>
    <row r="43" ht="15.75" customHeight="1">
      <c r="A43" s="212"/>
      <c r="B43" s="216"/>
      <c r="C43" s="217"/>
      <c r="D43" s="284"/>
      <c r="E43" s="285" t="s">
        <v>78</v>
      </c>
      <c r="F43" s="286">
        <f>SUM(F38:F42)</f>
        <v>18000</v>
      </c>
      <c r="G43" s="266"/>
      <c r="H43" s="267"/>
      <c r="I43" s="268"/>
      <c r="J43" s="284"/>
      <c r="K43" s="285" t="s">
        <v>79</v>
      </c>
      <c r="L43" s="286">
        <f>SUM(L38:L42)</f>
        <v>6580</v>
      </c>
    </row>
    <row r="44" ht="15.75" customHeight="1">
      <c r="A44" s="212"/>
      <c r="B44" s="216"/>
      <c r="C44" s="217"/>
      <c r="D44" s="217"/>
      <c r="E44" s="217"/>
      <c r="F44" s="217"/>
      <c r="G44" s="212"/>
      <c r="H44" s="216"/>
      <c r="I44" s="217"/>
      <c r="J44" s="217"/>
      <c r="K44" s="217"/>
      <c r="L44" s="217"/>
    </row>
    <row r="45" ht="18.0" customHeight="1">
      <c r="A45" s="212"/>
      <c r="B45" s="216"/>
      <c r="C45" s="217"/>
      <c r="D45" s="217"/>
      <c r="E45" s="217"/>
      <c r="F45" s="217"/>
      <c r="G45" s="287"/>
      <c r="H45" s="287"/>
      <c r="I45" s="288" t="s">
        <v>80</v>
      </c>
      <c r="J45" s="289"/>
      <c r="K45" s="287"/>
      <c r="L45" s="217"/>
    </row>
    <row r="46" ht="4.5" customHeight="1">
      <c r="A46" s="212"/>
      <c r="B46" s="216"/>
      <c r="C46" s="217"/>
      <c r="D46" s="217"/>
      <c r="E46" s="217"/>
      <c r="F46" s="217"/>
      <c r="G46" s="212"/>
      <c r="H46" s="216"/>
      <c r="I46" s="217"/>
      <c r="J46" s="217"/>
      <c r="K46" s="217"/>
      <c r="L46" s="217"/>
    </row>
    <row r="47" ht="15.0" customHeight="1">
      <c r="A47" s="290"/>
      <c r="B47" s="291" t="s">
        <v>81</v>
      </c>
      <c r="C47" s="228"/>
      <c r="D47" s="228"/>
      <c r="E47" s="229"/>
      <c r="F47" s="217"/>
      <c r="G47" s="292"/>
      <c r="H47" s="292"/>
      <c r="I47" s="293" t="s">
        <v>82</v>
      </c>
      <c r="J47" s="294">
        <f>'01'!J69</f>
        <v>14580</v>
      </c>
      <c r="K47" s="295"/>
      <c r="L47" s="217"/>
    </row>
    <row r="48" ht="4.5" customHeight="1">
      <c r="A48" s="290"/>
      <c r="B48" s="255"/>
      <c r="C48" s="256"/>
      <c r="D48" s="256"/>
      <c r="E48" s="257"/>
      <c r="F48" s="217"/>
      <c r="G48" s="212"/>
      <c r="H48" s="216"/>
      <c r="I48" s="217"/>
      <c r="J48" s="218"/>
      <c r="K48" s="217"/>
      <c r="L48" s="217"/>
    </row>
    <row r="49" ht="18.75" customHeight="1">
      <c r="A49" s="296"/>
      <c r="B49" s="297" t="s">
        <v>112</v>
      </c>
      <c r="C49" s="228"/>
      <c r="D49" s="228"/>
      <c r="E49" s="229"/>
      <c r="F49" s="217"/>
      <c r="G49" s="298"/>
      <c r="H49" s="298"/>
      <c r="I49" s="299" t="s">
        <v>84</v>
      </c>
      <c r="J49" s="300">
        <f>F43+L43</f>
        <v>24580</v>
      </c>
      <c r="K49" s="301"/>
      <c r="L49" s="217"/>
    </row>
    <row r="50" ht="4.5" customHeight="1">
      <c r="A50" s="296"/>
      <c r="B50" s="235"/>
      <c r="E50" s="236"/>
      <c r="F50" s="217"/>
      <c r="G50" s="212"/>
      <c r="H50" s="269"/>
      <c r="I50" s="270"/>
      <c r="J50" s="218"/>
      <c r="K50" s="217"/>
      <c r="L50" s="217"/>
    </row>
    <row r="51" ht="15.75" customHeight="1">
      <c r="A51" s="296"/>
      <c r="B51" s="235"/>
      <c r="E51" s="236"/>
      <c r="F51" s="217"/>
      <c r="G51" s="298"/>
      <c r="H51" s="298"/>
      <c r="I51" s="299" t="s">
        <v>53</v>
      </c>
      <c r="J51" s="300">
        <f>L19</f>
        <v>400960</v>
      </c>
      <c r="K51" s="301"/>
      <c r="L51" s="222"/>
    </row>
    <row r="52" ht="4.5" customHeight="1">
      <c r="A52" s="296"/>
      <c r="B52" s="235"/>
      <c r="E52" s="236"/>
      <c r="F52" s="217"/>
      <c r="G52" s="212"/>
      <c r="H52" s="269"/>
      <c r="I52" s="270"/>
      <c r="J52" s="218"/>
      <c r="K52" s="217"/>
      <c r="L52" s="217"/>
    </row>
    <row r="53" ht="15.75" customHeight="1">
      <c r="A53" s="296"/>
      <c r="B53" s="235"/>
      <c r="E53" s="236"/>
      <c r="F53" s="217"/>
      <c r="G53" s="302"/>
      <c r="H53" s="302"/>
      <c r="I53" s="303" t="s">
        <v>66</v>
      </c>
      <c r="J53" s="304" t="str">
        <f>F31</f>
        <v/>
      </c>
      <c r="K53" s="301"/>
      <c r="L53" s="217"/>
    </row>
    <row r="54" ht="4.5" customHeight="1">
      <c r="A54" s="296"/>
      <c r="B54" s="235"/>
      <c r="E54" s="236"/>
      <c r="F54" s="217"/>
      <c r="G54" s="212"/>
      <c r="H54" s="212"/>
      <c r="I54" s="216"/>
      <c r="J54" s="218"/>
      <c r="K54" s="217"/>
      <c r="L54" s="217"/>
    </row>
    <row r="55" ht="15.75" customHeight="1">
      <c r="A55" s="296"/>
      <c r="B55" s="235"/>
      <c r="E55" s="236"/>
      <c r="F55" s="217"/>
      <c r="G55" s="302"/>
      <c r="H55" s="302"/>
      <c r="I55" s="303" t="s">
        <v>58</v>
      </c>
      <c r="J55" s="304">
        <f>L24+L33</f>
        <v>2000</v>
      </c>
      <c r="K55" s="301"/>
      <c r="L55" s="217"/>
    </row>
    <row r="56" ht="4.5" customHeight="1">
      <c r="A56" s="296"/>
      <c r="B56" s="235"/>
      <c r="E56" s="236"/>
      <c r="F56" s="217"/>
      <c r="G56" s="212"/>
      <c r="H56" s="212"/>
      <c r="I56" s="216"/>
      <c r="J56" s="218"/>
      <c r="K56" s="217"/>
      <c r="L56" s="217"/>
    </row>
    <row r="57" ht="15.75" customHeight="1">
      <c r="A57" s="296"/>
      <c r="B57" s="235"/>
      <c r="E57" s="236"/>
      <c r="F57" s="217"/>
      <c r="G57" s="302"/>
      <c r="H57" s="302"/>
      <c r="I57" s="303" t="s">
        <v>85</v>
      </c>
      <c r="J57" s="304">
        <f>J47+J51+J53-J55</f>
        <v>413540</v>
      </c>
      <c r="K57" s="305"/>
      <c r="L57" s="217"/>
    </row>
    <row r="58" ht="4.5" customHeight="1">
      <c r="A58" s="212"/>
      <c r="B58" s="235"/>
      <c r="E58" s="236"/>
      <c r="F58" s="217"/>
      <c r="G58" s="212"/>
      <c r="H58" s="216"/>
      <c r="I58" s="217"/>
      <c r="J58" s="218"/>
      <c r="K58" s="217"/>
      <c r="L58" s="217"/>
    </row>
    <row r="59" ht="15.75" customHeight="1">
      <c r="A59" s="212"/>
      <c r="B59" s="235"/>
      <c r="E59" s="236"/>
      <c r="F59" s="217"/>
      <c r="G59" s="292"/>
      <c r="H59" s="292"/>
      <c r="I59" s="293" t="s">
        <v>86</v>
      </c>
      <c r="J59" s="304">
        <f>J57-J47</f>
        <v>398960</v>
      </c>
      <c r="K59" s="306"/>
      <c r="L59" s="217"/>
    </row>
    <row r="60" ht="4.5" customHeight="1">
      <c r="A60" s="296"/>
      <c r="B60" s="235"/>
      <c r="E60" s="236"/>
      <c r="F60" s="217"/>
      <c r="G60" s="212"/>
      <c r="H60" s="216"/>
      <c r="I60" s="216"/>
      <c r="J60" s="218"/>
      <c r="K60" s="217"/>
      <c r="L60" s="217"/>
    </row>
    <row r="61" ht="15.75" customHeight="1">
      <c r="A61" s="212"/>
      <c r="B61" s="235"/>
      <c r="E61" s="236"/>
      <c r="F61" s="217"/>
      <c r="G61" s="298"/>
      <c r="H61" s="298"/>
      <c r="I61" s="299" t="s">
        <v>87</v>
      </c>
      <c r="J61" s="304">
        <f>J47+F24+(F31-(L24+L33))</f>
        <v>24580</v>
      </c>
      <c r="K61" s="306"/>
      <c r="L61" s="217"/>
    </row>
    <row r="62" ht="4.5" customHeight="1">
      <c r="A62" s="296"/>
      <c r="B62" s="235"/>
      <c r="E62" s="236"/>
      <c r="F62" s="217"/>
      <c r="G62" s="212"/>
      <c r="H62" s="216"/>
      <c r="I62" s="216"/>
      <c r="J62" s="218"/>
      <c r="K62" s="217"/>
      <c r="L62" s="217"/>
    </row>
    <row r="63" ht="15.75" customHeight="1">
      <c r="A63" s="296"/>
      <c r="B63" s="255"/>
      <c r="C63" s="256"/>
      <c r="D63" s="256"/>
      <c r="E63" s="257"/>
      <c r="F63" s="217"/>
      <c r="G63" s="298"/>
      <c r="H63" s="298"/>
      <c r="I63" s="299" t="s">
        <v>88</v>
      </c>
      <c r="J63" s="307">
        <f>J49-J61</f>
        <v>0</v>
      </c>
      <c r="K63" s="243"/>
      <c r="L63" s="217"/>
    </row>
    <row r="64" ht="15.75" customHeight="1">
      <c r="A64" s="168"/>
      <c r="B64" s="308"/>
      <c r="C64" s="308"/>
      <c r="D64" s="308"/>
      <c r="E64" s="308"/>
      <c r="F64" s="309"/>
      <c r="G64" s="168"/>
      <c r="H64" s="310"/>
      <c r="I64" s="309"/>
      <c r="J64" s="309"/>
      <c r="K64" s="309"/>
      <c r="L64" s="309"/>
    </row>
    <row r="65" ht="15.75" customHeight="1">
      <c r="A65" s="168"/>
      <c r="B65" s="308"/>
      <c r="C65" s="308"/>
      <c r="D65" s="308"/>
      <c r="E65" s="308"/>
      <c r="F65" s="309"/>
      <c r="G65" s="168"/>
      <c r="H65" s="310"/>
      <c r="I65" s="309"/>
      <c r="J65" s="309"/>
      <c r="K65" s="309"/>
      <c r="L65" s="309"/>
    </row>
    <row r="66" ht="15.75" customHeight="1">
      <c r="A66" s="168"/>
      <c r="B66" s="308"/>
      <c r="C66" s="308"/>
      <c r="D66" s="308"/>
      <c r="E66" s="308"/>
      <c r="F66" s="309"/>
      <c r="G66" s="168"/>
      <c r="H66" s="310"/>
      <c r="I66" s="309"/>
      <c r="J66" s="309"/>
      <c r="K66" s="309"/>
      <c r="L66" s="309"/>
    </row>
    <row r="67" ht="15.75" customHeight="1">
      <c r="A67" s="168"/>
      <c r="B67" s="308"/>
      <c r="C67" s="308"/>
      <c r="D67" s="308"/>
      <c r="E67" s="308"/>
      <c r="F67" s="309"/>
      <c r="G67" s="168"/>
      <c r="H67" s="310"/>
      <c r="I67" s="309"/>
      <c r="J67" s="309"/>
      <c r="K67" s="309"/>
      <c r="L67" s="309"/>
    </row>
    <row r="68" ht="15.75" customHeight="1">
      <c r="A68" s="168"/>
      <c r="B68" s="310"/>
      <c r="C68" s="309"/>
      <c r="D68" s="309"/>
      <c r="E68" s="309"/>
      <c r="F68" s="309"/>
      <c r="G68" s="168"/>
      <c r="H68" s="310"/>
      <c r="I68" s="309"/>
      <c r="J68" s="309"/>
      <c r="K68" s="309"/>
      <c r="L68" s="309"/>
    </row>
    <row r="69" ht="15.75" customHeight="1">
      <c r="A69" s="168"/>
      <c r="B69" s="310"/>
      <c r="C69" s="309"/>
      <c r="D69" s="309"/>
      <c r="E69" s="309"/>
      <c r="F69" s="309"/>
      <c r="G69" s="168"/>
      <c r="H69" s="310"/>
      <c r="I69" s="309"/>
      <c r="J69" s="309"/>
      <c r="K69" s="309"/>
      <c r="L69" s="309"/>
    </row>
    <row r="70" ht="15.75" customHeight="1">
      <c r="A70" s="168"/>
      <c r="B70" s="310"/>
      <c r="C70" s="309"/>
      <c r="D70" s="309"/>
      <c r="E70" s="309"/>
      <c r="F70" s="309"/>
      <c r="G70" s="168"/>
      <c r="H70" s="310"/>
      <c r="I70" s="309"/>
      <c r="J70" s="309"/>
      <c r="K70" s="309"/>
      <c r="L70" s="309"/>
    </row>
    <row r="71" ht="15.75" customHeight="1">
      <c r="A71" s="168"/>
      <c r="B71" s="310"/>
      <c r="C71" s="309"/>
      <c r="D71" s="309"/>
      <c r="E71" s="309"/>
      <c r="F71" s="309"/>
      <c r="G71" s="168"/>
      <c r="H71" s="310"/>
      <c r="I71" s="309"/>
      <c r="J71" s="309"/>
      <c r="K71" s="309"/>
      <c r="L71" s="309"/>
    </row>
    <row r="72" ht="15.75" customHeight="1">
      <c r="A72" s="168"/>
      <c r="B72" s="310"/>
      <c r="C72" s="309"/>
      <c r="D72" s="309"/>
      <c r="E72" s="309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10"/>
      <c r="C73" s="309"/>
      <c r="D73" s="309"/>
      <c r="E73" s="309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10"/>
      <c r="C74" s="309"/>
      <c r="D74" s="309"/>
      <c r="E74" s="309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10"/>
      <c r="C75" s="309"/>
      <c r="D75" s="309"/>
      <c r="E75" s="309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1"/>
      <c r="C76" s="309"/>
      <c r="D76" s="309"/>
      <c r="E76" s="309"/>
      <c r="F76" s="312"/>
      <c r="G76" s="168"/>
      <c r="H76" s="310"/>
      <c r="I76" s="309"/>
      <c r="J76" s="309"/>
      <c r="K76" s="309"/>
      <c r="L76" s="309"/>
    </row>
    <row r="77" ht="15.75" customHeight="1">
      <c r="A77" s="168"/>
      <c r="B77" s="311"/>
      <c r="C77" s="309"/>
      <c r="D77" s="309"/>
      <c r="E77" s="309"/>
      <c r="F77" s="312"/>
      <c r="G77" s="168"/>
      <c r="H77" s="310"/>
      <c r="I77" s="309"/>
      <c r="J77" s="309"/>
      <c r="K77" s="309"/>
      <c r="L77" s="309"/>
    </row>
    <row r="78" ht="15.75" customHeight="1">
      <c r="A78" s="168"/>
      <c r="B78" s="311"/>
      <c r="C78" s="309"/>
      <c r="D78" s="309"/>
      <c r="E78" s="309"/>
      <c r="F78" s="312"/>
      <c r="G78" s="168"/>
      <c r="H78" s="310"/>
      <c r="I78" s="309"/>
      <c r="J78" s="309"/>
      <c r="K78" s="309"/>
      <c r="L78" s="309"/>
    </row>
    <row r="79" ht="15.75" customHeight="1">
      <c r="A79" s="168"/>
      <c r="B79" s="311"/>
      <c r="C79" s="309"/>
      <c r="D79" s="309"/>
      <c r="E79" s="309"/>
      <c r="F79" s="312"/>
      <c r="G79" s="168"/>
      <c r="H79" s="310"/>
      <c r="I79" s="309"/>
      <c r="J79" s="309"/>
      <c r="K79" s="309"/>
      <c r="L79" s="309"/>
    </row>
    <row r="80" ht="15.75" customHeight="1">
      <c r="A80" s="168"/>
      <c r="B80" s="311"/>
      <c r="C80" s="309"/>
      <c r="D80" s="309"/>
      <c r="E80" s="309"/>
      <c r="F80" s="312"/>
      <c r="G80" s="168"/>
      <c r="H80" s="310"/>
      <c r="I80" s="309"/>
      <c r="J80" s="309"/>
      <c r="K80" s="309"/>
      <c r="L80" s="309"/>
    </row>
    <row r="81" ht="15.75" customHeight="1">
      <c r="A81" s="168"/>
      <c r="B81" s="311"/>
      <c r="C81" s="309"/>
      <c r="D81" s="309"/>
      <c r="E81" s="309"/>
      <c r="F81" s="312"/>
      <c r="G81" s="168"/>
      <c r="H81" s="310"/>
      <c r="I81" s="309"/>
      <c r="J81" s="309"/>
      <c r="K81" s="309"/>
      <c r="L81" s="309"/>
    </row>
    <row r="82" ht="15.75" customHeight="1">
      <c r="A82" s="168"/>
      <c r="B82" s="311"/>
      <c r="C82" s="309"/>
      <c r="D82" s="309"/>
      <c r="E82" s="309"/>
      <c r="F82" s="312"/>
      <c r="G82" s="168"/>
      <c r="H82" s="310"/>
      <c r="I82" s="309"/>
      <c r="J82" s="309"/>
      <c r="K82" s="309"/>
      <c r="L82" s="309"/>
    </row>
    <row r="83" ht="15.75" customHeight="1">
      <c r="A83" s="168"/>
      <c r="B83" s="311"/>
      <c r="C83" s="309"/>
      <c r="D83" s="309"/>
      <c r="E83" s="309"/>
      <c r="F83" s="312"/>
      <c r="G83" s="168"/>
      <c r="H83" s="310"/>
      <c r="I83" s="309"/>
      <c r="J83" s="309"/>
      <c r="K83" s="309"/>
      <c r="L83" s="309"/>
    </row>
    <row r="84" ht="15.75" customHeight="1">
      <c r="A84" s="168"/>
      <c r="B84" s="311"/>
      <c r="C84" s="309"/>
      <c r="D84" s="309"/>
      <c r="E84" s="309"/>
      <c r="F84" s="312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33" t="s">
        <v>113</v>
      </c>
      <c r="D1" s="164"/>
      <c r="E1" s="162"/>
      <c r="F1" s="161" t="s">
        <v>39</v>
      </c>
      <c r="G1" s="164"/>
      <c r="H1" s="162"/>
      <c r="I1" s="165" t="s">
        <v>114</v>
      </c>
      <c r="J1" s="164"/>
      <c r="K1" s="164"/>
      <c r="L1" s="162"/>
    </row>
    <row r="2" ht="20.25" customHeight="1">
      <c r="A2" s="161" t="s">
        <v>41</v>
      </c>
      <c r="B2" s="162"/>
      <c r="C2" s="166" t="s">
        <v>113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0" t="s">
        <v>46</v>
      </c>
      <c r="B5" s="164"/>
      <c r="C5" s="164"/>
      <c r="D5" s="164"/>
      <c r="E5" s="164"/>
      <c r="F5" s="178"/>
      <c r="G5" s="331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5"/>
      <c r="B8" s="207"/>
      <c r="C8" s="191"/>
      <c r="D8" s="208"/>
      <c r="E8" s="193"/>
      <c r="F8" s="194"/>
      <c r="G8" s="195"/>
      <c r="H8" s="196"/>
      <c r="I8" s="197"/>
      <c r="J8" s="198"/>
      <c r="K8" s="191"/>
      <c r="L8" s="210"/>
    </row>
    <row r="9" ht="20.25" customHeight="1">
      <c r="A9" s="199"/>
      <c r="B9" s="200"/>
      <c r="C9" s="201"/>
      <c r="D9" s="201"/>
      <c r="E9" s="202"/>
      <c r="F9" s="203"/>
      <c r="G9" s="209"/>
      <c r="H9" s="334" t="s">
        <v>115</v>
      </c>
      <c r="I9" s="228"/>
      <c r="J9" s="228"/>
      <c r="K9" s="229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35"/>
      <c r="K10" s="236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35"/>
      <c r="K11" s="236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35"/>
      <c r="K12" s="236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35"/>
      <c r="K13" s="236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235"/>
      <c r="K14" s="236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35"/>
      <c r="K15" s="236"/>
      <c r="L15" s="206"/>
    </row>
    <row r="16" ht="20.25" customHeight="1">
      <c r="A16" s="189"/>
      <c r="B16" s="190"/>
      <c r="C16" s="191"/>
      <c r="D16" s="191"/>
      <c r="E16" s="193"/>
      <c r="F16" s="194"/>
      <c r="G16" s="195"/>
      <c r="H16" s="235"/>
      <c r="K16" s="236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35"/>
      <c r="K17" s="236"/>
      <c r="L17" s="201"/>
    </row>
    <row r="18" ht="20.25" customHeight="1">
      <c r="A18" s="189"/>
      <c r="B18" s="190"/>
      <c r="C18" s="191"/>
      <c r="D18" s="191"/>
      <c r="E18" s="193"/>
      <c r="F18" s="194"/>
      <c r="G18" s="313"/>
      <c r="H18" s="235"/>
      <c r="K18" s="236"/>
      <c r="L18" s="191"/>
    </row>
    <row r="19" ht="20.25" customHeight="1">
      <c r="A19" s="318"/>
      <c r="B19" s="319"/>
      <c r="C19" s="320"/>
      <c r="D19" s="320"/>
      <c r="E19" s="321"/>
      <c r="F19" s="322"/>
      <c r="G19" s="323"/>
      <c r="H19" s="235"/>
      <c r="K19" s="236"/>
      <c r="L19" s="320"/>
    </row>
    <row r="20" ht="20.25" customHeight="1">
      <c r="A20" s="189"/>
      <c r="B20" s="190"/>
      <c r="C20" s="191"/>
      <c r="D20" s="191"/>
      <c r="E20" s="193"/>
      <c r="F20" s="194"/>
      <c r="G20" s="313"/>
      <c r="H20" s="255"/>
      <c r="I20" s="256"/>
      <c r="J20" s="256"/>
      <c r="K20" s="257"/>
      <c r="L20" s="191"/>
    </row>
    <row r="21" ht="20.25" customHeight="1">
      <c r="A21" s="318"/>
      <c r="B21" s="319"/>
      <c r="C21" s="320"/>
      <c r="D21" s="320"/>
      <c r="E21" s="321"/>
      <c r="F21" s="322"/>
      <c r="G21" s="323"/>
      <c r="H21" s="319"/>
      <c r="I21" s="320"/>
      <c r="J21" s="320"/>
      <c r="K21" s="320"/>
      <c r="L21" s="320"/>
    </row>
    <row r="22" ht="20.25" customHeight="1">
      <c r="A22" s="189"/>
      <c r="B22" s="190"/>
      <c r="C22" s="191"/>
      <c r="D22" s="191"/>
      <c r="E22" s="193"/>
      <c r="F22" s="194"/>
      <c r="G22" s="313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313"/>
      <c r="H24" s="190"/>
      <c r="I24" s="191"/>
      <c r="J24" s="191"/>
      <c r="K24" s="191"/>
      <c r="L24" s="191"/>
    </row>
    <row r="25" ht="20.25" customHeight="1">
      <c r="A25" s="212"/>
      <c r="B25" s="213" t="s">
        <v>52</v>
      </c>
      <c r="C25" s="214">
        <f>SUM($C8:$C24)</f>
        <v>0</v>
      </c>
      <c r="D25" s="214">
        <f>SUM($D8:$D24)</f>
        <v>0</v>
      </c>
      <c r="E25" s="214">
        <f>SUM($E8:$E24)</f>
        <v>0</v>
      </c>
      <c r="F25" s="214">
        <f>SUM($F8:$F24)</f>
        <v>0</v>
      </c>
      <c r="G25" s="215"/>
      <c r="H25" s="213" t="s">
        <v>52</v>
      </c>
      <c r="I25" s="214">
        <f>SUM($I8:$I24)</f>
        <v>0</v>
      </c>
      <c r="J25" s="214">
        <f>SUM($J8:$J24)</f>
        <v>0</v>
      </c>
      <c r="K25" s="214">
        <f>SUM($K8:$K24)</f>
        <v>0</v>
      </c>
      <c r="L25" s="214">
        <f>SUM($L8:$L24)</f>
        <v>0</v>
      </c>
    </row>
    <row r="26" ht="3.0" customHeight="1">
      <c r="A26" s="212"/>
      <c r="B26" s="216"/>
      <c r="C26" s="217"/>
      <c r="D26" s="217"/>
      <c r="E26" s="217"/>
      <c r="F26" s="217"/>
      <c r="G26" s="212"/>
      <c r="H26" s="216"/>
      <c r="I26" s="218"/>
      <c r="J26" s="218"/>
      <c r="K26" s="218"/>
      <c r="L26" s="218"/>
    </row>
    <row r="27" ht="20.25" customHeight="1">
      <c r="A27" s="212"/>
      <c r="B27" s="216"/>
      <c r="C27" s="217"/>
      <c r="D27" s="217"/>
      <c r="E27" s="217"/>
      <c r="F27" s="217"/>
      <c r="G27" s="212"/>
      <c r="H27" s="216"/>
      <c r="I27" s="218"/>
      <c r="J27" s="219"/>
      <c r="K27" s="220" t="s">
        <v>53</v>
      </c>
      <c r="L27" s="221">
        <f>$C$25+$D$25+$E$25+$F$25+$I$25+$J$25+$K$25+$L$25</f>
        <v>0</v>
      </c>
    </row>
    <row r="28" ht="6.75" customHeight="1">
      <c r="A28" s="212"/>
      <c r="B28" s="216"/>
      <c r="C28" s="217"/>
      <c r="D28" s="217"/>
      <c r="E28" s="217"/>
      <c r="F28" s="217"/>
      <c r="G28" s="212"/>
      <c r="H28" s="218"/>
      <c r="I28" s="217"/>
      <c r="J28" s="217"/>
      <c r="K28" s="217"/>
      <c r="L28" s="222"/>
    </row>
    <row r="29" ht="20.25" customHeight="1">
      <c r="A29" s="223"/>
      <c r="B29" s="224"/>
      <c r="C29" s="225"/>
      <c r="D29" s="225"/>
      <c r="E29" s="225"/>
      <c r="F29" s="226"/>
      <c r="G29" s="226" t="s">
        <v>54</v>
      </c>
      <c r="H29" s="224"/>
      <c r="I29" s="225"/>
      <c r="J29" s="225"/>
      <c r="K29" s="225"/>
      <c r="L29" s="225"/>
    </row>
    <row r="30" ht="20.25" customHeight="1">
      <c r="A30" s="227" t="s">
        <v>55</v>
      </c>
      <c r="B30" s="228"/>
      <c r="C30" s="229"/>
      <c r="D30" s="230"/>
      <c r="E30" s="231" t="s">
        <v>56</v>
      </c>
      <c r="F30" s="232"/>
      <c r="G30" s="233" t="s">
        <v>57</v>
      </c>
      <c r="H30" s="228"/>
      <c r="I30" s="229"/>
      <c r="J30" s="234" t="s">
        <v>58</v>
      </c>
      <c r="K30" s="164"/>
      <c r="L30" s="178"/>
    </row>
    <row r="31" ht="16.5" customHeight="1">
      <c r="A31" s="235"/>
      <c r="C31" s="236"/>
      <c r="D31" s="237" t="s">
        <v>59</v>
      </c>
      <c r="E31" s="162"/>
      <c r="F31" s="238" t="s">
        <v>16</v>
      </c>
      <c r="G31" s="239"/>
      <c r="I31" s="236"/>
      <c r="J31" s="237" t="s">
        <v>59</v>
      </c>
      <c r="K31" s="162"/>
      <c r="L31" s="238" t="s">
        <v>16</v>
      </c>
    </row>
    <row r="32" ht="16.5" customHeight="1">
      <c r="A32" s="235"/>
      <c r="C32" s="236"/>
      <c r="D32" s="240" t="s">
        <v>60</v>
      </c>
      <c r="E32" s="241"/>
      <c r="F32" s="242">
        <f>C25+I25</f>
        <v>0</v>
      </c>
      <c r="G32" s="239"/>
      <c r="I32" s="236"/>
      <c r="J32" s="240" t="s">
        <v>10</v>
      </c>
      <c r="K32" s="241"/>
      <c r="L32" s="314"/>
    </row>
    <row r="33" ht="16.5" customHeight="1">
      <c r="A33" s="235"/>
      <c r="C33" s="236"/>
      <c r="D33" s="240" t="s">
        <v>61</v>
      </c>
      <c r="E33" s="243"/>
      <c r="F33" s="242">
        <f>D25+J25</f>
        <v>0</v>
      </c>
      <c r="G33" s="239"/>
      <c r="I33" s="236"/>
      <c r="J33" s="244" t="s">
        <v>62</v>
      </c>
      <c r="K33" s="245"/>
      <c r="L33" s="246"/>
    </row>
    <row r="34" ht="16.5" customHeight="1">
      <c r="A34" s="235"/>
      <c r="C34" s="236"/>
      <c r="D34" s="240" t="s">
        <v>63</v>
      </c>
      <c r="E34" s="243"/>
      <c r="F34" s="242">
        <f>E25+K25</f>
        <v>0</v>
      </c>
      <c r="G34" s="239"/>
      <c r="I34" s="236"/>
      <c r="J34" s="244" t="s">
        <v>64</v>
      </c>
      <c r="K34" s="245"/>
      <c r="L34" s="246"/>
    </row>
    <row r="35" ht="16.5" customHeight="1">
      <c r="A35" s="235"/>
      <c r="C35" s="236"/>
      <c r="D35" s="240" t="s">
        <v>65</v>
      </c>
      <c r="E35" s="243"/>
      <c r="F35" s="242">
        <f>F25+L25</f>
        <v>0</v>
      </c>
      <c r="G35" s="239"/>
      <c r="I35" s="236"/>
      <c r="J35" s="244"/>
      <c r="K35" s="245"/>
      <c r="L35" s="246"/>
    </row>
    <row r="36" ht="16.5" customHeight="1">
      <c r="A36" s="235"/>
      <c r="C36" s="236"/>
      <c r="D36" s="247" t="s">
        <v>53</v>
      </c>
      <c r="E36" s="248"/>
      <c r="F36" s="249">
        <f>SUM(F32:F35)</f>
        <v>0</v>
      </c>
      <c r="G36" s="239"/>
      <c r="I36" s="236"/>
      <c r="J36" s="244"/>
      <c r="K36" s="245"/>
      <c r="L36" s="246"/>
    </row>
    <row r="37" ht="15.75" customHeight="1">
      <c r="A37" s="235"/>
      <c r="C37" s="236"/>
      <c r="D37" s="250" t="s">
        <v>66</v>
      </c>
      <c r="E37" s="164"/>
      <c r="F37" s="178"/>
      <c r="G37" s="239"/>
      <c r="I37" s="236"/>
      <c r="J37" s="244"/>
      <c r="K37" s="245"/>
      <c r="L37" s="246"/>
    </row>
    <row r="38" ht="15.75" customHeight="1">
      <c r="A38" s="235"/>
      <c r="C38" s="236"/>
      <c r="D38" s="237" t="s">
        <v>59</v>
      </c>
      <c r="E38" s="162"/>
      <c r="F38" s="238" t="s">
        <v>16</v>
      </c>
      <c r="G38" s="239"/>
      <c r="I38" s="236"/>
      <c r="J38" s="244"/>
      <c r="K38" s="245"/>
      <c r="L38" s="246"/>
    </row>
    <row r="39" ht="15.75" customHeight="1">
      <c r="A39" s="235"/>
      <c r="C39" s="236"/>
      <c r="D39" s="251" t="s">
        <v>10</v>
      </c>
      <c r="E39" s="252"/>
      <c r="F39" s="242"/>
      <c r="G39" s="239"/>
      <c r="I39" s="236"/>
      <c r="J39" s="247" t="s">
        <v>67</v>
      </c>
      <c r="K39" s="248"/>
      <c r="L39" s="249">
        <f>SUM(L32:L38)</f>
        <v>0</v>
      </c>
    </row>
    <row r="40" ht="15.75" customHeight="1">
      <c r="A40" s="235"/>
      <c r="C40" s="236"/>
      <c r="D40" s="253" t="s">
        <v>64</v>
      </c>
      <c r="E40" s="254"/>
      <c r="F40" s="246"/>
      <c r="G40" s="239"/>
      <c r="I40" s="236"/>
      <c r="J40" s="234" t="s">
        <v>68</v>
      </c>
      <c r="K40" s="164"/>
      <c r="L40" s="178"/>
    </row>
    <row r="41" ht="15.75" customHeight="1">
      <c r="A41" s="255"/>
      <c r="B41" s="256"/>
      <c r="C41" s="257"/>
      <c r="D41" s="247" t="s">
        <v>69</v>
      </c>
      <c r="E41" s="248"/>
      <c r="F41" s="249">
        <f>SUM(F39:F40)</f>
        <v>0</v>
      </c>
      <c r="G41" s="258"/>
      <c r="H41" s="259"/>
      <c r="I41" s="260"/>
      <c r="J41" s="244" t="s">
        <v>70</v>
      </c>
      <c r="K41" s="254"/>
      <c r="L41" s="246">
        <v>0.0</v>
      </c>
    </row>
    <row r="42" ht="15.75" customHeight="1">
      <c r="A42" s="212"/>
      <c r="B42" s="261"/>
      <c r="C42" s="262"/>
      <c r="D42" s="263"/>
      <c r="E42" s="264" t="s">
        <v>71</v>
      </c>
      <c r="F42" s="265">
        <f>F36+F41</f>
        <v>0</v>
      </c>
      <c r="G42" s="266"/>
      <c r="H42" s="267"/>
      <c r="I42" s="268"/>
      <c r="J42" s="263"/>
      <c r="K42" s="264" t="s">
        <v>72</v>
      </c>
      <c r="L42" s="265">
        <f>L39+L41</f>
        <v>0</v>
      </c>
    </row>
    <row r="43" ht="18.75" customHeight="1">
      <c r="A43" s="212"/>
      <c r="B43" s="216"/>
      <c r="C43" s="217"/>
      <c r="D43" s="217"/>
      <c r="E43" s="217"/>
      <c r="F43" s="217"/>
      <c r="G43" s="269"/>
      <c r="H43" s="270"/>
      <c r="I43" s="271"/>
      <c r="K43" s="217"/>
      <c r="L43" s="217"/>
    </row>
    <row r="44" ht="20.25" customHeight="1">
      <c r="A44" s="223"/>
      <c r="B44" s="224"/>
      <c r="C44" s="225"/>
      <c r="D44" s="225"/>
      <c r="E44" s="225"/>
      <c r="F44" s="226"/>
      <c r="G44" s="226" t="s">
        <v>73</v>
      </c>
      <c r="H44" s="224"/>
      <c r="I44" s="225"/>
      <c r="J44" s="225"/>
      <c r="K44" s="225"/>
      <c r="L44" s="225"/>
    </row>
    <row r="45" ht="21.0" customHeight="1">
      <c r="A45" s="272" t="s">
        <v>74</v>
      </c>
      <c r="B45" s="228"/>
      <c r="C45" s="229"/>
      <c r="D45" s="273" t="s">
        <v>75</v>
      </c>
      <c r="E45" s="273" t="s">
        <v>76</v>
      </c>
      <c r="F45" s="274" t="s">
        <v>16</v>
      </c>
      <c r="G45" s="275" t="s">
        <v>77</v>
      </c>
      <c r="H45" s="228"/>
      <c r="I45" s="229"/>
      <c r="J45" s="273" t="s">
        <v>75</v>
      </c>
      <c r="K45" s="273" t="s">
        <v>76</v>
      </c>
      <c r="L45" s="273" t="s">
        <v>16</v>
      </c>
    </row>
    <row r="46" ht="15.75" customHeight="1">
      <c r="A46" s="235"/>
      <c r="C46" s="236"/>
      <c r="D46" s="276">
        <v>20000.0</v>
      </c>
      <c r="E46" s="277"/>
      <c r="F46" s="278">
        <f t="shared" ref="F46:F50" si="1">D46*E46</f>
        <v>0</v>
      </c>
      <c r="G46" s="279"/>
      <c r="I46" s="236"/>
      <c r="J46" s="276">
        <v>500.0</v>
      </c>
      <c r="K46" s="277"/>
      <c r="L46" s="280">
        <f t="shared" ref="L46:L49" si="2">J46*K46</f>
        <v>0</v>
      </c>
    </row>
    <row r="47" ht="15.75" customHeight="1">
      <c r="A47" s="235"/>
      <c r="C47" s="236"/>
      <c r="D47" s="276">
        <v>10000.0</v>
      </c>
      <c r="E47" s="277"/>
      <c r="F47" s="278">
        <f t="shared" si="1"/>
        <v>0</v>
      </c>
      <c r="G47" s="279"/>
      <c r="I47" s="236"/>
      <c r="J47" s="276">
        <v>100.0</v>
      </c>
      <c r="K47" s="277"/>
      <c r="L47" s="280">
        <f t="shared" si="2"/>
        <v>0</v>
      </c>
    </row>
    <row r="48" ht="15.75" customHeight="1">
      <c r="A48" s="235"/>
      <c r="C48" s="236"/>
      <c r="D48" s="276">
        <v>5000.0</v>
      </c>
      <c r="E48" s="277"/>
      <c r="F48" s="278">
        <f t="shared" si="1"/>
        <v>0</v>
      </c>
      <c r="G48" s="279"/>
      <c r="I48" s="236"/>
      <c r="J48" s="276">
        <v>50.0</v>
      </c>
      <c r="K48" s="277"/>
      <c r="L48" s="280">
        <f t="shared" si="2"/>
        <v>0</v>
      </c>
    </row>
    <row r="49" ht="15.75" customHeight="1">
      <c r="A49" s="235"/>
      <c r="C49" s="236"/>
      <c r="D49" s="276">
        <v>2000.0</v>
      </c>
      <c r="E49" s="277"/>
      <c r="F49" s="278">
        <f t="shared" si="1"/>
        <v>0</v>
      </c>
      <c r="G49" s="279"/>
      <c r="I49" s="236"/>
      <c r="J49" s="276">
        <v>10.0</v>
      </c>
      <c r="K49" s="277"/>
      <c r="L49" s="280">
        <f t="shared" si="2"/>
        <v>0</v>
      </c>
    </row>
    <row r="50" ht="15.75" customHeight="1">
      <c r="A50" s="255"/>
      <c r="B50" s="256"/>
      <c r="C50" s="257"/>
      <c r="D50" s="276">
        <v>1000.0</v>
      </c>
      <c r="E50" s="277"/>
      <c r="F50" s="278">
        <f t="shared" si="1"/>
        <v>0</v>
      </c>
      <c r="G50" s="282"/>
      <c r="H50" s="256"/>
      <c r="I50" s="257"/>
      <c r="J50" s="276"/>
      <c r="K50" s="283"/>
      <c r="L50" s="280"/>
    </row>
    <row r="51" ht="15.75" customHeight="1">
      <c r="A51" s="212"/>
      <c r="B51" s="216"/>
      <c r="C51" s="217"/>
      <c r="D51" s="284"/>
      <c r="E51" s="285" t="s">
        <v>78</v>
      </c>
      <c r="F51" s="286">
        <f>SUM(F46:F50)</f>
        <v>0</v>
      </c>
      <c r="G51" s="266"/>
      <c r="H51" s="267"/>
      <c r="I51" s="268"/>
      <c r="J51" s="284"/>
      <c r="K51" s="285" t="s">
        <v>79</v>
      </c>
      <c r="L51" s="286">
        <f>SUM(L46:L50)</f>
        <v>0</v>
      </c>
    </row>
    <row r="52" ht="15.75" customHeight="1">
      <c r="A52" s="212"/>
      <c r="B52" s="216"/>
      <c r="C52" s="217"/>
      <c r="D52" s="217"/>
      <c r="E52" s="217"/>
      <c r="F52" s="217"/>
      <c r="G52" s="212"/>
      <c r="H52" s="216"/>
      <c r="I52" s="217"/>
      <c r="J52" s="217"/>
      <c r="K52" s="217"/>
      <c r="L52" s="217"/>
    </row>
    <row r="53" ht="18.0" customHeight="1">
      <c r="A53" s="212"/>
      <c r="B53" s="216"/>
      <c r="C53" s="217"/>
      <c r="D53" s="217"/>
      <c r="E53" s="217"/>
      <c r="F53" s="217"/>
      <c r="G53" s="287"/>
      <c r="H53" s="287"/>
      <c r="I53" s="288" t="s">
        <v>80</v>
      </c>
      <c r="J53" s="289"/>
      <c r="K53" s="287"/>
      <c r="L53" s="217"/>
    </row>
    <row r="54" ht="4.5" customHeight="1">
      <c r="A54" s="212"/>
      <c r="B54" s="216"/>
      <c r="C54" s="217"/>
      <c r="D54" s="217"/>
      <c r="E54" s="217"/>
      <c r="F54" s="217"/>
      <c r="G54" s="212"/>
      <c r="H54" s="216"/>
      <c r="I54" s="217"/>
      <c r="J54" s="217"/>
      <c r="K54" s="217"/>
      <c r="L54" s="217"/>
    </row>
    <row r="55" ht="15.0" customHeight="1">
      <c r="A55" s="290"/>
      <c r="B55" s="291" t="s">
        <v>81</v>
      </c>
      <c r="C55" s="228"/>
      <c r="D55" s="228"/>
      <c r="E55" s="229"/>
      <c r="F55" s="217"/>
      <c r="G55" s="292"/>
      <c r="H55" s="292"/>
      <c r="I55" s="293" t="s">
        <v>82</v>
      </c>
      <c r="J55" s="335">
        <v>14580.0</v>
      </c>
      <c r="K55" s="295"/>
      <c r="L55" s="217"/>
    </row>
    <row r="56" ht="4.5" customHeight="1">
      <c r="A56" s="290"/>
      <c r="B56" s="255"/>
      <c r="C56" s="256"/>
      <c r="D56" s="256"/>
      <c r="E56" s="257"/>
      <c r="F56" s="217"/>
      <c r="G56" s="212"/>
      <c r="H56" s="216"/>
      <c r="I56" s="217"/>
      <c r="J56" s="218"/>
      <c r="K56" s="217"/>
      <c r="L56" s="217"/>
    </row>
    <row r="57" ht="18.75" customHeight="1">
      <c r="A57" s="296"/>
      <c r="B57" s="297"/>
      <c r="C57" s="228"/>
      <c r="D57" s="228"/>
      <c r="E57" s="229"/>
      <c r="F57" s="217"/>
      <c r="G57" s="298"/>
      <c r="H57" s="298"/>
      <c r="I57" s="299" t="s">
        <v>84</v>
      </c>
      <c r="J57" s="300">
        <f>F51+L51</f>
        <v>0</v>
      </c>
      <c r="K57" s="301"/>
      <c r="L57" s="217"/>
    </row>
    <row r="58" ht="4.5" customHeight="1">
      <c r="A58" s="296"/>
      <c r="B58" s="235"/>
      <c r="E58" s="236"/>
      <c r="F58" s="217"/>
      <c r="G58" s="212"/>
      <c r="H58" s="269"/>
      <c r="I58" s="270"/>
      <c r="J58" s="218"/>
      <c r="K58" s="217"/>
      <c r="L58" s="217"/>
    </row>
    <row r="59" ht="15.75" customHeight="1">
      <c r="A59" s="296"/>
      <c r="B59" s="235"/>
      <c r="E59" s="236"/>
      <c r="F59" s="217"/>
      <c r="G59" s="298"/>
      <c r="H59" s="298"/>
      <c r="I59" s="299" t="s">
        <v>53</v>
      </c>
      <c r="J59" s="300">
        <f>L27</f>
        <v>0</v>
      </c>
      <c r="K59" s="301"/>
      <c r="L59" s="222"/>
    </row>
    <row r="60" ht="4.5" customHeight="1">
      <c r="A60" s="296"/>
      <c r="B60" s="235"/>
      <c r="E60" s="236"/>
      <c r="F60" s="217"/>
      <c r="G60" s="212"/>
      <c r="H60" s="269"/>
      <c r="I60" s="270"/>
      <c r="J60" s="218"/>
      <c r="K60" s="217"/>
      <c r="L60" s="217"/>
    </row>
    <row r="61" ht="15.75" customHeight="1">
      <c r="A61" s="296"/>
      <c r="B61" s="235"/>
      <c r="E61" s="236"/>
      <c r="F61" s="217"/>
      <c r="G61" s="302"/>
      <c r="H61" s="302"/>
      <c r="I61" s="303" t="s">
        <v>66</v>
      </c>
      <c r="J61" s="304" t="str">
        <f>F39</f>
        <v/>
      </c>
      <c r="K61" s="301"/>
      <c r="L61" s="217"/>
    </row>
    <row r="62" ht="4.5" customHeight="1">
      <c r="A62" s="296"/>
      <c r="B62" s="235"/>
      <c r="E62" s="236"/>
      <c r="F62" s="217"/>
      <c r="G62" s="212"/>
      <c r="H62" s="212"/>
      <c r="I62" s="216"/>
      <c r="J62" s="218"/>
      <c r="K62" s="217"/>
      <c r="L62" s="217"/>
    </row>
    <row r="63" ht="15.75" customHeight="1">
      <c r="A63" s="296"/>
      <c r="B63" s="235"/>
      <c r="E63" s="236"/>
      <c r="F63" s="217"/>
      <c r="G63" s="302"/>
      <c r="H63" s="302"/>
      <c r="I63" s="303" t="s">
        <v>58</v>
      </c>
      <c r="J63" s="304">
        <f>L32+L41</f>
        <v>0</v>
      </c>
      <c r="K63" s="301"/>
      <c r="L63" s="217"/>
    </row>
    <row r="64" ht="4.5" customHeight="1">
      <c r="A64" s="296"/>
      <c r="B64" s="235"/>
      <c r="E64" s="236"/>
      <c r="F64" s="217"/>
      <c r="G64" s="212"/>
      <c r="H64" s="212"/>
      <c r="I64" s="216"/>
      <c r="J64" s="218"/>
      <c r="K64" s="217"/>
      <c r="L64" s="217"/>
    </row>
    <row r="65" ht="15.75" customHeight="1">
      <c r="A65" s="296"/>
      <c r="B65" s="235"/>
      <c r="E65" s="236"/>
      <c r="F65" s="217"/>
      <c r="G65" s="302"/>
      <c r="H65" s="302"/>
      <c r="I65" s="303" t="s">
        <v>85</v>
      </c>
      <c r="J65" s="304">
        <f>J55+J59+J61-J63</f>
        <v>14580</v>
      </c>
      <c r="K65" s="305"/>
      <c r="L65" s="217"/>
    </row>
    <row r="66" ht="4.5" customHeight="1">
      <c r="A66" s="212"/>
      <c r="B66" s="235"/>
      <c r="E66" s="236"/>
      <c r="F66" s="217"/>
      <c r="G66" s="212"/>
      <c r="H66" s="216"/>
      <c r="I66" s="217"/>
      <c r="J66" s="218"/>
      <c r="K66" s="217"/>
      <c r="L66" s="217"/>
    </row>
    <row r="67" ht="15.75" customHeight="1">
      <c r="A67" s="212"/>
      <c r="B67" s="235"/>
      <c r="E67" s="236"/>
      <c r="F67" s="217"/>
      <c r="G67" s="292"/>
      <c r="H67" s="292"/>
      <c r="I67" s="293" t="s">
        <v>86</v>
      </c>
      <c r="J67" s="304">
        <f>J65-J55</f>
        <v>0</v>
      </c>
      <c r="K67" s="306"/>
      <c r="L67" s="217"/>
    </row>
    <row r="68" ht="4.5" customHeight="1">
      <c r="A68" s="296"/>
      <c r="B68" s="235"/>
      <c r="E68" s="236"/>
      <c r="F68" s="217"/>
      <c r="G68" s="212"/>
      <c r="H68" s="216"/>
      <c r="I68" s="216"/>
      <c r="J68" s="218"/>
      <c r="K68" s="217"/>
      <c r="L68" s="217"/>
    </row>
    <row r="69" ht="15.75" customHeight="1">
      <c r="A69" s="212"/>
      <c r="B69" s="235"/>
      <c r="E69" s="236"/>
      <c r="F69" s="217"/>
      <c r="G69" s="298"/>
      <c r="H69" s="298"/>
      <c r="I69" s="299" t="s">
        <v>87</v>
      </c>
      <c r="J69" s="304">
        <f>J55+F32+(F39-(L32+L41))</f>
        <v>14580</v>
      </c>
      <c r="K69" s="306"/>
      <c r="L69" s="217"/>
    </row>
    <row r="70" ht="4.5" customHeight="1">
      <c r="A70" s="296"/>
      <c r="B70" s="235"/>
      <c r="E70" s="236"/>
      <c r="F70" s="217"/>
      <c r="G70" s="212"/>
      <c r="H70" s="216"/>
      <c r="I70" s="216"/>
      <c r="J70" s="218"/>
      <c r="K70" s="217"/>
      <c r="L70" s="217"/>
    </row>
    <row r="71" ht="15.75" customHeight="1">
      <c r="A71" s="296"/>
      <c r="B71" s="255"/>
      <c r="C71" s="256"/>
      <c r="D71" s="256"/>
      <c r="E71" s="257"/>
      <c r="F71" s="217"/>
      <c r="G71" s="298"/>
      <c r="H71" s="298"/>
      <c r="I71" s="299" t="s">
        <v>88</v>
      </c>
      <c r="J71" s="307">
        <f>J57-J69</f>
        <v>-14580</v>
      </c>
      <c r="K71" s="243"/>
      <c r="L71" s="217"/>
    </row>
    <row r="72" ht="15.75" customHeight="1">
      <c r="A72" s="168"/>
      <c r="B72" s="308"/>
      <c r="C72" s="308"/>
      <c r="D72" s="308"/>
      <c r="E72" s="308"/>
      <c r="F72" s="309"/>
      <c r="G72" s="168"/>
      <c r="H72" s="310"/>
      <c r="I72" s="309"/>
      <c r="J72" s="309"/>
      <c r="K72" s="309"/>
      <c r="L72" s="309"/>
    </row>
    <row r="73" ht="15.75" customHeight="1">
      <c r="A73" s="168"/>
      <c r="B73" s="308"/>
      <c r="C73" s="308"/>
      <c r="D73" s="308"/>
      <c r="E73" s="308"/>
      <c r="F73" s="309"/>
      <c r="G73" s="168"/>
      <c r="H73" s="310"/>
      <c r="I73" s="309"/>
      <c r="J73" s="309"/>
      <c r="K73" s="309"/>
      <c r="L73" s="309"/>
    </row>
    <row r="74" ht="15.75" customHeight="1">
      <c r="A74" s="168"/>
      <c r="B74" s="308"/>
      <c r="C74" s="308"/>
      <c r="D74" s="308"/>
      <c r="E74" s="308"/>
      <c r="F74" s="309"/>
      <c r="G74" s="168"/>
      <c r="H74" s="310"/>
      <c r="I74" s="309"/>
      <c r="J74" s="309"/>
      <c r="K74" s="309"/>
      <c r="L74" s="309"/>
    </row>
    <row r="75" ht="15.75" customHeight="1">
      <c r="A75" s="168"/>
      <c r="B75" s="308"/>
      <c r="C75" s="308"/>
      <c r="D75" s="308"/>
      <c r="E75" s="308"/>
      <c r="F75" s="309"/>
      <c r="G75" s="168"/>
      <c r="H75" s="310"/>
      <c r="I75" s="309"/>
      <c r="J75" s="309"/>
      <c r="K75" s="309"/>
      <c r="L75" s="309"/>
    </row>
    <row r="76" ht="15.75" customHeight="1">
      <c r="A76" s="168"/>
      <c r="B76" s="310"/>
      <c r="C76" s="309"/>
      <c r="D76" s="309"/>
      <c r="E76" s="309"/>
      <c r="F76" s="309"/>
      <c r="G76" s="168"/>
      <c r="H76" s="310"/>
      <c r="I76" s="309"/>
      <c r="J76" s="309"/>
      <c r="K76" s="309"/>
      <c r="L76" s="309"/>
    </row>
    <row r="77" ht="15.75" customHeight="1">
      <c r="A77" s="168"/>
      <c r="B77" s="310"/>
      <c r="C77" s="309"/>
      <c r="D77" s="309"/>
      <c r="E77" s="309"/>
      <c r="F77" s="309"/>
      <c r="G77" s="168"/>
      <c r="H77" s="310"/>
      <c r="I77" s="309"/>
      <c r="J77" s="309"/>
      <c r="K77" s="309"/>
      <c r="L77" s="309"/>
    </row>
    <row r="78" ht="15.75" customHeight="1">
      <c r="A78" s="168"/>
      <c r="B78" s="310"/>
      <c r="C78" s="309"/>
      <c r="D78" s="309"/>
      <c r="E78" s="309"/>
      <c r="F78" s="309"/>
      <c r="G78" s="168"/>
      <c r="H78" s="310"/>
      <c r="I78" s="309"/>
      <c r="J78" s="309"/>
      <c r="K78" s="309"/>
      <c r="L78" s="309"/>
    </row>
    <row r="79" ht="15.75" customHeight="1">
      <c r="A79" s="168"/>
      <c r="B79" s="310"/>
      <c r="C79" s="309"/>
      <c r="D79" s="309"/>
      <c r="E79" s="309"/>
      <c r="F79" s="309"/>
      <c r="G79" s="168"/>
      <c r="H79" s="310"/>
      <c r="I79" s="309"/>
      <c r="J79" s="309"/>
      <c r="K79" s="309"/>
      <c r="L79" s="309"/>
    </row>
    <row r="80" ht="15.75" customHeight="1">
      <c r="A80" s="168"/>
      <c r="B80" s="310"/>
      <c r="C80" s="309"/>
      <c r="D80" s="309"/>
      <c r="E80" s="309"/>
      <c r="F80" s="309"/>
      <c r="G80" s="168"/>
      <c r="H80" s="310"/>
      <c r="I80" s="309"/>
      <c r="J80" s="309"/>
      <c r="K80" s="309"/>
      <c r="L80" s="309"/>
    </row>
    <row r="81" ht="15.75" customHeight="1">
      <c r="A81" s="168"/>
      <c r="B81" s="310"/>
      <c r="C81" s="309"/>
      <c r="D81" s="309"/>
      <c r="E81" s="309"/>
      <c r="F81" s="309"/>
      <c r="G81" s="168"/>
      <c r="H81" s="310"/>
      <c r="I81" s="309"/>
      <c r="J81" s="309"/>
      <c r="K81" s="309"/>
      <c r="L81" s="309"/>
    </row>
    <row r="82" ht="15.75" customHeight="1">
      <c r="A82" s="168"/>
      <c r="B82" s="310"/>
      <c r="C82" s="309"/>
      <c r="D82" s="309"/>
      <c r="E82" s="309"/>
      <c r="F82" s="309"/>
      <c r="G82" s="168"/>
      <c r="H82" s="310"/>
      <c r="I82" s="309"/>
      <c r="J82" s="309"/>
      <c r="K82" s="309"/>
      <c r="L82" s="309"/>
    </row>
    <row r="83" ht="15.75" customHeight="1">
      <c r="A83" s="168"/>
      <c r="B83" s="310"/>
      <c r="C83" s="309"/>
      <c r="D83" s="309"/>
      <c r="E83" s="309"/>
      <c r="F83" s="309"/>
      <c r="G83" s="168"/>
      <c r="H83" s="310"/>
      <c r="I83" s="309"/>
      <c r="J83" s="309"/>
      <c r="K83" s="309"/>
      <c r="L83" s="309"/>
    </row>
    <row r="84" ht="15.75" customHeight="1">
      <c r="A84" s="168"/>
      <c r="B84" s="310"/>
      <c r="C84" s="309"/>
      <c r="D84" s="309"/>
      <c r="E84" s="309"/>
      <c r="F84" s="309"/>
      <c r="G84" s="168"/>
      <c r="H84" s="310"/>
      <c r="I84" s="309"/>
      <c r="J84" s="309"/>
      <c r="K84" s="309"/>
      <c r="L84" s="309"/>
    </row>
    <row r="85" ht="15.75" customHeight="1">
      <c r="A85" s="168"/>
      <c r="B85" s="311"/>
      <c r="C85" s="309"/>
      <c r="D85" s="309"/>
      <c r="E85" s="309"/>
      <c r="F85" s="312"/>
      <c r="G85" s="168"/>
      <c r="H85" s="310"/>
      <c r="I85" s="309"/>
      <c r="J85" s="309"/>
      <c r="K85" s="309"/>
      <c r="L85" s="309"/>
    </row>
    <row r="86" ht="15.75" customHeight="1">
      <c r="A86" s="168"/>
      <c r="B86" s="311"/>
      <c r="C86" s="309"/>
      <c r="D86" s="309"/>
      <c r="E86" s="309"/>
      <c r="F86" s="312"/>
      <c r="G86" s="168"/>
      <c r="H86" s="310"/>
      <c r="I86" s="309"/>
      <c r="J86" s="309"/>
      <c r="K86" s="309"/>
      <c r="L86" s="309"/>
    </row>
    <row r="87" ht="15.75" customHeight="1">
      <c r="A87" s="168"/>
      <c r="B87" s="311"/>
      <c r="C87" s="309"/>
      <c r="D87" s="309"/>
      <c r="E87" s="309"/>
      <c r="F87" s="312"/>
      <c r="G87" s="168"/>
      <c r="H87" s="310"/>
      <c r="I87" s="309"/>
      <c r="J87" s="309"/>
      <c r="K87" s="309"/>
      <c r="L87" s="309"/>
    </row>
    <row r="88" ht="15.75" customHeight="1">
      <c r="A88" s="168"/>
      <c r="B88" s="311"/>
      <c r="C88" s="309"/>
      <c r="D88" s="309"/>
      <c r="E88" s="309"/>
      <c r="F88" s="312"/>
      <c r="G88" s="168"/>
      <c r="H88" s="310"/>
      <c r="I88" s="309"/>
      <c r="J88" s="309"/>
      <c r="K88" s="309"/>
      <c r="L88" s="309"/>
    </row>
    <row r="89" ht="15.75" customHeight="1">
      <c r="A89" s="168"/>
      <c r="B89" s="311"/>
      <c r="C89" s="309"/>
      <c r="D89" s="309"/>
      <c r="E89" s="309"/>
      <c r="F89" s="312"/>
      <c r="G89" s="168"/>
      <c r="H89" s="310"/>
      <c r="I89" s="309"/>
      <c r="J89" s="309"/>
      <c r="K89" s="309"/>
      <c r="L89" s="309"/>
    </row>
    <row r="90" ht="15.75" customHeight="1">
      <c r="A90" s="168"/>
      <c r="B90" s="311"/>
      <c r="C90" s="309"/>
      <c r="D90" s="309"/>
      <c r="E90" s="309"/>
      <c r="F90" s="312"/>
      <c r="G90" s="168"/>
      <c r="H90" s="310"/>
      <c r="I90" s="309"/>
      <c r="J90" s="309"/>
      <c r="K90" s="309"/>
      <c r="L90" s="309"/>
    </row>
    <row r="91" ht="15.75" customHeight="1">
      <c r="A91" s="168"/>
      <c r="B91" s="311"/>
      <c r="C91" s="309"/>
      <c r="D91" s="309"/>
      <c r="E91" s="309"/>
      <c r="F91" s="312"/>
      <c r="G91" s="168"/>
      <c r="H91" s="310"/>
      <c r="I91" s="309"/>
      <c r="J91" s="309"/>
      <c r="K91" s="309"/>
      <c r="L91" s="309"/>
    </row>
    <row r="92" ht="15.75" customHeight="1">
      <c r="A92" s="168"/>
      <c r="B92" s="311"/>
      <c r="C92" s="309"/>
      <c r="D92" s="309"/>
      <c r="E92" s="309"/>
      <c r="F92" s="312"/>
      <c r="G92" s="168"/>
      <c r="H92" s="310"/>
      <c r="I92" s="309"/>
      <c r="J92" s="309"/>
      <c r="K92" s="309"/>
      <c r="L92" s="309"/>
    </row>
    <row r="93" ht="15.75" customHeight="1">
      <c r="A93" s="168"/>
      <c r="B93" s="311"/>
      <c r="C93" s="309"/>
      <c r="D93" s="309"/>
      <c r="E93" s="309"/>
      <c r="F93" s="312"/>
      <c r="G93" s="168"/>
      <c r="H93" s="310"/>
      <c r="I93" s="309"/>
      <c r="J93" s="309"/>
      <c r="K93" s="309"/>
      <c r="L93" s="309"/>
    </row>
    <row r="94" ht="15.75" customHeight="1">
      <c r="A94" s="168"/>
      <c r="B94" s="311"/>
      <c r="C94" s="309"/>
      <c r="D94" s="309"/>
      <c r="E94" s="309"/>
      <c r="F94" s="312"/>
      <c r="G94" s="168"/>
      <c r="H94" s="310"/>
      <c r="I94" s="309"/>
      <c r="J94" s="309"/>
      <c r="K94" s="309"/>
      <c r="L94" s="309"/>
    </row>
    <row r="95" ht="15.75" customHeight="1">
      <c r="A95" s="168"/>
      <c r="B95" s="311"/>
      <c r="C95" s="309"/>
      <c r="D95" s="309"/>
      <c r="E95" s="309"/>
      <c r="F95" s="312"/>
      <c r="G95" s="168"/>
      <c r="H95" s="310"/>
      <c r="I95" s="309"/>
      <c r="J95" s="309"/>
      <c r="K95" s="309"/>
      <c r="L95" s="309"/>
    </row>
    <row r="96" ht="15.75" customHeight="1">
      <c r="A96" s="168"/>
      <c r="B96" s="311"/>
      <c r="C96" s="309"/>
      <c r="D96" s="309"/>
      <c r="E96" s="309"/>
      <c r="F96" s="312"/>
      <c r="G96" s="168"/>
      <c r="H96" s="310"/>
      <c r="I96" s="309"/>
      <c r="J96" s="309"/>
      <c r="K96" s="309"/>
      <c r="L96" s="309"/>
    </row>
    <row r="97" ht="15.75" customHeight="1">
      <c r="A97" s="168"/>
      <c r="B97" s="311"/>
      <c r="C97" s="309"/>
      <c r="D97" s="309"/>
      <c r="E97" s="309"/>
      <c r="F97" s="312"/>
      <c r="G97" s="168"/>
      <c r="H97" s="310"/>
      <c r="I97" s="309"/>
      <c r="J97" s="309"/>
      <c r="K97" s="309"/>
      <c r="L97" s="309"/>
    </row>
    <row r="98" ht="15.75" customHeight="1">
      <c r="A98" s="168"/>
      <c r="B98" s="311"/>
      <c r="C98" s="309"/>
      <c r="D98" s="309"/>
      <c r="E98" s="309"/>
      <c r="F98" s="312"/>
      <c r="G98" s="168"/>
      <c r="H98" s="310"/>
      <c r="I98" s="309"/>
      <c r="J98" s="309"/>
      <c r="K98" s="309"/>
      <c r="L98" s="309"/>
    </row>
    <row r="99" ht="15.75" customHeight="1">
      <c r="A99" s="168"/>
      <c r="B99" s="311"/>
      <c r="C99" s="309"/>
      <c r="D99" s="309"/>
      <c r="E99" s="309"/>
      <c r="F99" s="312"/>
      <c r="G99" s="168"/>
      <c r="H99" s="310"/>
      <c r="I99" s="309"/>
      <c r="J99" s="309"/>
      <c r="K99" s="309"/>
      <c r="L99" s="309"/>
    </row>
    <row r="100" ht="15.75" customHeight="1">
      <c r="A100" s="168"/>
      <c r="B100" s="311"/>
      <c r="C100" s="309"/>
      <c r="D100" s="309"/>
      <c r="E100" s="309"/>
      <c r="F100" s="312"/>
      <c r="G100" s="168"/>
      <c r="H100" s="310"/>
      <c r="I100" s="309"/>
      <c r="J100" s="309"/>
      <c r="K100" s="309"/>
      <c r="L100" s="309"/>
    </row>
    <row r="101" ht="15.75" customHeight="1">
      <c r="A101" s="168"/>
      <c r="B101" s="311"/>
      <c r="C101" s="309"/>
      <c r="D101" s="309"/>
      <c r="E101" s="309"/>
      <c r="F101" s="312"/>
      <c r="G101" s="168"/>
      <c r="H101" s="310"/>
      <c r="I101" s="309"/>
      <c r="J101" s="309"/>
      <c r="K101" s="309"/>
      <c r="L101" s="309"/>
    </row>
    <row r="102" ht="15.75" customHeight="1">
      <c r="A102" s="168"/>
      <c r="B102" s="311"/>
      <c r="C102" s="309"/>
      <c r="D102" s="309"/>
      <c r="E102" s="309"/>
      <c r="F102" s="312"/>
      <c r="G102" s="168"/>
      <c r="H102" s="310"/>
      <c r="I102" s="309"/>
      <c r="J102" s="309"/>
      <c r="K102" s="309"/>
      <c r="L102" s="309"/>
    </row>
    <row r="103" ht="15.75" customHeight="1">
      <c r="A103" s="168"/>
      <c r="B103" s="311"/>
      <c r="C103" s="309"/>
      <c r="D103" s="309"/>
      <c r="E103" s="309"/>
      <c r="F103" s="312"/>
      <c r="G103" s="168"/>
      <c r="H103" s="310"/>
      <c r="I103" s="309"/>
      <c r="J103" s="309"/>
      <c r="K103" s="309"/>
      <c r="L103" s="309"/>
    </row>
    <row r="104" ht="15.75" customHeight="1">
      <c r="A104" s="168"/>
      <c r="B104" s="311"/>
      <c r="C104" s="309"/>
      <c r="D104" s="309"/>
      <c r="E104" s="309"/>
      <c r="F104" s="312"/>
      <c r="G104" s="168"/>
      <c r="H104" s="310"/>
      <c r="I104" s="309"/>
      <c r="J104" s="309"/>
      <c r="K104" s="309"/>
      <c r="L104" s="309"/>
    </row>
    <row r="105" ht="15.75" customHeight="1">
      <c r="A105" s="168"/>
      <c r="B105" s="311"/>
      <c r="C105" s="309"/>
      <c r="D105" s="309"/>
      <c r="E105" s="309"/>
      <c r="F105" s="312"/>
      <c r="G105" s="168"/>
      <c r="H105" s="310"/>
      <c r="I105" s="309"/>
      <c r="J105" s="309"/>
      <c r="K105" s="309"/>
      <c r="L105" s="309"/>
    </row>
    <row r="106" ht="15.75" customHeight="1">
      <c r="A106" s="168"/>
      <c r="B106" s="311"/>
      <c r="C106" s="309"/>
      <c r="D106" s="309"/>
      <c r="E106" s="309"/>
      <c r="F106" s="312"/>
      <c r="G106" s="168"/>
      <c r="H106" s="310"/>
      <c r="I106" s="309"/>
      <c r="J106" s="309"/>
      <c r="K106" s="309"/>
      <c r="L106" s="309"/>
    </row>
    <row r="107" ht="15.75" customHeight="1">
      <c r="A107" s="168"/>
      <c r="B107" s="311"/>
      <c r="C107" s="309"/>
      <c r="D107" s="309"/>
      <c r="E107" s="309"/>
      <c r="F107" s="312"/>
      <c r="G107" s="168"/>
      <c r="H107" s="310"/>
      <c r="I107" s="309"/>
      <c r="J107" s="309"/>
      <c r="K107" s="309"/>
      <c r="L107" s="309"/>
    </row>
    <row r="108" ht="15.75" customHeight="1">
      <c r="A108" s="168"/>
      <c r="B108" s="311"/>
      <c r="C108" s="309"/>
      <c r="D108" s="309"/>
      <c r="E108" s="309"/>
      <c r="F108" s="312"/>
      <c r="G108" s="168"/>
      <c r="H108" s="310"/>
      <c r="I108" s="309"/>
      <c r="J108" s="309"/>
      <c r="K108" s="309"/>
      <c r="L108" s="309"/>
    </row>
    <row r="109" ht="15.75" customHeight="1">
      <c r="A109" s="168"/>
      <c r="B109" s="311"/>
      <c r="C109" s="309"/>
      <c r="D109" s="309"/>
      <c r="E109" s="309"/>
      <c r="F109" s="312"/>
      <c r="G109" s="168"/>
      <c r="H109" s="310"/>
      <c r="I109" s="309"/>
      <c r="J109" s="309"/>
      <c r="K109" s="309"/>
      <c r="L109" s="309"/>
    </row>
    <row r="110" ht="15.75" customHeight="1">
      <c r="A110" s="168"/>
      <c r="B110" s="311"/>
      <c r="C110" s="309"/>
      <c r="D110" s="309"/>
      <c r="E110" s="309"/>
      <c r="F110" s="312"/>
      <c r="G110" s="168"/>
      <c r="H110" s="310"/>
      <c r="I110" s="309"/>
      <c r="J110" s="309"/>
      <c r="K110" s="309"/>
      <c r="L110" s="309"/>
    </row>
    <row r="111" ht="15.75" customHeight="1">
      <c r="A111" s="168"/>
      <c r="B111" s="311"/>
      <c r="C111" s="309"/>
      <c r="D111" s="309"/>
      <c r="E111" s="309"/>
      <c r="F111" s="312"/>
      <c r="G111" s="168"/>
      <c r="H111" s="310"/>
      <c r="I111" s="309"/>
      <c r="J111" s="309"/>
      <c r="K111" s="309"/>
      <c r="L111" s="309"/>
    </row>
    <row r="112" ht="15.75" customHeight="1">
      <c r="A112" s="168"/>
      <c r="B112" s="311"/>
      <c r="C112" s="309"/>
      <c r="D112" s="309"/>
      <c r="E112" s="309"/>
      <c r="F112" s="312"/>
      <c r="G112" s="168"/>
      <c r="H112" s="310"/>
      <c r="I112" s="309"/>
      <c r="J112" s="309"/>
      <c r="K112" s="309"/>
      <c r="L112" s="309"/>
    </row>
    <row r="113" ht="15.75" customHeight="1">
      <c r="A113" s="168"/>
      <c r="B113" s="311"/>
      <c r="C113" s="309"/>
      <c r="D113" s="309"/>
      <c r="E113" s="309"/>
      <c r="F113" s="312"/>
      <c r="G113" s="168"/>
      <c r="H113" s="310"/>
      <c r="I113" s="309"/>
      <c r="J113" s="309"/>
      <c r="K113" s="309"/>
      <c r="L113" s="309"/>
    </row>
    <row r="114" ht="15.75" customHeight="1">
      <c r="A114" s="168"/>
      <c r="B114" s="311"/>
      <c r="C114" s="309"/>
      <c r="D114" s="309"/>
      <c r="E114" s="309"/>
      <c r="F114" s="312"/>
      <c r="G114" s="168"/>
      <c r="H114" s="310"/>
      <c r="I114" s="309"/>
      <c r="J114" s="309"/>
      <c r="K114" s="309"/>
      <c r="L114" s="309"/>
    </row>
    <row r="115" ht="15.75" customHeight="1">
      <c r="A115" s="168"/>
      <c r="B115" s="311"/>
      <c r="C115" s="309"/>
      <c r="D115" s="309"/>
      <c r="E115" s="309"/>
      <c r="F115" s="312"/>
      <c r="G115" s="168"/>
      <c r="H115" s="310"/>
      <c r="I115" s="309"/>
      <c r="J115" s="309"/>
      <c r="K115" s="309"/>
      <c r="L115" s="309"/>
    </row>
    <row r="116" ht="15.75" customHeight="1">
      <c r="A116" s="168"/>
      <c r="B116" s="311"/>
      <c r="C116" s="309"/>
      <c r="D116" s="309"/>
      <c r="E116" s="309"/>
      <c r="F116" s="312"/>
      <c r="G116" s="168"/>
      <c r="H116" s="310"/>
      <c r="I116" s="309"/>
      <c r="J116" s="309"/>
      <c r="K116" s="309"/>
      <c r="L116" s="309"/>
    </row>
    <row r="117" ht="15.75" customHeight="1">
      <c r="A117" s="168"/>
      <c r="B117" s="311"/>
      <c r="C117" s="309"/>
      <c r="D117" s="309"/>
      <c r="E117" s="309"/>
      <c r="F117" s="312"/>
      <c r="G117" s="168"/>
      <c r="H117" s="310"/>
      <c r="I117" s="309"/>
      <c r="J117" s="309"/>
      <c r="K117" s="309"/>
      <c r="L117" s="309"/>
    </row>
    <row r="118" ht="15.75" customHeight="1">
      <c r="A118" s="168"/>
      <c r="B118" s="311"/>
      <c r="C118" s="309"/>
      <c r="D118" s="309"/>
      <c r="E118" s="309"/>
      <c r="F118" s="312"/>
      <c r="G118" s="168"/>
      <c r="H118" s="310"/>
      <c r="I118" s="309"/>
      <c r="J118" s="309"/>
      <c r="K118" s="309"/>
      <c r="L118" s="309"/>
    </row>
    <row r="119" ht="15.75" customHeight="1">
      <c r="A119" s="168"/>
      <c r="B119" s="311"/>
      <c r="C119" s="309"/>
      <c r="D119" s="309"/>
      <c r="E119" s="309"/>
      <c r="F119" s="312"/>
      <c r="G119" s="168"/>
      <c r="H119" s="310"/>
      <c r="I119" s="309"/>
      <c r="J119" s="309"/>
      <c r="K119" s="309"/>
      <c r="L119" s="309"/>
    </row>
    <row r="120" ht="15.75" customHeight="1">
      <c r="A120" s="168"/>
      <c r="B120" s="311"/>
      <c r="C120" s="309"/>
      <c r="D120" s="309"/>
      <c r="E120" s="309"/>
      <c r="F120" s="312"/>
      <c r="G120" s="168"/>
      <c r="H120" s="310"/>
      <c r="I120" s="309"/>
      <c r="J120" s="309"/>
      <c r="K120" s="309"/>
      <c r="L120" s="309"/>
    </row>
    <row r="121" ht="15.75" customHeight="1">
      <c r="A121" s="168"/>
      <c r="B121" s="311"/>
      <c r="C121" s="309"/>
      <c r="D121" s="309"/>
      <c r="E121" s="309"/>
      <c r="F121" s="312"/>
      <c r="G121" s="168"/>
      <c r="H121" s="310"/>
      <c r="I121" s="309"/>
      <c r="J121" s="309"/>
      <c r="K121" s="309"/>
      <c r="L121" s="309"/>
    </row>
    <row r="122" ht="15.75" customHeight="1">
      <c r="A122" s="168"/>
      <c r="B122" s="311"/>
      <c r="C122" s="309"/>
      <c r="D122" s="309"/>
      <c r="E122" s="309"/>
      <c r="F122" s="312"/>
      <c r="G122" s="168"/>
      <c r="H122" s="310"/>
      <c r="I122" s="309"/>
      <c r="J122" s="309"/>
      <c r="K122" s="309"/>
      <c r="L122" s="309"/>
    </row>
    <row r="123" ht="15.75" customHeight="1">
      <c r="A123" s="168"/>
      <c r="B123" s="311"/>
      <c r="C123" s="309"/>
      <c r="D123" s="309"/>
      <c r="E123" s="309"/>
      <c r="F123" s="312"/>
      <c r="G123" s="168"/>
      <c r="H123" s="310"/>
      <c r="I123" s="309"/>
      <c r="J123" s="309"/>
      <c r="K123" s="309"/>
      <c r="L123" s="309"/>
    </row>
    <row r="124" ht="15.75" customHeight="1">
      <c r="A124" s="168"/>
      <c r="B124" s="311"/>
      <c r="C124" s="309"/>
      <c r="D124" s="309"/>
      <c r="E124" s="309"/>
      <c r="F124" s="312"/>
      <c r="G124" s="168"/>
      <c r="H124" s="310"/>
      <c r="I124" s="309"/>
      <c r="J124" s="309"/>
      <c r="K124" s="309"/>
      <c r="L124" s="309"/>
    </row>
    <row r="125" ht="15.75" customHeight="1">
      <c r="A125" s="168"/>
      <c r="B125" s="311"/>
      <c r="C125" s="309"/>
      <c r="D125" s="309"/>
      <c r="E125" s="309"/>
      <c r="F125" s="312"/>
      <c r="G125" s="168"/>
      <c r="H125" s="310"/>
      <c r="I125" s="309"/>
      <c r="J125" s="309"/>
      <c r="K125" s="309"/>
      <c r="L125" s="309"/>
    </row>
    <row r="126" ht="15.75" customHeight="1">
      <c r="A126" s="168"/>
      <c r="B126" s="311"/>
      <c r="C126" s="309"/>
      <c r="D126" s="309"/>
      <c r="E126" s="309"/>
      <c r="F126" s="312"/>
      <c r="G126" s="168"/>
      <c r="H126" s="310"/>
      <c r="I126" s="309"/>
      <c r="J126" s="309"/>
      <c r="K126" s="309"/>
      <c r="L126" s="309"/>
    </row>
    <row r="127" ht="15.75" customHeight="1">
      <c r="A127" s="168"/>
      <c r="B127" s="311"/>
      <c r="C127" s="309"/>
      <c r="D127" s="309"/>
      <c r="E127" s="309"/>
      <c r="F127" s="312"/>
      <c r="G127" s="168"/>
      <c r="H127" s="310"/>
      <c r="I127" s="309"/>
      <c r="J127" s="309"/>
      <c r="K127" s="309"/>
      <c r="L127" s="309"/>
    </row>
    <row r="128" ht="15.75" customHeight="1">
      <c r="A128" s="168"/>
      <c r="B128" s="311"/>
      <c r="C128" s="309"/>
      <c r="D128" s="309"/>
      <c r="E128" s="309"/>
      <c r="F128" s="312"/>
      <c r="G128" s="168"/>
      <c r="H128" s="310"/>
      <c r="I128" s="309"/>
      <c r="J128" s="309"/>
      <c r="K128" s="309"/>
      <c r="L128" s="309"/>
    </row>
    <row r="129" ht="15.75" customHeight="1">
      <c r="A129" s="168"/>
      <c r="B129" s="311"/>
      <c r="C129" s="309"/>
      <c r="D129" s="309"/>
      <c r="E129" s="309"/>
      <c r="F129" s="312"/>
      <c r="G129" s="168"/>
      <c r="H129" s="310"/>
      <c r="I129" s="309"/>
      <c r="J129" s="309"/>
      <c r="K129" s="309"/>
      <c r="L129" s="309"/>
    </row>
    <row r="130" ht="15.75" customHeight="1">
      <c r="A130" s="168"/>
      <c r="B130" s="311"/>
      <c r="C130" s="309"/>
      <c r="D130" s="309"/>
      <c r="E130" s="309"/>
      <c r="F130" s="312"/>
      <c r="G130" s="168"/>
      <c r="H130" s="310"/>
      <c r="I130" s="309"/>
      <c r="J130" s="309"/>
      <c r="K130" s="309"/>
      <c r="L130" s="309"/>
    </row>
    <row r="131" ht="15.75" customHeight="1">
      <c r="A131" s="168"/>
      <c r="B131" s="311"/>
      <c r="C131" s="309"/>
      <c r="D131" s="309"/>
      <c r="E131" s="309"/>
      <c r="F131" s="312"/>
      <c r="G131" s="168"/>
      <c r="H131" s="310"/>
      <c r="I131" s="309"/>
      <c r="J131" s="309"/>
      <c r="K131" s="309"/>
      <c r="L131" s="309"/>
    </row>
    <row r="132" ht="15.75" customHeight="1">
      <c r="A132" s="168"/>
      <c r="B132" s="311"/>
      <c r="C132" s="309"/>
      <c r="D132" s="309"/>
      <c r="E132" s="309"/>
      <c r="F132" s="312"/>
      <c r="G132" s="168"/>
      <c r="H132" s="310"/>
      <c r="I132" s="309"/>
      <c r="J132" s="309"/>
      <c r="K132" s="309"/>
      <c r="L132" s="309"/>
    </row>
    <row r="133" ht="15.75" customHeight="1">
      <c r="A133" s="168"/>
      <c r="B133" s="311"/>
      <c r="C133" s="309"/>
      <c r="D133" s="309"/>
      <c r="E133" s="309"/>
      <c r="F133" s="312"/>
      <c r="G133" s="168"/>
      <c r="H133" s="310"/>
      <c r="I133" s="309"/>
      <c r="J133" s="309"/>
      <c r="K133" s="309"/>
      <c r="L133" s="309"/>
    </row>
    <row r="134" ht="15.75" customHeight="1">
      <c r="A134" s="168"/>
      <c r="B134" s="311"/>
      <c r="C134" s="309"/>
      <c r="D134" s="309"/>
      <c r="E134" s="309"/>
      <c r="F134" s="312"/>
      <c r="G134" s="168"/>
      <c r="H134" s="310"/>
      <c r="I134" s="309"/>
      <c r="J134" s="309"/>
      <c r="K134" s="309"/>
      <c r="L134" s="309"/>
    </row>
    <row r="135" ht="15.75" customHeight="1">
      <c r="A135" s="168"/>
      <c r="B135" s="311"/>
      <c r="C135" s="309"/>
      <c r="D135" s="309"/>
      <c r="E135" s="309"/>
      <c r="F135" s="312"/>
      <c r="G135" s="168"/>
      <c r="H135" s="310"/>
      <c r="I135" s="309"/>
      <c r="J135" s="309"/>
      <c r="K135" s="309"/>
      <c r="L135" s="309"/>
    </row>
    <row r="136" ht="15.75" customHeight="1">
      <c r="A136" s="168"/>
      <c r="B136" s="311"/>
      <c r="C136" s="309"/>
      <c r="D136" s="309"/>
      <c r="E136" s="309"/>
      <c r="F136" s="312"/>
      <c r="G136" s="168"/>
      <c r="H136" s="310"/>
      <c r="I136" s="309"/>
      <c r="J136" s="309"/>
      <c r="K136" s="309"/>
      <c r="L136" s="309"/>
    </row>
    <row r="137" ht="15.75" customHeight="1">
      <c r="A137" s="168"/>
      <c r="B137" s="311"/>
      <c r="C137" s="309"/>
      <c r="D137" s="309"/>
      <c r="E137" s="309"/>
      <c r="F137" s="312"/>
      <c r="G137" s="168"/>
      <c r="H137" s="310"/>
      <c r="I137" s="309"/>
      <c r="J137" s="309"/>
      <c r="K137" s="309"/>
      <c r="L137" s="309"/>
    </row>
    <row r="138" ht="15.75" customHeight="1">
      <c r="A138" s="168"/>
      <c r="B138" s="311"/>
      <c r="C138" s="309"/>
      <c r="D138" s="309"/>
      <c r="E138" s="309"/>
      <c r="F138" s="312"/>
      <c r="G138" s="168"/>
      <c r="H138" s="310"/>
      <c r="I138" s="309"/>
      <c r="J138" s="309"/>
      <c r="K138" s="309"/>
      <c r="L138" s="309"/>
    </row>
    <row r="139" ht="15.75" customHeight="1">
      <c r="A139" s="168"/>
      <c r="B139" s="311"/>
      <c r="C139" s="309"/>
      <c r="D139" s="309"/>
      <c r="E139" s="309"/>
      <c r="F139" s="312"/>
      <c r="G139" s="168"/>
      <c r="H139" s="310"/>
      <c r="I139" s="309"/>
      <c r="J139" s="309"/>
      <c r="K139" s="309"/>
      <c r="L139" s="309"/>
    </row>
    <row r="140" ht="15.75" customHeight="1">
      <c r="A140" s="168"/>
      <c r="B140" s="311"/>
      <c r="C140" s="309"/>
      <c r="D140" s="309"/>
      <c r="E140" s="309"/>
      <c r="F140" s="312"/>
      <c r="G140" s="168"/>
      <c r="H140" s="310"/>
      <c r="I140" s="309"/>
      <c r="J140" s="309"/>
      <c r="K140" s="309"/>
      <c r="L140" s="309"/>
    </row>
    <row r="141" ht="15.75" customHeight="1">
      <c r="A141" s="168"/>
      <c r="B141" s="311"/>
      <c r="C141" s="309"/>
      <c r="D141" s="309"/>
      <c r="E141" s="309"/>
      <c r="F141" s="312"/>
      <c r="G141" s="168"/>
      <c r="H141" s="310"/>
      <c r="I141" s="309"/>
      <c r="J141" s="309"/>
      <c r="K141" s="309"/>
      <c r="L141" s="309"/>
    </row>
    <row r="142" ht="15.75" customHeight="1">
      <c r="A142" s="168"/>
      <c r="B142" s="311"/>
      <c r="C142" s="309"/>
      <c r="D142" s="309"/>
      <c r="E142" s="309"/>
      <c r="F142" s="312"/>
      <c r="G142" s="168"/>
      <c r="H142" s="310"/>
      <c r="I142" s="309"/>
      <c r="J142" s="309"/>
      <c r="K142" s="309"/>
      <c r="L142" s="309"/>
    </row>
    <row r="143" ht="15.75" customHeight="1">
      <c r="A143" s="168"/>
      <c r="B143" s="311"/>
      <c r="C143" s="309"/>
      <c r="D143" s="309"/>
      <c r="E143" s="309"/>
      <c r="F143" s="312"/>
      <c r="G143" s="168"/>
      <c r="H143" s="310"/>
      <c r="I143" s="309"/>
      <c r="J143" s="309"/>
      <c r="K143" s="309"/>
      <c r="L143" s="309"/>
    </row>
    <row r="144" ht="15.75" customHeight="1">
      <c r="A144" s="168"/>
      <c r="B144" s="311"/>
      <c r="C144" s="309"/>
      <c r="D144" s="309"/>
      <c r="E144" s="309"/>
      <c r="F144" s="312"/>
      <c r="G144" s="168"/>
      <c r="H144" s="310"/>
      <c r="I144" s="309"/>
      <c r="J144" s="309"/>
      <c r="K144" s="309"/>
      <c r="L144" s="309"/>
    </row>
    <row r="145" ht="15.75" customHeight="1">
      <c r="A145" s="168"/>
      <c r="B145" s="311"/>
      <c r="C145" s="309"/>
      <c r="D145" s="309"/>
      <c r="E145" s="309"/>
      <c r="F145" s="312"/>
      <c r="G145" s="168"/>
      <c r="H145" s="310"/>
      <c r="I145" s="309"/>
      <c r="J145" s="309"/>
      <c r="K145" s="309"/>
      <c r="L145" s="309"/>
    </row>
    <row r="146" ht="15.75" customHeight="1">
      <c r="A146" s="168"/>
      <c r="B146" s="311"/>
      <c r="C146" s="309"/>
      <c r="D146" s="309"/>
      <c r="E146" s="309"/>
      <c r="F146" s="312"/>
      <c r="G146" s="168"/>
      <c r="H146" s="310"/>
      <c r="I146" s="309"/>
      <c r="J146" s="309"/>
      <c r="K146" s="309"/>
      <c r="L146" s="309"/>
    </row>
    <row r="147" ht="15.75" customHeight="1">
      <c r="A147" s="168"/>
      <c r="B147" s="311"/>
      <c r="C147" s="309"/>
      <c r="D147" s="309"/>
      <c r="E147" s="309"/>
      <c r="F147" s="312"/>
      <c r="G147" s="168"/>
      <c r="H147" s="310"/>
      <c r="I147" s="309"/>
      <c r="J147" s="309"/>
      <c r="K147" s="309"/>
      <c r="L147" s="309"/>
    </row>
    <row r="148" ht="15.75" customHeight="1">
      <c r="A148" s="168"/>
      <c r="B148" s="311"/>
      <c r="C148" s="309"/>
      <c r="D148" s="309"/>
      <c r="E148" s="309"/>
      <c r="F148" s="312"/>
      <c r="G148" s="168"/>
      <c r="H148" s="310"/>
      <c r="I148" s="309"/>
      <c r="J148" s="309"/>
      <c r="K148" s="309"/>
      <c r="L148" s="309"/>
    </row>
    <row r="149" ht="15.75" customHeight="1">
      <c r="A149" s="168"/>
      <c r="B149" s="311"/>
      <c r="C149" s="309"/>
      <c r="D149" s="309"/>
      <c r="E149" s="309"/>
      <c r="F149" s="312"/>
      <c r="G149" s="168"/>
      <c r="H149" s="310"/>
      <c r="I149" s="309"/>
      <c r="J149" s="309"/>
      <c r="K149" s="309"/>
      <c r="L149" s="309"/>
    </row>
    <row r="150" ht="15.75" customHeight="1">
      <c r="A150" s="168"/>
      <c r="B150" s="311"/>
      <c r="C150" s="309"/>
      <c r="D150" s="309"/>
      <c r="E150" s="309"/>
      <c r="F150" s="312"/>
      <c r="G150" s="168"/>
      <c r="H150" s="310"/>
      <c r="I150" s="309"/>
      <c r="J150" s="309"/>
      <c r="K150" s="309"/>
      <c r="L150" s="309"/>
    </row>
    <row r="151" ht="15.75" customHeight="1">
      <c r="A151" s="168"/>
      <c r="B151" s="311"/>
      <c r="C151" s="309"/>
      <c r="D151" s="309"/>
      <c r="E151" s="309"/>
      <c r="F151" s="312"/>
      <c r="G151" s="168"/>
      <c r="H151" s="310"/>
      <c r="I151" s="309"/>
      <c r="J151" s="309"/>
      <c r="K151" s="309"/>
      <c r="L151" s="309"/>
    </row>
    <row r="152" ht="15.75" customHeight="1">
      <c r="A152" s="168"/>
      <c r="B152" s="311"/>
      <c r="C152" s="309"/>
      <c r="D152" s="309"/>
      <c r="E152" s="309"/>
      <c r="F152" s="312"/>
      <c r="G152" s="168"/>
      <c r="H152" s="310"/>
      <c r="I152" s="309"/>
      <c r="J152" s="309"/>
      <c r="K152" s="309"/>
      <c r="L152" s="309"/>
    </row>
    <row r="153" ht="15.75" customHeight="1">
      <c r="A153" s="168"/>
      <c r="B153" s="311"/>
      <c r="C153" s="309"/>
      <c r="D153" s="309"/>
      <c r="E153" s="309"/>
      <c r="F153" s="312"/>
      <c r="G153" s="168"/>
      <c r="H153" s="310"/>
      <c r="I153" s="309"/>
      <c r="J153" s="309"/>
      <c r="K153" s="309"/>
      <c r="L153" s="309"/>
    </row>
    <row r="154" ht="15.75" customHeight="1">
      <c r="A154" s="168"/>
      <c r="B154" s="311"/>
      <c r="C154" s="309"/>
      <c r="D154" s="309"/>
      <c r="E154" s="309"/>
      <c r="F154" s="312"/>
      <c r="G154" s="168"/>
      <c r="H154" s="310"/>
      <c r="I154" s="309"/>
      <c r="J154" s="309"/>
      <c r="K154" s="309"/>
      <c r="L154" s="309"/>
    </row>
    <row r="155" ht="15.75" customHeight="1">
      <c r="A155" s="168"/>
      <c r="B155" s="311"/>
      <c r="C155" s="309"/>
      <c r="D155" s="309"/>
      <c r="E155" s="309"/>
      <c r="F155" s="312"/>
      <c r="G155" s="168"/>
      <c r="H155" s="310"/>
      <c r="I155" s="309"/>
      <c r="J155" s="309"/>
      <c r="K155" s="309"/>
      <c r="L155" s="309"/>
    </row>
    <row r="156" ht="15.75" customHeight="1">
      <c r="A156" s="168"/>
      <c r="B156" s="311"/>
      <c r="C156" s="309"/>
      <c r="D156" s="309"/>
      <c r="E156" s="309"/>
      <c r="F156" s="312"/>
      <c r="G156" s="168"/>
      <c r="H156" s="310"/>
      <c r="I156" s="309"/>
      <c r="J156" s="309"/>
      <c r="K156" s="309"/>
      <c r="L156" s="309"/>
    </row>
    <row r="157" ht="15.75" customHeight="1">
      <c r="A157" s="168"/>
      <c r="B157" s="311"/>
      <c r="C157" s="309"/>
      <c r="D157" s="309"/>
      <c r="E157" s="309"/>
      <c r="F157" s="312"/>
      <c r="G157" s="168"/>
      <c r="H157" s="310"/>
      <c r="I157" s="309"/>
      <c r="J157" s="309"/>
      <c r="K157" s="309"/>
      <c r="L157" s="309"/>
    </row>
    <row r="158" ht="15.75" customHeight="1">
      <c r="A158" s="168"/>
      <c r="B158" s="311"/>
      <c r="C158" s="309"/>
      <c r="D158" s="309"/>
      <c r="E158" s="309"/>
      <c r="F158" s="312"/>
      <c r="G158" s="168"/>
      <c r="H158" s="310"/>
      <c r="I158" s="309"/>
      <c r="J158" s="309"/>
      <c r="K158" s="309"/>
      <c r="L158" s="309"/>
    </row>
    <row r="159" ht="15.75" customHeight="1">
      <c r="A159" s="168"/>
      <c r="B159" s="311"/>
      <c r="C159" s="309"/>
      <c r="D159" s="309"/>
      <c r="E159" s="309"/>
      <c r="F159" s="312"/>
      <c r="G159" s="168"/>
      <c r="H159" s="310"/>
      <c r="I159" s="309"/>
      <c r="J159" s="309"/>
      <c r="K159" s="309"/>
      <c r="L159" s="309"/>
    </row>
    <row r="160" ht="15.75" customHeight="1">
      <c r="A160" s="168"/>
      <c r="B160" s="311"/>
      <c r="C160" s="309"/>
      <c r="D160" s="309"/>
      <c r="E160" s="309"/>
      <c r="F160" s="312"/>
      <c r="G160" s="168"/>
      <c r="H160" s="310"/>
      <c r="I160" s="309"/>
      <c r="J160" s="309"/>
      <c r="K160" s="309"/>
      <c r="L160" s="309"/>
    </row>
    <row r="161" ht="15.75" customHeight="1">
      <c r="A161" s="168"/>
      <c r="B161" s="311"/>
      <c r="C161" s="309"/>
      <c r="D161" s="309"/>
      <c r="E161" s="309"/>
      <c r="F161" s="312"/>
      <c r="G161" s="168"/>
      <c r="H161" s="310"/>
      <c r="I161" s="309"/>
      <c r="J161" s="309"/>
      <c r="K161" s="309"/>
      <c r="L161" s="309"/>
    </row>
    <row r="162" ht="15.75" customHeight="1">
      <c r="A162" s="168"/>
      <c r="B162" s="311"/>
      <c r="C162" s="309"/>
      <c r="D162" s="309"/>
      <c r="E162" s="309"/>
      <c r="F162" s="312"/>
      <c r="G162" s="168"/>
      <c r="H162" s="310"/>
      <c r="I162" s="309"/>
      <c r="J162" s="309"/>
      <c r="K162" s="309"/>
      <c r="L162" s="309"/>
    </row>
    <row r="163" ht="15.75" customHeight="1">
      <c r="A163" s="168"/>
      <c r="B163" s="311"/>
      <c r="C163" s="309"/>
      <c r="D163" s="309"/>
      <c r="E163" s="309"/>
      <c r="F163" s="312"/>
      <c r="G163" s="168"/>
      <c r="H163" s="310"/>
      <c r="I163" s="309"/>
      <c r="J163" s="309"/>
      <c r="K163" s="309"/>
      <c r="L163" s="309"/>
    </row>
    <row r="164" ht="15.75" customHeight="1">
      <c r="A164" s="168"/>
      <c r="B164" s="311"/>
      <c r="C164" s="309"/>
      <c r="D164" s="309"/>
      <c r="E164" s="309"/>
      <c r="F164" s="312"/>
      <c r="G164" s="168"/>
      <c r="H164" s="310"/>
      <c r="I164" s="309"/>
      <c r="J164" s="309"/>
      <c r="K164" s="309"/>
      <c r="L164" s="309"/>
    </row>
    <row r="165" ht="15.75" customHeight="1">
      <c r="A165" s="168"/>
      <c r="B165" s="311"/>
      <c r="C165" s="309"/>
      <c r="D165" s="309"/>
      <c r="E165" s="309"/>
      <c r="F165" s="312"/>
      <c r="G165" s="168"/>
      <c r="H165" s="310"/>
      <c r="I165" s="309"/>
      <c r="J165" s="309"/>
      <c r="K165" s="309"/>
      <c r="L165" s="309"/>
    </row>
    <row r="166" ht="15.75" customHeight="1">
      <c r="A166" s="168"/>
      <c r="B166" s="311"/>
      <c r="C166" s="309"/>
      <c r="D166" s="309"/>
      <c r="E166" s="309"/>
      <c r="F166" s="312"/>
      <c r="G166" s="168"/>
      <c r="H166" s="310"/>
      <c r="I166" s="309"/>
      <c r="J166" s="309"/>
      <c r="K166" s="309"/>
      <c r="L166" s="309"/>
    </row>
    <row r="167" ht="15.75" customHeight="1">
      <c r="A167" s="168"/>
      <c r="B167" s="311"/>
      <c r="C167" s="309"/>
      <c r="D167" s="309"/>
      <c r="E167" s="309"/>
      <c r="F167" s="312"/>
      <c r="G167" s="168"/>
      <c r="H167" s="310"/>
      <c r="I167" s="309"/>
      <c r="J167" s="309"/>
      <c r="K167" s="309"/>
      <c r="L167" s="309"/>
    </row>
    <row r="168" ht="15.75" customHeight="1">
      <c r="A168" s="168"/>
      <c r="B168" s="311"/>
      <c r="C168" s="309"/>
      <c r="D168" s="309"/>
      <c r="E168" s="309"/>
      <c r="F168" s="312"/>
      <c r="G168" s="168"/>
      <c r="H168" s="310"/>
      <c r="I168" s="309"/>
      <c r="J168" s="309"/>
      <c r="K168" s="309"/>
      <c r="L168" s="309"/>
    </row>
    <row r="169" ht="15.75" customHeight="1">
      <c r="A169" s="168"/>
      <c r="B169" s="311"/>
      <c r="C169" s="309"/>
      <c r="D169" s="309"/>
      <c r="E169" s="309"/>
      <c r="F169" s="312"/>
      <c r="G169" s="168"/>
      <c r="H169" s="310"/>
      <c r="I169" s="309"/>
      <c r="J169" s="309"/>
      <c r="K169" s="309"/>
      <c r="L169" s="309"/>
    </row>
    <row r="170" ht="15.75" customHeight="1">
      <c r="A170" s="168"/>
      <c r="B170" s="311"/>
      <c r="C170" s="309"/>
      <c r="D170" s="309"/>
      <c r="E170" s="309"/>
      <c r="F170" s="312"/>
      <c r="G170" s="168"/>
      <c r="H170" s="310"/>
      <c r="I170" s="309"/>
      <c r="J170" s="309"/>
      <c r="K170" s="309"/>
      <c r="L170" s="309"/>
    </row>
    <row r="171" ht="15.75" customHeight="1">
      <c r="A171" s="168"/>
      <c r="B171" s="311"/>
      <c r="C171" s="309"/>
      <c r="D171" s="309"/>
      <c r="E171" s="309"/>
      <c r="F171" s="312"/>
      <c r="G171" s="168"/>
      <c r="H171" s="310"/>
      <c r="I171" s="309"/>
      <c r="J171" s="309"/>
      <c r="K171" s="309"/>
      <c r="L171" s="309"/>
    </row>
    <row r="172" ht="15.75" customHeight="1">
      <c r="A172" s="168"/>
      <c r="B172" s="311"/>
      <c r="C172" s="309"/>
      <c r="D172" s="309"/>
      <c r="E172" s="309"/>
      <c r="F172" s="312"/>
      <c r="G172" s="168"/>
      <c r="H172" s="310"/>
      <c r="I172" s="309"/>
      <c r="J172" s="309"/>
      <c r="K172" s="309"/>
      <c r="L172" s="309"/>
    </row>
    <row r="173" ht="15.75" customHeight="1">
      <c r="A173" s="168"/>
      <c r="B173" s="311"/>
      <c r="C173" s="309"/>
      <c r="D173" s="309"/>
      <c r="E173" s="309"/>
      <c r="F173" s="312"/>
      <c r="G173" s="168"/>
      <c r="H173" s="310"/>
      <c r="I173" s="309"/>
      <c r="J173" s="309"/>
      <c r="K173" s="309"/>
      <c r="L173" s="309"/>
    </row>
    <row r="174" ht="15.75" customHeight="1">
      <c r="A174" s="168"/>
      <c r="B174" s="311"/>
      <c r="C174" s="309"/>
      <c r="D174" s="309"/>
      <c r="E174" s="309"/>
      <c r="F174" s="312"/>
      <c r="G174" s="168"/>
      <c r="H174" s="310"/>
      <c r="I174" s="309"/>
      <c r="J174" s="309"/>
      <c r="K174" s="309"/>
      <c r="L174" s="309"/>
    </row>
    <row r="175" ht="15.75" customHeight="1">
      <c r="A175" s="168"/>
      <c r="B175" s="311"/>
      <c r="C175" s="309"/>
      <c r="D175" s="309"/>
      <c r="E175" s="309"/>
      <c r="F175" s="312"/>
      <c r="G175" s="168"/>
      <c r="H175" s="310"/>
      <c r="I175" s="309"/>
      <c r="J175" s="309"/>
      <c r="K175" s="309"/>
      <c r="L175" s="309"/>
    </row>
    <row r="176" ht="15.75" customHeight="1">
      <c r="A176" s="168"/>
      <c r="B176" s="311"/>
      <c r="C176" s="309"/>
      <c r="D176" s="309"/>
      <c r="E176" s="309"/>
      <c r="F176" s="312"/>
      <c r="G176" s="168"/>
      <c r="H176" s="310"/>
      <c r="I176" s="309"/>
      <c r="J176" s="309"/>
      <c r="K176" s="309"/>
      <c r="L176" s="309"/>
    </row>
    <row r="177" ht="15.75" customHeight="1">
      <c r="A177" s="168"/>
      <c r="B177" s="311"/>
      <c r="C177" s="309"/>
      <c r="D177" s="309"/>
      <c r="E177" s="309"/>
      <c r="F177" s="312"/>
      <c r="G177" s="168"/>
      <c r="H177" s="310"/>
      <c r="I177" s="309"/>
      <c r="J177" s="309"/>
      <c r="K177" s="309"/>
      <c r="L177" s="309"/>
    </row>
    <row r="178" ht="15.75" customHeight="1">
      <c r="A178" s="168"/>
      <c r="B178" s="311"/>
      <c r="C178" s="309"/>
      <c r="D178" s="309"/>
      <c r="E178" s="309"/>
      <c r="F178" s="312"/>
      <c r="G178" s="168"/>
      <c r="H178" s="310"/>
      <c r="I178" s="309"/>
      <c r="J178" s="309"/>
      <c r="K178" s="309"/>
      <c r="L178" s="309"/>
    </row>
    <row r="179" ht="15.75" customHeight="1">
      <c r="A179" s="168"/>
      <c r="B179" s="311"/>
      <c r="C179" s="309"/>
      <c r="D179" s="309"/>
      <c r="E179" s="309"/>
      <c r="F179" s="312"/>
      <c r="G179" s="168"/>
      <c r="H179" s="310"/>
      <c r="I179" s="309"/>
      <c r="J179" s="309"/>
      <c r="K179" s="309"/>
      <c r="L179" s="309"/>
    </row>
    <row r="180" ht="15.75" customHeight="1">
      <c r="A180" s="168"/>
      <c r="B180" s="311"/>
      <c r="C180" s="309"/>
      <c r="D180" s="309"/>
      <c r="E180" s="309"/>
      <c r="F180" s="312"/>
      <c r="G180" s="168"/>
      <c r="H180" s="310"/>
      <c r="I180" s="309"/>
      <c r="J180" s="309"/>
      <c r="K180" s="309"/>
      <c r="L180" s="309"/>
    </row>
    <row r="181" ht="15.75" customHeight="1">
      <c r="A181" s="168"/>
      <c r="B181" s="311"/>
      <c r="C181" s="309"/>
      <c r="D181" s="309"/>
      <c r="E181" s="309"/>
      <c r="F181" s="312"/>
      <c r="G181" s="168"/>
      <c r="H181" s="310"/>
      <c r="I181" s="309"/>
      <c r="J181" s="309"/>
      <c r="K181" s="309"/>
      <c r="L181" s="309"/>
    </row>
    <row r="182" ht="15.75" customHeight="1">
      <c r="A182" s="168"/>
      <c r="B182" s="311"/>
      <c r="C182" s="309"/>
      <c r="D182" s="309"/>
      <c r="E182" s="309"/>
      <c r="F182" s="312"/>
      <c r="G182" s="168"/>
      <c r="H182" s="310"/>
      <c r="I182" s="309"/>
      <c r="J182" s="309"/>
      <c r="K182" s="309"/>
      <c r="L182" s="309"/>
    </row>
    <row r="183" ht="15.75" customHeight="1">
      <c r="A183" s="168"/>
      <c r="B183" s="311"/>
      <c r="C183" s="309"/>
      <c r="D183" s="309"/>
      <c r="E183" s="309"/>
      <c r="F183" s="312"/>
      <c r="G183" s="168"/>
      <c r="H183" s="310"/>
      <c r="I183" s="309"/>
      <c r="J183" s="309"/>
      <c r="K183" s="309"/>
      <c r="L183" s="309"/>
    </row>
    <row r="184" ht="15.75" customHeight="1">
      <c r="A184" s="168"/>
      <c r="B184" s="311"/>
      <c r="C184" s="309"/>
      <c r="D184" s="309"/>
      <c r="E184" s="309"/>
      <c r="F184" s="312"/>
      <c r="G184" s="168"/>
      <c r="H184" s="310"/>
      <c r="I184" s="309"/>
      <c r="J184" s="309"/>
      <c r="K184" s="309"/>
      <c r="L184" s="309"/>
    </row>
    <row r="185" ht="15.75" customHeight="1">
      <c r="A185" s="168"/>
      <c r="B185" s="311"/>
      <c r="C185" s="309"/>
      <c r="D185" s="309"/>
      <c r="E185" s="309"/>
      <c r="F185" s="312"/>
      <c r="G185" s="168"/>
      <c r="H185" s="310"/>
      <c r="I185" s="309"/>
      <c r="J185" s="309"/>
      <c r="K185" s="309"/>
      <c r="L185" s="309"/>
    </row>
    <row r="186" ht="15.75" customHeight="1">
      <c r="A186" s="168"/>
      <c r="B186" s="311"/>
      <c r="C186" s="309"/>
      <c r="D186" s="309"/>
      <c r="E186" s="309"/>
      <c r="F186" s="312"/>
      <c r="G186" s="168"/>
      <c r="H186" s="310"/>
      <c r="I186" s="309"/>
      <c r="J186" s="309"/>
      <c r="K186" s="309"/>
      <c r="L186" s="309"/>
    </row>
    <row r="187" ht="15.75" customHeight="1">
      <c r="A187" s="168"/>
      <c r="B187" s="311"/>
      <c r="C187" s="309"/>
      <c r="D187" s="309"/>
      <c r="E187" s="309"/>
      <c r="F187" s="312"/>
      <c r="G187" s="168"/>
      <c r="H187" s="310"/>
      <c r="I187" s="309"/>
      <c r="J187" s="309"/>
      <c r="K187" s="309"/>
      <c r="L187" s="309"/>
    </row>
    <row r="188" ht="15.75" customHeight="1">
      <c r="A188" s="168"/>
      <c r="B188" s="311"/>
      <c r="C188" s="309"/>
      <c r="D188" s="309"/>
      <c r="E188" s="309"/>
      <c r="F188" s="312"/>
      <c r="G188" s="168"/>
      <c r="H188" s="310"/>
      <c r="I188" s="309"/>
      <c r="J188" s="309"/>
      <c r="K188" s="309"/>
      <c r="L188" s="309"/>
    </row>
    <row r="189" ht="15.75" customHeight="1">
      <c r="A189" s="168"/>
      <c r="B189" s="311"/>
      <c r="C189" s="309"/>
      <c r="D189" s="309"/>
      <c r="E189" s="309"/>
      <c r="F189" s="312"/>
      <c r="G189" s="168"/>
      <c r="H189" s="310"/>
      <c r="I189" s="309"/>
      <c r="J189" s="309"/>
      <c r="K189" s="309"/>
      <c r="L189" s="309"/>
    </row>
    <row r="190" ht="15.75" customHeight="1">
      <c r="A190" s="168"/>
      <c r="B190" s="311"/>
      <c r="C190" s="309"/>
      <c r="D190" s="309"/>
      <c r="E190" s="309"/>
      <c r="F190" s="312"/>
      <c r="G190" s="168"/>
      <c r="H190" s="310"/>
      <c r="I190" s="309"/>
      <c r="J190" s="309"/>
      <c r="K190" s="309"/>
      <c r="L190" s="309"/>
    </row>
    <row r="191" ht="15.75" customHeight="1">
      <c r="A191" s="168"/>
      <c r="B191" s="311"/>
      <c r="C191" s="309"/>
      <c r="D191" s="309"/>
      <c r="E191" s="309"/>
      <c r="F191" s="312"/>
      <c r="G191" s="168"/>
      <c r="H191" s="310"/>
      <c r="I191" s="309"/>
      <c r="J191" s="309"/>
      <c r="K191" s="309"/>
      <c r="L191" s="309"/>
    </row>
    <row r="192" ht="15.75" customHeight="1">
      <c r="A192" s="168"/>
      <c r="B192" s="311"/>
      <c r="C192" s="309"/>
      <c r="D192" s="309"/>
      <c r="E192" s="309"/>
      <c r="F192" s="312"/>
      <c r="G192" s="168"/>
      <c r="H192" s="310"/>
      <c r="I192" s="309"/>
      <c r="J192" s="309"/>
      <c r="K192" s="309"/>
      <c r="L192" s="309"/>
    </row>
    <row r="193" ht="15.75" customHeight="1">
      <c r="A193" s="168"/>
      <c r="B193" s="311"/>
      <c r="C193" s="309"/>
      <c r="D193" s="309"/>
      <c r="E193" s="309"/>
      <c r="F193" s="312"/>
      <c r="G193" s="168"/>
      <c r="H193" s="310"/>
      <c r="I193" s="309"/>
      <c r="J193" s="309"/>
      <c r="K193" s="309"/>
      <c r="L193" s="309"/>
    </row>
    <row r="194" ht="15.75" customHeight="1">
      <c r="A194" s="168"/>
      <c r="B194" s="311"/>
      <c r="C194" s="309"/>
      <c r="D194" s="309"/>
      <c r="E194" s="309"/>
      <c r="F194" s="312"/>
      <c r="G194" s="168"/>
      <c r="H194" s="310"/>
      <c r="I194" s="309"/>
      <c r="J194" s="309"/>
      <c r="K194" s="309"/>
      <c r="L194" s="309"/>
    </row>
    <row r="195" ht="15.75" customHeight="1">
      <c r="A195" s="168"/>
      <c r="B195" s="311"/>
      <c r="C195" s="309"/>
      <c r="D195" s="309"/>
      <c r="E195" s="309"/>
      <c r="F195" s="312"/>
      <c r="G195" s="168"/>
      <c r="H195" s="310"/>
      <c r="I195" s="309"/>
      <c r="J195" s="309"/>
      <c r="K195" s="309"/>
      <c r="L195" s="309"/>
    </row>
    <row r="196" ht="15.75" customHeight="1">
      <c r="A196" s="168"/>
      <c r="B196" s="311"/>
      <c r="C196" s="309"/>
      <c r="D196" s="309"/>
      <c r="E196" s="309"/>
      <c r="F196" s="312"/>
      <c r="G196" s="168"/>
      <c r="H196" s="310"/>
      <c r="I196" s="309"/>
      <c r="J196" s="309"/>
      <c r="K196" s="309"/>
      <c r="L196" s="309"/>
    </row>
    <row r="197" ht="15.75" customHeight="1">
      <c r="A197" s="168"/>
      <c r="B197" s="311"/>
      <c r="C197" s="309"/>
      <c r="D197" s="309"/>
      <c r="E197" s="309"/>
      <c r="F197" s="312"/>
      <c r="G197" s="168"/>
      <c r="H197" s="310"/>
      <c r="I197" s="309"/>
      <c r="J197" s="309"/>
      <c r="K197" s="309"/>
      <c r="L197" s="309"/>
    </row>
    <row r="198" ht="15.75" customHeight="1">
      <c r="A198" s="168"/>
      <c r="B198" s="311"/>
      <c r="C198" s="309"/>
      <c r="D198" s="309"/>
      <c r="E198" s="309"/>
      <c r="F198" s="312"/>
      <c r="G198" s="168"/>
      <c r="H198" s="310"/>
      <c r="I198" s="309"/>
      <c r="J198" s="309"/>
      <c r="K198" s="309"/>
      <c r="L198" s="309"/>
    </row>
    <row r="199" ht="15.75" customHeight="1">
      <c r="A199" s="168"/>
      <c r="B199" s="311"/>
      <c r="C199" s="309"/>
      <c r="D199" s="309"/>
      <c r="E199" s="309"/>
      <c r="F199" s="312"/>
      <c r="G199" s="168"/>
      <c r="H199" s="310"/>
      <c r="I199" s="309"/>
      <c r="J199" s="309"/>
      <c r="K199" s="309"/>
      <c r="L199" s="309"/>
    </row>
    <row r="200" ht="15.75" customHeight="1">
      <c r="A200" s="168"/>
      <c r="B200" s="311"/>
      <c r="C200" s="309"/>
      <c r="D200" s="309"/>
      <c r="E200" s="309"/>
      <c r="F200" s="312"/>
      <c r="G200" s="168"/>
      <c r="H200" s="310"/>
      <c r="I200" s="309"/>
      <c r="J200" s="309"/>
      <c r="K200" s="309"/>
      <c r="L200" s="309"/>
    </row>
    <row r="201" ht="15.75" customHeight="1">
      <c r="A201" s="168"/>
      <c r="B201" s="311"/>
      <c r="C201" s="309"/>
      <c r="D201" s="309"/>
      <c r="E201" s="309"/>
      <c r="F201" s="312"/>
      <c r="G201" s="168"/>
      <c r="H201" s="310"/>
      <c r="I201" s="309"/>
      <c r="J201" s="309"/>
      <c r="K201" s="309"/>
      <c r="L201" s="309"/>
    </row>
    <row r="202" ht="15.75" customHeight="1">
      <c r="A202" s="168"/>
      <c r="B202" s="311"/>
      <c r="C202" s="309"/>
      <c r="D202" s="309"/>
      <c r="E202" s="309"/>
      <c r="F202" s="312"/>
      <c r="G202" s="168"/>
      <c r="H202" s="310"/>
      <c r="I202" s="309"/>
      <c r="J202" s="309"/>
      <c r="K202" s="309"/>
      <c r="L202" s="309"/>
    </row>
    <row r="203" ht="15.75" customHeight="1">
      <c r="A203" s="168"/>
      <c r="B203" s="311"/>
      <c r="C203" s="309"/>
      <c r="D203" s="309"/>
      <c r="E203" s="309"/>
      <c r="F203" s="312"/>
      <c r="G203" s="168"/>
      <c r="H203" s="310"/>
      <c r="I203" s="309"/>
      <c r="J203" s="309"/>
      <c r="K203" s="309"/>
      <c r="L203" s="309"/>
    </row>
    <row r="204" ht="15.75" customHeight="1">
      <c r="A204" s="168"/>
      <c r="B204" s="311"/>
      <c r="C204" s="309"/>
      <c r="D204" s="309"/>
      <c r="E204" s="309"/>
      <c r="F204" s="312"/>
      <c r="G204" s="168"/>
      <c r="H204" s="310"/>
      <c r="I204" s="309"/>
      <c r="J204" s="309"/>
      <c r="K204" s="309"/>
      <c r="L204" s="309"/>
    </row>
    <row r="205" ht="15.75" customHeight="1">
      <c r="A205" s="168"/>
      <c r="B205" s="311"/>
      <c r="C205" s="309"/>
      <c r="D205" s="309"/>
      <c r="E205" s="309"/>
      <c r="F205" s="312"/>
      <c r="G205" s="168"/>
      <c r="H205" s="310"/>
      <c r="I205" s="309"/>
      <c r="J205" s="309"/>
      <c r="K205" s="309"/>
      <c r="L205" s="309"/>
    </row>
    <row r="206" ht="15.75" customHeight="1">
      <c r="A206" s="168"/>
      <c r="B206" s="311"/>
      <c r="C206" s="309"/>
      <c r="D206" s="309"/>
      <c r="E206" s="309"/>
      <c r="F206" s="312"/>
      <c r="G206" s="168"/>
      <c r="H206" s="310"/>
      <c r="I206" s="309"/>
      <c r="J206" s="309"/>
      <c r="K206" s="309"/>
      <c r="L206" s="309"/>
    </row>
    <row r="207" ht="15.75" customHeight="1">
      <c r="A207" s="168"/>
      <c r="B207" s="311"/>
      <c r="C207" s="309"/>
      <c r="D207" s="309"/>
      <c r="E207" s="309"/>
      <c r="F207" s="312"/>
      <c r="G207" s="168"/>
      <c r="H207" s="310"/>
      <c r="I207" s="309"/>
      <c r="J207" s="309"/>
      <c r="K207" s="309"/>
      <c r="L207" s="309"/>
    </row>
    <row r="208" ht="15.75" customHeight="1">
      <c r="A208" s="168"/>
      <c r="B208" s="311"/>
      <c r="C208" s="309"/>
      <c r="D208" s="309"/>
      <c r="E208" s="309"/>
      <c r="F208" s="312"/>
      <c r="G208" s="168"/>
      <c r="H208" s="310"/>
      <c r="I208" s="309"/>
      <c r="J208" s="309"/>
      <c r="K208" s="309"/>
      <c r="L208" s="309"/>
    </row>
    <row r="209" ht="15.75" customHeight="1">
      <c r="A209" s="168"/>
      <c r="B209" s="311"/>
      <c r="C209" s="309"/>
      <c r="D209" s="309"/>
      <c r="E209" s="309"/>
      <c r="F209" s="312"/>
      <c r="G209" s="168"/>
      <c r="H209" s="310"/>
      <c r="I209" s="309"/>
      <c r="J209" s="309"/>
      <c r="K209" s="309"/>
      <c r="L209" s="309"/>
    </row>
    <row r="210" ht="15.75" customHeight="1">
      <c r="A210" s="168"/>
      <c r="B210" s="311"/>
      <c r="C210" s="309"/>
      <c r="D210" s="309"/>
      <c r="E210" s="309"/>
      <c r="F210" s="312"/>
      <c r="G210" s="168"/>
      <c r="H210" s="310"/>
      <c r="I210" s="309"/>
      <c r="J210" s="309"/>
      <c r="K210" s="309"/>
      <c r="L210" s="309"/>
    </row>
    <row r="211" ht="15.75" customHeight="1">
      <c r="A211" s="168"/>
      <c r="B211" s="311"/>
      <c r="C211" s="309"/>
      <c r="D211" s="309"/>
      <c r="E211" s="309"/>
      <c r="F211" s="312"/>
      <c r="G211" s="168"/>
      <c r="H211" s="310"/>
      <c r="I211" s="309"/>
      <c r="J211" s="309"/>
      <c r="K211" s="309"/>
      <c r="L211" s="309"/>
    </row>
    <row r="212" ht="15.75" customHeight="1">
      <c r="A212" s="168"/>
      <c r="B212" s="311"/>
      <c r="C212" s="309"/>
      <c r="D212" s="309"/>
      <c r="E212" s="309"/>
      <c r="F212" s="312"/>
      <c r="G212" s="168"/>
      <c r="H212" s="310"/>
      <c r="I212" s="309"/>
      <c r="J212" s="309"/>
      <c r="K212" s="309"/>
      <c r="L212" s="309"/>
    </row>
    <row r="213" ht="15.75" customHeight="1">
      <c r="A213" s="168"/>
      <c r="B213" s="311"/>
      <c r="C213" s="309"/>
      <c r="D213" s="309"/>
      <c r="E213" s="309"/>
      <c r="F213" s="312"/>
      <c r="G213" s="168"/>
      <c r="H213" s="310"/>
      <c r="I213" s="309"/>
      <c r="J213" s="309"/>
      <c r="K213" s="309"/>
      <c r="L213" s="309"/>
    </row>
    <row r="214" ht="15.75" customHeight="1">
      <c r="A214" s="168"/>
      <c r="B214" s="311"/>
      <c r="C214" s="309"/>
      <c r="D214" s="309"/>
      <c r="E214" s="309"/>
      <c r="F214" s="312"/>
      <c r="G214" s="168"/>
      <c r="H214" s="310"/>
      <c r="I214" s="309"/>
      <c r="J214" s="309"/>
      <c r="K214" s="309"/>
      <c r="L214" s="309"/>
    </row>
    <row r="215" ht="15.75" customHeight="1">
      <c r="A215" s="168"/>
      <c r="B215" s="311"/>
      <c r="C215" s="309"/>
      <c r="D215" s="309"/>
      <c r="E215" s="309"/>
      <c r="F215" s="312"/>
      <c r="G215" s="168"/>
      <c r="H215" s="310"/>
      <c r="I215" s="309"/>
      <c r="J215" s="309"/>
      <c r="K215" s="309"/>
      <c r="L215" s="309"/>
    </row>
    <row r="216" ht="15.75" customHeight="1">
      <c r="A216" s="168"/>
      <c r="B216" s="311"/>
      <c r="C216" s="309"/>
      <c r="D216" s="309"/>
      <c r="E216" s="309"/>
      <c r="F216" s="312"/>
      <c r="G216" s="168"/>
      <c r="H216" s="310"/>
      <c r="I216" s="309"/>
      <c r="J216" s="309"/>
      <c r="K216" s="309"/>
      <c r="L216" s="309"/>
    </row>
    <row r="217" ht="15.75" customHeight="1">
      <c r="A217" s="168"/>
      <c r="B217" s="311"/>
      <c r="C217" s="309"/>
      <c r="D217" s="309"/>
      <c r="E217" s="309"/>
      <c r="F217" s="312"/>
      <c r="G217" s="168"/>
      <c r="H217" s="310"/>
      <c r="I217" s="309"/>
      <c r="J217" s="309"/>
      <c r="K217" s="309"/>
      <c r="L217" s="309"/>
    </row>
    <row r="218" ht="15.75" customHeight="1">
      <c r="A218" s="168"/>
      <c r="B218" s="311"/>
      <c r="C218" s="309"/>
      <c r="D218" s="309"/>
      <c r="E218" s="309"/>
      <c r="F218" s="312"/>
      <c r="G218" s="168"/>
      <c r="H218" s="310"/>
      <c r="I218" s="309"/>
      <c r="J218" s="309"/>
      <c r="K218" s="309"/>
      <c r="L218" s="309"/>
    </row>
    <row r="219" ht="15.75" customHeight="1">
      <c r="A219" s="168"/>
      <c r="B219" s="311"/>
      <c r="C219" s="309"/>
      <c r="D219" s="309"/>
      <c r="E219" s="309"/>
      <c r="F219" s="312"/>
      <c r="G219" s="168"/>
      <c r="H219" s="310"/>
      <c r="I219" s="309"/>
      <c r="J219" s="309"/>
      <c r="K219" s="309"/>
      <c r="L219" s="309"/>
    </row>
    <row r="220" ht="15.75" customHeight="1">
      <c r="A220" s="168"/>
      <c r="B220" s="311"/>
      <c r="C220" s="309"/>
      <c r="D220" s="309"/>
      <c r="E220" s="309"/>
      <c r="F220" s="312"/>
      <c r="G220" s="168"/>
      <c r="H220" s="310"/>
      <c r="I220" s="309"/>
      <c r="J220" s="309"/>
      <c r="K220" s="309"/>
      <c r="L220" s="309"/>
    </row>
    <row r="221" ht="15.75" customHeight="1">
      <c r="A221" s="168"/>
      <c r="B221" s="311"/>
      <c r="C221" s="309"/>
      <c r="D221" s="309"/>
      <c r="E221" s="309"/>
      <c r="F221" s="312"/>
      <c r="G221" s="168"/>
      <c r="H221" s="310"/>
      <c r="I221" s="309"/>
      <c r="J221" s="309"/>
      <c r="K221" s="309"/>
      <c r="L221" s="309"/>
    </row>
    <row r="222" ht="15.75" customHeight="1">
      <c r="A222" s="168"/>
      <c r="B222" s="311"/>
      <c r="C222" s="309"/>
      <c r="D222" s="309"/>
      <c r="E222" s="309"/>
      <c r="F222" s="312"/>
      <c r="G222" s="168"/>
      <c r="H222" s="310"/>
      <c r="I222" s="309"/>
      <c r="J222" s="309"/>
      <c r="K222" s="309"/>
      <c r="L222" s="309"/>
    </row>
    <row r="223" ht="15.75" customHeight="1">
      <c r="A223" s="168"/>
      <c r="B223" s="311"/>
      <c r="C223" s="309"/>
      <c r="D223" s="309"/>
      <c r="E223" s="309"/>
      <c r="F223" s="312"/>
      <c r="G223" s="168"/>
      <c r="H223" s="310"/>
      <c r="I223" s="309"/>
      <c r="J223" s="309"/>
      <c r="K223" s="309"/>
      <c r="L223" s="309"/>
    </row>
    <row r="224" ht="15.75" customHeight="1">
      <c r="A224" s="168"/>
      <c r="B224" s="311"/>
      <c r="C224" s="309"/>
      <c r="D224" s="309"/>
      <c r="E224" s="309"/>
      <c r="F224" s="312"/>
      <c r="G224" s="168"/>
      <c r="H224" s="310"/>
      <c r="I224" s="309"/>
      <c r="J224" s="309"/>
      <c r="K224" s="309"/>
      <c r="L224" s="309"/>
    </row>
    <row r="225" ht="15.75" customHeight="1">
      <c r="A225" s="168"/>
      <c r="B225" s="311"/>
      <c r="C225" s="309"/>
      <c r="D225" s="309"/>
      <c r="E225" s="309"/>
      <c r="F225" s="312"/>
      <c r="G225" s="168"/>
      <c r="H225" s="310"/>
      <c r="I225" s="309"/>
      <c r="J225" s="309"/>
      <c r="K225" s="309"/>
      <c r="L225" s="309"/>
    </row>
    <row r="226" ht="15.75" customHeight="1">
      <c r="A226" s="168"/>
      <c r="B226" s="311"/>
      <c r="C226" s="309"/>
      <c r="D226" s="309"/>
      <c r="E226" s="309"/>
      <c r="F226" s="312"/>
      <c r="G226" s="168"/>
      <c r="H226" s="310"/>
      <c r="I226" s="309"/>
      <c r="J226" s="309"/>
      <c r="K226" s="309"/>
      <c r="L226" s="309"/>
    </row>
    <row r="227" ht="15.75" customHeight="1">
      <c r="A227" s="168"/>
      <c r="B227" s="311"/>
      <c r="C227" s="309"/>
      <c r="D227" s="309"/>
      <c r="E227" s="309"/>
      <c r="F227" s="312"/>
      <c r="G227" s="168"/>
      <c r="H227" s="310"/>
      <c r="I227" s="309"/>
      <c r="J227" s="309"/>
      <c r="K227" s="309"/>
      <c r="L227" s="309"/>
    </row>
    <row r="228" ht="15.75" customHeight="1">
      <c r="A228" s="168"/>
      <c r="B228" s="311"/>
      <c r="C228" s="309"/>
      <c r="D228" s="309"/>
      <c r="E228" s="309"/>
      <c r="F228" s="312"/>
      <c r="G228" s="168"/>
      <c r="H228" s="310"/>
      <c r="I228" s="309"/>
      <c r="J228" s="309"/>
      <c r="K228" s="309"/>
      <c r="L228" s="309"/>
    </row>
    <row r="229" ht="15.75" customHeight="1">
      <c r="A229" s="168"/>
      <c r="B229" s="311"/>
      <c r="C229" s="309"/>
      <c r="D229" s="309"/>
      <c r="E229" s="309"/>
      <c r="F229" s="312"/>
      <c r="G229" s="168"/>
      <c r="H229" s="310"/>
      <c r="I229" s="309"/>
      <c r="J229" s="309"/>
      <c r="K229" s="309"/>
      <c r="L229" s="309"/>
    </row>
    <row r="230" ht="15.75" customHeight="1">
      <c r="A230" s="168"/>
      <c r="B230" s="311"/>
      <c r="C230" s="309"/>
      <c r="D230" s="309"/>
      <c r="E230" s="309"/>
      <c r="F230" s="312"/>
      <c r="G230" s="168"/>
      <c r="H230" s="310"/>
      <c r="I230" s="309"/>
      <c r="J230" s="309"/>
      <c r="K230" s="309"/>
      <c r="L230" s="309"/>
    </row>
    <row r="231" ht="15.75" customHeight="1">
      <c r="A231" s="168"/>
      <c r="B231" s="311"/>
      <c r="C231" s="309"/>
      <c r="D231" s="309"/>
      <c r="E231" s="309"/>
      <c r="F231" s="312"/>
      <c r="G231" s="168"/>
      <c r="H231" s="310"/>
      <c r="I231" s="309"/>
      <c r="J231" s="309"/>
      <c r="K231" s="309"/>
      <c r="L231" s="309"/>
    </row>
    <row r="232" ht="15.75" customHeight="1">
      <c r="A232" s="168"/>
      <c r="B232" s="311"/>
      <c r="C232" s="309"/>
      <c r="D232" s="309"/>
      <c r="E232" s="309"/>
      <c r="F232" s="312"/>
      <c r="G232" s="168"/>
      <c r="H232" s="310"/>
      <c r="I232" s="309"/>
      <c r="J232" s="309"/>
      <c r="K232" s="309"/>
      <c r="L232" s="309"/>
    </row>
    <row r="233" ht="15.75" customHeight="1">
      <c r="A233" s="168"/>
      <c r="B233" s="311"/>
      <c r="C233" s="309"/>
      <c r="D233" s="309"/>
      <c r="E233" s="309"/>
      <c r="F233" s="312"/>
      <c r="G233" s="168"/>
      <c r="H233" s="310"/>
      <c r="I233" s="309"/>
      <c r="J233" s="309"/>
      <c r="K233" s="309"/>
      <c r="L233" s="309"/>
    </row>
    <row r="234" ht="15.75" customHeight="1">
      <c r="A234" s="168"/>
      <c r="B234" s="311"/>
      <c r="C234" s="309"/>
      <c r="D234" s="309"/>
      <c r="E234" s="309"/>
      <c r="F234" s="312"/>
      <c r="G234" s="168"/>
      <c r="H234" s="310"/>
      <c r="I234" s="309"/>
      <c r="J234" s="309"/>
      <c r="K234" s="309"/>
      <c r="L234" s="309"/>
    </row>
    <row r="235" ht="15.75" customHeight="1">
      <c r="A235" s="168"/>
      <c r="B235" s="311"/>
      <c r="C235" s="309"/>
      <c r="D235" s="309"/>
      <c r="E235" s="309"/>
      <c r="F235" s="312"/>
      <c r="G235" s="168"/>
      <c r="H235" s="310"/>
      <c r="I235" s="309"/>
      <c r="J235" s="309"/>
      <c r="K235" s="309"/>
      <c r="L235" s="309"/>
    </row>
    <row r="236" ht="15.75" customHeight="1">
      <c r="A236" s="168"/>
      <c r="B236" s="311"/>
      <c r="C236" s="309"/>
      <c r="D236" s="309"/>
      <c r="E236" s="309"/>
      <c r="F236" s="312"/>
      <c r="G236" s="168"/>
      <c r="H236" s="310"/>
      <c r="I236" s="309"/>
      <c r="J236" s="309"/>
      <c r="K236" s="309"/>
      <c r="L236" s="309"/>
    </row>
    <row r="237" ht="15.75" customHeight="1">
      <c r="A237" s="168"/>
      <c r="B237" s="311"/>
      <c r="C237" s="309"/>
      <c r="D237" s="309"/>
      <c r="E237" s="309"/>
      <c r="F237" s="312"/>
      <c r="G237" s="168"/>
      <c r="H237" s="310"/>
      <c r="I237" s="309"/>
      <c r="J237" s="309"/>
      <c r="K237" s="309"/>
      <c r="L237" s="309"/>
    </row>
    <row r="238" ht="15.75" customHeight="1">
      <c r="A238" s="168"/>
      <c r="B238" s="311"/>
      <c r="C238" s="309"/>
      <c r="D238" s="309"/>
      <c r="E238" s="309"/>
      <c r="F238" s="312"/>
      <c r="G238" s="168"/>
      <c r="H238" s="310"/>
      <c r="I238" s="309"/>
      <c r="J238" s="309"/>
      <c r="K238" s="309"/>
      <c r="L238" s="309"/>
    </row>
    <row r="239" ht="15.75" customHeight="1">
      <c r="A239" s="168"/>
      <c r="B239" s="311"/>
      <c r="C239" s="309"/>
      <c r="D239" s="309"/>
      <c r="E239" s="309"/>
      <c r="F239" s="312"/>
      <c r="G239" s="168"/>
      <c r="H239" s="310"/>
      <c r="I239" s="309"/>
      <c r="J239" s="309"/>
      <c r="K239" s="309"/>
      <c r="L239" s="309"/>
    </row>
    <row r="240" ht="15.75" customHeight="1">
      <c r="A240" s="168"/>
      <c r="B240" s="311"/>
      <c r="C240" s="309"/>
      <c r="D240" s="309"/>
      <c r="E240" s="309"/>
      <c r="F240" s="312"/>
      <c r="G240" s="168"/>
      <c r="H240" s="310"/>
      <c r="I240" s="309"/>
      <c r="J240" s="309"/>
      <c r="K240" s="309"/>
      <c r="L240" s="309"/>
    </row>
    <row r="241" ht="15.75" customHeight="1">
      <c r="A241" s="168"/>
      <c r="B241" s="311"/>
      <c r="C241" s="309"/>
      <c r="D241" s="309"/>
      <c r="E241" s="309"/>
      <c r="F241" s="312"/>
      <c r="G241" s="168"/>
      <c r="H241" s="310"/>
      <c r="I241" s="309"/>
      <c r="J241" s="309"/>
      <c r="K241" s="309"/>
      <c r="L241" s="309"/>
    </row>
    <row r="242" ht="15.75" customHeight="1">
      <c r="A242" s="168"/>
      <c r="B242" s="311"/>
      <c r="C242" s="309"/>
      <c r="D242" s="309"/>
      <c r="E242" s="309"/>
      <c r="F242" s="312"/>
      <c r="G242" s="168"/>
      <c r="H242" s="310"/>
      <c r="I242" s="309"/>
      <c r="J242" s="309"/>
      <c r="K242" s="309"/>
      <c r="L242" s="309"/>
    </row>
    <row r="243" ht="15.75" customHeight="1">
      <c r="A243" s="168"/>
      <c r="B243" s="311"/>
      <c r="C243" s="309"/>
      <c r="D243" s="309"/>
      <c r="E243" s="309"/>
      <c r="F243" s="312"/>
      <c r="G243" s="168"/>
      <c r="H243" s="310"/>
      <c r="I243" s="309"/>
      <c r="J243" s="309"/>
      <c r="K243" s="309"/>
      <c r="L243" s="309"/>
    </row>
    <row r="244" ht="15.75" customHeight="1">
      <c r="A244" s="168"/>
      <c r="B244" s="311"/>
      <c r="C244" s="309"/>
      <c r="D244" s="309"/>
      <c r="E244" s="309"/>
      <c r="F244" s="312"/>
      <c r="G244" s="168"/>
      <c r="H244" s="310"/>
      <c r="I244" s="309"/>
      <c r="J244" s="309"/>
      <c r="K244" s="309"/>
      <c r="L244" s="309"/>
    </row>
    <row r="245" ht="15.75" customHeight="1">
      <c r="A245" s="168"/>
      <c r="B245" s="311"/>
      <c r="C245" s="309"/>
      <c r="D245" s="309"/>
      <c r="E245" s="309"/>
      <c r="F245" s="312"/>
      <c r="G245" s="168"/>
      <c r="H245" s="310"/>
      <c r="I245" s="309"/>
      <c r="J245" s="309"/>
      <c r="K245" s="309"/>
      <c r="L245" s="309"/>
    </row>
    <row r="246" ht="15.75" customHeight="1">
      <c r="A246" s="168"/>
      <c r="B246" s="311"/>
      <c r="C246" s="309"/>
      <c r="D246" s="309"/>
      <c r="E246" s="309"/>
      <c r="F246" s="312"/>
      <c r="G246" s="168"/>
      <c r="H246" s="310"/>
      <c r="I246" s="309"/>
      <c r="J246" s="309"/>
      <c r="K246" s="309"/>
      <c r="L246" s="309"/>
    </row>
    <row r="247" ht="15.75" customHeight="1">
      <c r="A247" s="168"/>
      <c r="B247" s="311"/>
      <c r="C247" s="309"/>
      <c r="D247" s="309"/>
      <c r="E247" s="309"/>
      <c r="F247" s="312"/>
      <c r="G247" s="168"/>
      <c r="H247" s="310"/>
      <c r="I247" s="309"/>
      <c r="J247" s="309"/>
      <c r="K247" s="309"/>
      <c r="L247" s="309"/>
    </row>
    <row r="248" ht="15.75" customHeight="1">
      <c r="A248" s="168"/>
      <c r="B248" s="311"/>
      <c r="C248" s="309"/>
      <c r="D248" s="309"/>
      <c r="E248" s="309"/>
      <c r="F248" s="312"/>
      <c r="G248" s="168"/>
      <c r="H248" s="310"/>
      <c r="I248" s="309"/>
      <c r="J248" s="309"/>
      <c r="K248" s="309"/>
      <c r="L248" s="309"/>
    </row>
    <row r="249" ht="15.75" customHeight="1">
      <c r="A249" s="168"/>
      <c r="B249" s="311"/>
      <c r="C249" s="309"/>
      <c r="D249" s="309"/>
      <c r="E249" s="309"/>
      <c r="F249" s="312"/>
      <c r="G249" s="168"/>
      <c r="H249" s="310"/>
      <c r="I249" s="309"/>
      <c r="J249" s="309"/>
      <c r="K249" s="309"/>
      <c r="L249" s="309"/>
    </row>
    <row r="250" ht="15.75" customHeight="1">
      <c r="A250" s="168"/>
      <c r="B250" s="311"/>
      <c r="C250" s="309"/>
      <c r="D250" s="309"/>
      <c r="E250" s="309"/>
      <c r="F250" s="312"/>
      <c r="G250" s="168"/>
      <c r="H250" s="310"/>
      <c r="I250" s="309"/>
      <c r="J250" s="309"/>
      <c r="K250" s="309"/>
      <c r="L250" s="309"/>
    </row>
    <row r="251" ht="15.75" customHeight="1">
      <c r="A251" s="168"/>
      <c r="B251" s="311"/>
      <c r="C251" s="309"/>
      <c r="D251" s="309"/>
      <c r="E251" s="309"/>
      <c r="F251" s="312"/>
      <c r="G251" s="168"/>
      <c r="H251" s="310"/>
      <c r="I251" s="309"/>
      <c r="J251" s="309"/>
      <c r="K251" s="309"/>
      <c r="L251" s="309"/>
    </row>
    <row r="252" ht="15.75" customHeight="1">
      <c r="A252" s="168"/>
      <c r="B252" s="311"/>
      <c r="C252" s="309"/>
      <c r="D252" s="309"/>
      <c r="E252" s="309"/>
      <c r="F252" s="312"/>
      <c r="G252" s="168"/>
      <c r="H252" s="310"/>
      <c r="I252" s="309"/>
      <c r="J252" s="309"/>
      <c r="K252" s="309"/>
      <c r="L252" s="309"/>
    </row>
    <row r="253" ht="15.75" customHeight="1">
      <c r="A253" s="168"/>
      <c r="B253" s="311"/>
      <c r="C253" s="309"/>
      <c r="D253" s="309"/>
      <c r="E253" s="309"/>
      <c r="F253" s="312"/>
      <c r="G253" s="168"/>
      <c r="H253" s="310"/>
      <c r="I253" s="309"/>
      <c r="J253" s="309"/>
      <c r="K253" s="309"/>
      <c r="L253" s="309"/>
    </row>
    <row r="254" ht="15.75" customHeight="1">
      <c r="A254" s="168"/>
      <c r="B254" s="311"/>
      <c r="C254" s="309"/>
      <c r="D254" s="309"/>
      <c r="E254" s="309"/>
      <c r="F254" s="312"/>
      <c r="G254" s="168"/>
      <c r="H254" s="310"/>
      <c r="I254" s="309"/>
      <c r="J254" s="309"/>
      <c r="K254" s="309"/>
      <c r="L254" s="309"/>
    </row>
    <row r="255" ht="15.75" customHeight="1">
      <c r="A255" s="168"/>
      <c r="B255" s="311"/>
      <c r="C255" s="309"/>
      <c r="D255" s="309"/>
      <c r="E255" s="309"/>
      <c r="F255" s="312"/>
      <c r="G255" s="168"/>
      <c r="H255" s="310"/>
      <c r="I255" s="309"/>
      <c r="J255" s="309"/>
      <c r="K255" s="309"/>
      <c r="L255" s="309"/>
    </row>
    <row r="256" ht="15.75" customHeight="1">
      <c r="A256" s="168"/>
      <c r="B256" s="311"/>
      <c r="C256" s="309"/>
      <c r="D256" s="309"/>
      <c r="E256" s="309"/>
      <c r="F256" s="312"/>
      <c r="G256" s="168"/>
      <c r="H256" s="310"/>
      <c r="I256" s="309"/>
      <c r="J256" s="309"/>
      <c r="K256" s="309"/>
      <c r="L256" s="309"/>
    </row>
    <row r="257" ht="15.75" customHeight="1">
      <c r="A257" s="168"/>
      <c r="B257" s="311"/>
      <c r="C257" s="309"/>
      <c r="D257" s="309"/>
      <c r="E257" s="309"/>
      <c r="F257" s="312"/>
      <c r="G257" s="168"/>
      <c r="H257" s="310"/>
      <c r="I257" s="309"/>
      <c r="J257" s="309"/>
      <c r="K257" s="309"/>
      <c r="L257" s="309"/>
    </row>
    <row r="258" ht="15.75" customHeight="1">
      <c r="A258" s="168"/>
      <c r="B258" s="311"/>
      <c r="C258" s="309"/>
      <c r="D258" s="309"/>
      <c r="E258" s="309"/>
      <c r="F258" s="312"/>
      <c r="G258" s="168"/>
      <c r="H258" s="310"/>
      <c r="I258" s="309"/>
      <c r="J258" s="309"/>
      <c r="K258" s="309"/>
      <c r="L258" s="309"/>
    </row>
    <row r="259" ht="15.75" customHeight="1">
      <c r="A259" s="168"/>
      <c r="B259" s="311"/>
      <c r="C259" s="309"/>
      <c r="D259" s="309"/>
      <c r="E259" s="309"/>
      <c r="F259" s="312"/>
      <c r="G259" s="168"/>
      <c r="H259" s="310"/>
      <c r="I259" s="309"/>
      <c r="J259" s="309"/>
      <c r="K259" s="309"/>
      <c r="L259" s="309"/>
    </row>
    <row r="260" ht="15.75" customHeight="1">
      <c r="A260" s="168"/>
      <c r="B260" s="311"/>
      <c r="C260" s="309"/>
      <c r="D260" s="309"/>
      <c r="E260" s="309"/>
      <c r="F260" s="312"/>
      <c r="G260" s="168"/>
      <c r="H260" s="310"/>
      <c r="I260" s="309"/>
      <c r="J260" s="309"/>
      <c r="K260" s="309"/>
      <c r="L260" s="309"/>
    </row>
    <row r="261" ht="15.75" customHeight="1">
      <c r="A261" s="168"/>
      <c r="B261" s="311"/>
      <c r="C261" s="309"/>
      <c r="D261" s="309"/>
      <c r="E261" s="309"/>
      <c r="F261" s="312"/>
      <c r="G261" s="168"/>
      <c r="H261" s="310"/>
      <c r="I261" s="309"/>
      <c r="J261" s="309"/>
      <c r="K261" s="309"/>
      <c r="L261" s="309"/>
    </row>
    <row r="262" ht="15.75" customHeight="1">
      <c r="A262" s="168"/>
      <c r="B262" s="311"/>
      <c r="C262" s="309"/>
      <c r="D262" s="309"/>
      <c r="E262" s="309"/>
      <c r="F262" s="312"/>
      <c r="G262" s="168"/>
      <c r="H262" s="310"/>
      <c r="I262" s="309"/>
      <c r="J262" s="309"/>
      <c r="K262" s="309"/>
      <c r="L262" s="309"/>
    </row>
    <row r="263" ht="15.75" customHeight="1">
      <c r="A263" s="168"/>
      <c r="B263" s="311"/>
      <c r="C263" s="309"/>
      <c r="D263" s="309"/>
      <c r="E263" s="309"/>
      <c r="F263" s="312"/>
      <c r="G263" s="168"/>
      <c r="H263" s="310"/>
      <c r="I263" s="309"/>
      <c r="J263" s="309"/>
      <c r="K263" s="309"/>
      <c r="L263" s="309"/>
    </row>
    <row r="264" ht="15.75" customHeight="1">
      <c r="A264" s="168"/>
      <c r="B264" s="311"/>
      <c r="C264" s="309"/>
      <c r="D264" s="309"/>
      <c r="E264" s="309"/>
      <c r="F264" s="312"/>
      <c r="G264" s="168"/>
      <c r="H264" s="310"/>
      <c r="I264" s="309"/>
      <c r="J264" s="309"/>
      <c r="K264" s="309"/>
      <c r="L264" s="309"/>
    </row>
    <row r="265" ht="15.75" customHeight="1">
      <c r="A265" s="168"/>
      <c r="B265" s="311"/>
      <c r="C265" s="309"/>
      <c r="D265" s="309"/>
      <c r="E265" s="309"/>
      <c r="F265" s="312"/>
      <c r="G265" s="168"/>
      <c r="H265" s="310"/>
      <c r="I265" s="309"/>
      <c r="J265" s="309"/>
      <c r="K265" s="309"/>
      <c r="L265" s="309"/>
    </row>
    <row r="266" ht="15.75" customHeight="1">
      <c r="A266" s="168"/>
      <c r="B266" s="311"/>
      <c r="C266" s="309"/>
      <c r="D266" s="309"/>
      <c r="E266" s="309"/>
      <c r="F266" s="312"/>
      <c r="G266" s="168"/>
      <c r="H266" s="310"/>
      <c r="I266" s="309"/>
      <c r="J266" s="309"/>
      <c r="K266" s="309"/>
      <c r="L266" s="309"/>
    </row>
    <row r="267" ht="15.75" customHeight="1">
      <c r="A267" s="168"/>
      <c r="B267" s="311"/>
      <c r="C267" s="309"/>
      <c r="D267" s="309"/>
      <c r="E267" s="309"/>
      <c r="F267" s="312"/>
      <c r="G267" s="168"/>
      <c r="H267" s="310"/>
      <c r="I267" s="309"/>
      <c r="J267" s="309"/>
      <c r="K267" s="309"/>
      <c r="L267" s="309"/>
    </row>
    <row r="268" ht="15.75" customHeight="1">
      <c r="A268" s="168"/>
      <c r="B268" s="311"/>
      <c r="C268" s="309"/>
      <c r="D268" s="309"/>
      <c r="E268" s="309"/>
      <c r="F268" s="312"/>
      <c r="G268" s="168"/>
      <c r="H268" s="310"/>
      <c r="I268" s="309"/>
      <c r="J268" s="309"/>
      <c r="K268" s="309"/>
      <c r="L268" s="309"/>
    </row>
    <row r="269" ht="15.75" customHeight="1">
      <c r="A269" s="168"/>
      <c r="B269" s="311"/>
      <c r="C269" s="309"/>
      <c r="D269" s="309"/>
      <c r="E269" s="309"/>
      <c r="F269" s="312"/>
      <c r="G269" s="168"/>
      <c r="H269" s="310"/>
      <c r="I269" s="309"/>
      <c r="J269" s="309"/>
      <c r="K269" s="309"/>
      <c r="L269" s="309"/>
    </row>
    <row r="270" ht="15.75" customHeight="1">
      <c r="A270" s="168"/>
      <c r="B270" s="311"/>
      <c r="C270" s="309"/>
      <c r="D270" s="309"/>
      <c r="E270" s="309"/>
      <c r="F270" s="312"/>
      <c r="G270" s="168"/>
      <c r="H270" s="310"/>
      <c r="I270" s="309"/>
      <c r="J270" s="309"/>
      <c r="K270" s="309"/>
      <c r="L270" s="309"/>
    </row>
    <row r="271" ht="15.75" customHeight="1">
      <c r="A271" s="168"/>
      <c r="B271" s="311"/>
      <c r="C271" s="309"/>
      <c r="D271" s="309"/>
      <c r="E271" s="309"/>
      <c r="F271" s="312"/>
      <c r="G271" s="168"/>
      <c r="H271" s="310"/>
      <c r="I271" s="309"/>
      <c r="J271" s="309"/>
      <c r="K271" s="309"/>
      <c r="L271" s="309"/>
    </row>
    <row r="272" ht="15.75" customHeight="1">
      <c r="A272" s="168"/>
      <c r="B272" s="311"/>
      <c r="C272" s="309"/>
      <c r="D272" s="309"/>
      <c r="E272" s="309"/>
      <c r="F272" s="312"/>
      <c r="G272" s="168"/>
      <c r="H272" s="310"/>
      <c r="I272" s="309"/>
      <c r="J272" s="309"/>
      <c r="K272" s="309"/>
      <c r="L272" s="309"/>
    </row>
    <row r="273" ht="15.75" customHeight="1">
      <c r="A273" s="168"/>
      <c r="B273" s="311"/>
      <c r="C273" s="309"/>
      <c r="D273" s="309"/>
      <c r="E273" s="309"/>
      <c r="F273" s="312"/>
      <c r="G273" s="168"/>
      <c r="H273" s="310"/>
      <c r="I273" s="309"/>
      <c r="J273" s="309"/>
      <c r="K273" s="309"/>
      <c r="L273" s="309"/>
    </row>
    <row r="274" ht="15.75" customHeight="1">
      <c r="A274" s="168"/>
      <c r="B274" s="311"/>
      <c r="C274" s="309"/>
      <c r="D274" s="309"/>
      <c r="E274" s="309"/>
      <c r="F274" s="312"/>
      <c r="G274" s="168"/>
      <c r="H274" s="310"/>
      <c r="I274" s="309"/>
      <c r="J274" s="309"/>
      <c r="K274" s="309"/>
      <c r="L274" s="309"/>
    </row>
    <row r="275" ht="15.75" customHeight="1">
      <c r="A275" s="168"/>
      <c r="B275" s="311"/>
      <c r="C275" s="309"/>
      <c r="D275" s="309"/>
      <c r="E275" s="309"/>
      <c r="F275" s="312"/>
      <c r="G275" s="168"/>
      <c r="H275" s="310"/>
      <c r="I275" s="309"/>
      <c r="J275" s="309"/>
      <c r="K275" s="309"/>
      <c r="L275" s="309"/>
    </row>
    <row r="276" ht="15.75" customHeight="1">
      <c r="A276" s="168"/>
      <c r="B276" s="311"/>
      <c r="C276" s="309"/>
      <c r="D276" s="309"/>
      <c r="E276" s="309"/>
      <c r="F276" s="312"/>
      <c r="G276" s="168"/>
      <c r="H276" s="310"/>
      <c r="I276" s="309"/>
      <c r="J276" s="309"/>
      <c r="K276" s="309"/>
      <c r="L276" s="309"/>
    </row>
    <row r="277" ht="15.75" customHeight="1">
      <c r="A277" s="168"/>
      <c r="B277" s="311"/>
      <c r="C277" s="309"/>
      <c r="D277" s="309"/>
      <c r="E277" s="309"/>
      <c r="F277" s="312"/>
      <c r="G277" s="168"/>
      <c r="H277" s="310"/>
      <c r="I277" s="309"/>
      <c r="J277" s="309"/>
      <c r="K277" s="309"/>
      <c r="L277" s="309"/>
    </row>
    <row r="278" ht="15.75" customHeight="1">
      <c r="A278" s="168"/>
      <c r="B278" s="311"/>
      <c r="C278" s="309"/>
      <c r="D278" s="309"/>
      <c r="E278" s="309"/>
      <c r="F278" s="312"/>
      <c r="G278" s="168"/>
      <c r="H278" s="310"/>
      <c r="I278" s="309"/>
      <c r="J278" s="309"/>
      <c r="K278" s="309"/>
      <c r="L278" s="309"/>
    </row>
    <row r="279" ht="15.75" customHeight="1">
      <c r="A279" s="168"/>
      <c r="B279" s="311"/>
      <c r="C279" s="309"/>
      <c r="D279" s="309"/>
      <c r="E279" s="309"/>
      <c r="F279" s="312"/>
      <c r="G279" s="168"/>
      <c r="H279" s="310"/>
      <c r="I279" s="309"/>
      <c r="J279" s="309"/>
      <c r="K279" s="309"/>
      <c r="L279" s="309"/>
    </row>
    <row r="280" ht="15.75" customHeight="1">
      <c r="A280" s="168"/>
      <c r="B280" s="311"/>
      <c r="C280" s="309"/>
      <c r="D280" s="309"/>
      <c r="E280" s="309"/>
      <c r="F280" s="312"/>
      <c r="G280" s="168"/>
      <c r="H280" s="310"/>
      <c r="I280" s="309"/>
      <c r="J280" s="309"/>
      <c r="K280" s="309"/>
      <c r="L280" s="309"/>
    </row>
    <row r="281" ht="15.75" customHeight="1">
      <c r="A281" s="168"/>
      <c r="B281" s="311"/>
      <c r="C281" s="309"/>
      <c r="D281" s="309"/>
      <c r="E281" s="309"/>
      <c r="F281" s="312"/>
      <c r="G281" s="168"/>
      <c r="H281" s="310"/>
      <c r="I281" s="309"/>
      <c r="J281" s="309"/>
      <c r="K281" s="309"/>
      <c r="L281" s="309"/>
    </row>
    <row r="282" ht="15.75" customHeight="1">
      <c r="A282" s="168"/>
      <c r="B282" s="311"/>
      <c r="C282" s="309"/>
      <c r="D282" s="309"/>
      <c r="E282" s="309"/>
      <c r="F282" s="312"/>
      <c r="G282" s="168"/>
      <c r="H282" s="310"/>
      <c r="I282" s="309"/>
      <c r="J282" s="309"/>
      <c r="K282" s="309"/>
      <c r="L282" s="309"/>
    </row>
    <row r="283" ht="15.75" customHeight="1">
      <c r="A283" s="168"/>
      <c r="B283" s="311"/>
      <c r="C283" s="309"/>
      <c r="D283" s="309"/>
      <c r="E283" s="309"/>
      <c r="F283" s="312"/>
      <c r="G283" s="168"/>
      <c r="H283" s="310"/>
      <c r="I283" s="309"/>
      <c r="J283" s="309"/>
      <c r="K283" s="309"/>
      <c r="L283" s="309"/>
    </row>
    <row r="284" ht="15.75" customHeight="1">
      <c r="A284" s="168"/>
      <c r="B284" s="311"/>
      <c r="C284" s="309"/>
      <c r="D284" s="309"/>
      <c r="E284" s="309"/>
      <c r="F284" s="312"/>
      <c r="G284" s="168"/>
      <c r="H284" s="310"/>
      <c r="I284" s="309"/>
      <c r="J284" s="309"/>
      <c r="K284" s="309"/>
      <c r="L284" s="309"/>
    </row>
    <row r="285" ht="15.75" customHeight="1">
      <c r="A285" s="168"/>
      <c r="B285" s="311"/>
      <c r="C285" s="309"/>
      <c r="D285" s="309"/>
      <c r="E285" s="309"/>
      <c r="F285" s="312"/>
      <c r="G285" s="168"/>
      <c r="H285" s="310"/>
      <c r="I285" s="309"/>
      <c r="J285" s="309"/>
      <c r="K285" s="309"/>
      <c r="L285" s="309"/>
    </row>
    <row r="286" ht="15.75" customHeight="1">
      <c r="A286" s="168"/>
      <c r="B286" s="311"/>
      <c r="C286" s="309"/>
      <c r="D286" s="309"/>
      <c r="E286" s="309"/>
      <c r="F286" s="312"/>
      <c r="G286" s="168"/>
      <c r="H286" s="310"/>
      <c r="I286" s="309"/>
      <c r="J286" s="309"/>
      <c r="K286" s="309"/>
      <c r="L286" s="309"/>
    </row>
    <row r="287" ht="15.75" customHeight="1">
      <c r="A287" s="168"/>
      <c r="B287" s="311"/>
      <c r="C287" s="309"/>
      <c r="D287" s="309"/>
      <c r="E287" s="309"/>
      <c r="F287" s="312"/>
      <c r="G287" s="168"/>
      <c r="H287" s="310"/>
      <c r="I287" s="309"/>
      <c r="J287" s="309"/>
      <c r="K287" s="309"/>
      <c r="L287" s="309"/>
    </row>
    <row r="288" ht="15.75" customHeight="1">
      <c r="A288" s="168"/>
      <c r="B288" s="311"/>
      <c r="C288" s="309"/>
      <c r="D288" s="309"/>
      <c r="E288" s="309"/>
      <c r="F288" s="312"/>
      <c r="G288" s="168"/>
      <c r="H288" s="310"/>
      <c r="I288" s="309"/>
      <c r="J288" s="309"/>
      <c r="K288" s="309"/>
      <c r="L288" s="309"/>
    </row>
    <row r="289" ht="15.75" customHeight="1">
      <c r="A289" s="168"/>
      <c r="B289" s="311"/>
      <c r="C289" s="309"/>
      <c r="D289" s="309"/>
      <c r="E289" s="309"/>
      <c r="F289" s="312"/>
      <c r="G289" s="168"/>
      <c r="H289" s="310"/>
      <c r="I289" s="309"/>
      <c r="J289" s="309"/>
      <c r="K289" s="309"/>
      <c r="L289" s="309"/>
    </row>
    <row r="290" ht="15.75" customHeight="1">
      <c r="A290" s="168"/>
      <c r="B290" s="311"/>
      <c r="C290" s="309"/>
      <c r="D290" s="309"/>
      <c r="E290" s="309"/>
      <c r="F290" s="312"/>
      <c r="G290" s="168"/>
      <c r="H290" s="310"/>
      <c r="I290" s="309"/>
      <c r="J290" s="309"/>
      <c r="K290" s="309"/>
      <c r="L290" s="309"/>
    </row>
    <row r="291" ht="15.75" customHeight="1">
      <c r="A291" s="168"/>
      <c r="B291" s="311"/>
      <c r="C291" s="309"/>
      <c r="D291" s="309"/>
      <c r="E291" s="309"/>
      <c r="F291" s="312"/>
      <c r="G291" s="168"/>
      <c r="H291" s="310"/>
      <c r="I291" s="309"/>
      <c r="J291" s="309"/>
      <c r="K291" s="309"/>
      <c r="L291" s="309"/>
    </row>
    <row r="292" ht="15.75" customHeight="1">
      <c r="A292" s="168"/>
      <c r="B292" s="311"/>
      <c r="C292" s="309"/>
      <c r="D292" s="309"/>
      <c r="E292" s="309"/>
      <c r="F292" s="312"/>
      <c r="G292" s="168"/>
      <c r="H292" s="310"/>
      <c r="I292" s="309"/>
      <c r="J292" s="309"/>
      <c r="K292" s="309"/>
      <c r="L292" s="309"/>
    </row>
    <row r="293" ht="15.75" customHeight="1">
      <c r="A293" s="168"/>
      <c r="B293" s="311"/>
      <c r="C293" s="309"/>
      <c r="D293" s="309"/>
      <c r="E293" s="309"/>
      <c r="F293" s="312"/>
      <c r="G293" s="168"/>
      <c r="H293" s="310"/>
      <c r="I293" s="309"/>
      <c r="J293" s="309"/>
      <c r="K293" s="309"/>
      <c r="L293" s="309"/>
    </row>
    <row r="294" ht="15.75" customHeight="1">
      <c r="A294" s="168"/>
      <c r="B294" s="311"/>
      <c r="C294" s="309"/>
      <c r="D294" s="309"/>
      <c r="E294" s="309"/>
      <c r="F294" s="312"/>
      <c r="G294" s="168"/>
      <c r="H294" s="310"/>
      <c r="I294" s="309"/>
      <c r="J294" s="309"/>
      <c r="K294" s="309"/>
      <c r="L294" s="309"/>
    </row>
    <row r="295" ht="15.75" customHeight="1">
      <c r="A295" s="168"/>
      <c r="B295" s="311"/>
      <c r="C295" s="309"/>
      <c r="D295" s="309"/>
      <c r="E295" s="309"/>
      <c r="F295" s="312"/>
      <c r="G295" s="168"/>
      <c r="H295" s="310"/>
      <c r="I295" s="309"/>
      <c r="J295" s="309"/>
      <c r="K295" s="309"/>
      <c r="L295" s="309"/>
    </row>
    <row r="296" ht="15.75" customHeight="1">
      <c r="A296" s="168"/>
      <c r="B296" s="311"/>
      <c r="C296" s="309"/>
      <c r="D296" s="309"/>
      <c r="E296" s="309"/>
      <c r="F296" s="312"/>
      <c r="G296" s="168"/>
      <c r="H296" s="310"/>
      <c r="I296" s="309"/>
      <c r="J296" s="309"/>
      <c r="K296" s="309"/>
      <c r="L296" s="309"/>
    </row>
    <row r="297" ht="15.75" customHeight="1">
      <c r="A297" s="168"/>
      <c r="B297" s="311"/>
      <c r="C297" s="309"/>
      <c r="D297" s="309"/>
      <c r="E297" s="309"/>
      <c r="F297" s="312"/>
      <c r="G297" s="168"/>
      <c r="H297" s="310"/>
      <c r="I297" s="309"/>
      <c r="J297" s="309"/>
      <c r="K297" s="309"/>
      <c r="L297" s="309"/>
    </row>
    <row r="298" ht="15.75" customHeight="1">
      <c r="A298" s="168"/>
      <c r="B298" s="311"/>
      <c r="C298" s="309"/>
      <c r="D298" s="309"/>
      <c r="E298" s="309"/>
      <c r="F298" s="312"/>
      <c r="G298" s="168"/>
      <c r="H298" s="310"/>
      <c r="I298" s="309"/>
      <c r="J298" s="309"/>
      <c r="K298" s="309"/>
      <c r="L298" s="309"/>
    </row>
    <row r="299" ht="15.75" customHeight="1">
      <c r="A299" s="168"/>
      <c r="B299" s="311"/>
      <c r="C299" s="309"/>
      <c r="D299" s="309"/>
      <c r="E299" s="309"/>
      <c r="F299" s="312"/>
      <c r="G299" s="168"/>
      <c r="H299" s="310"/>
      <c r="I299" s="309"/>
      <c r="J299" s="309"/>
      <c r="K299" s="309"/>
      <c r="L299" s="309"/>
    </row>
    <row r="300" ht="15.75" customHeight="1">
      <c r="A300" s="168"/>
      <c r="B300" s="311"/>
      <c r="C300" s="309"/>
      <c r="D300" s="309"/>
      <c r="E300" s="309"/>
      <c r="F300" s="312"/>
      <c r="G300" s="168"/>
      <c r="H300" s="310"/>
      <c r="I300" s="309"/>
      <c r="J300" s="309"/>
      <c r="K300" s="309"/>
      <c r="L300" s="309"/>
    </row>
    <row r="301" ht="15.75" customHeight="1">
      <c r="A301" s="168"/>
      <c r="B301" s="311"/>
      <c r="C301" s="309"/>
      <c r="D301" s="309"/>
      <c r="E301" s="309"/>
      <c r="F301" s="312"/>
      <c r="G301" s="168"/>
      <c r="H301" s="310"/>
      <c r="I301" s="309"/>
      <c r="J301" s="309"/>
      <c r="K301" s="309"/>
      <c r="L301" s="309"/>
    </row>
    <row r="302" ht="15.75" customHeight="1">
      <c r="A302" s="168"/>
      <c r="B302" s="311"/>
      <c r="C302" s="309"/>
      <c r="D302" s="309"/>
      <c r="E302" s="309"/>
      <c r="F302" s="312"/>
      <c r="G302" s="168"/>
      <c r="H302" s="310"/>
      <c r="I302" s="309"/>
      <c r="J302" s="309"/>
      <c r="K302" s="309"/>
      <c r="L302" s="309"/>
    </row>
    <row r="303" ht="15.75" customHeight="1">
      <c r="A303" s="168"/>
      <c r="B303" s="311"/>
      <c r="C303" s="309"/>
      <c r="D303" s="309"/>
      <c r="E303" s="309"/>
      <c r="F303" s="312"/>
      <c r="G303" s="168"/>
      <c r="H303" s="310"/>
      <c r="I303" s="309"/>
      <c r="J303" s="309"/>
      <c r="K303" s="309"/>
      <c r="L303" s="309"/>
    </row>
    <row r="304" ht="15.75" customHeight="1">
      <c r="A304" s="168"/>
      <c r="B304" s="311"/>
      <c r="C304" s="309"/>
      <c r="D304" s="309"/>
      <c r="E304" s="309"/>
      <c r="F304" s="312"/>
      <c r="G304" s="168"/>
      <c r="H304" s="310"/>
      <c r="I304" s="309"/>
      <c r="J304" s="309"/>
      <c r="K304" s="309"/>
      <c r="L304" s="309"/>
    </row>
    <row r="305" ht="15.75" customHeight="1">
      <c r="A305" s="168"/>
      <c r="B305" s="311"/>
      <c r="C305" s="309"/>
      <c r="D305" s="309"/>
      <c r="E305" s="309"/>
      <c r="F305" s="312"/>
      <c r="G305" s="168"/>
      <c r="H305" s="310"/>
      <c r="I305" s="309"/>
      <c r="J305" s="309"/>
      <c r="K305" s="309"/>
      <c r="L305" s="309"/>
    </row>
    <row r="306" ht="15.75" customHeight="1">
      <c r="A306" s="168"/>
      <c r="B306" s="311"/>
      <c r="C306" s="309"/>
      <c r="D306" s="309"/>
      <c r="E306" s="309"/>
      <c r="F306" s="312"/>
      <c r="G306" s="168"/>
      <c r="H306" s="310"/>
      <c r="I306" s="309"/>
      <c r="J306" s="309"/>
      <c r="K306" s="309"/>
      <c r="L306" s="309"/>
    </row>
    <row r="307" ht="15.75" customHeight="1">
      <c r="A307" s="168"/>
      <c r="B307" s="311"/>
      <c r="C307" s="309"/>
      <c r="D307" s="309"/>
      <c r="E307" s="309"/>
      <c r="F307" s="312"/>
      <c r="G307" s="168"/>
      <c r="H307" s="310"/>
      <c r="I307" s="309"/>
      <c r="J307" s="309"/>
      <c r="K307" s="309"/>
      <c r="L307" s="309"/>
    </row>
    <row r="308" ht="15.75" customHeight="1">
      <c r="A308" s="168"/>
      <c r="B308" s="311"/>
      <c r="C308" s="309"/>
      <c r="D308" s="309"/>
      <c r="E308" s="309"/>
      <c r="F308" s="312"/>
      <c r="G308" s="168"/>
      <c r="H308" s="310"/>
      <c r="I308" s="309"/>
      <c r="J308" s="309"/>
      <c r="K308" s="309"/>
      <c r="L308" s="309"/>
    </row>
    <row r="309" ht="15.75" customHeight="1">
      <c r="A309" s="168"/>
      <c r="B309" s="311"/>
      <c r="C309" s="309"/>
      <c r="D309" s="309"/>
      <c r="E309" s="309"/>
      <c r="F309" s="312"/>
      <c r="G309" s="168"/>
      <c r="H309" s="310"/>
      <c r="I309" s="309"/>
      <c r="J309" s="309"/>
      <c r="K309" s="309"/>
      <c r="L309" s="309"/>
    </row>
    <row r="310" ht="15.75" customHeight="1">
      <c r="A310" s="168"/>
      <c r="B310" s="311"/>
      <c r="C310" s="309"/>
      <c r="D310" s="309"/>
      <c r="E310" s="309"/>
      <c r="F310" s="312"/>
      <c r="G310" s="168"/>
      <c r="H310" s="310"/>
      <c r="I310" s="309"/>
      <c r="J310" s="309"/>
      <c r="K310" s="309"/>
      <c r="L310" s="309"/>
    </row>
    <row r="311" ht="15.75" customHeight="1">
      <c r="A311" s="168"/>
      <c r="B311" s="311"/>
      <c r="C311" s="309"/>
      <c r="D311" s="309"/>
      <c r="E311" s="309"/>
      <c r="F311" s="312"/>
      <c r="G311" s="168"/>
      <c r="H311" s="310"/>
      <c r="I311" s="309"/>
      <c r="J311" s="309"/>
      <c r="K311" s="309"/>
      <c r="L311" s="309"/>
    </row>
    <row r="312" ht="15.75" customHeight="1">
      <c r="A312" s="168"/>
      <c r="B312" s="311"/>
      <c r="C312" s="309"/>
      <c r="D312" s="309"/>
      <c r="E312" s="309"/>
      <c r="F312" s="312"/>
      <c r="G312" s="168"/>
      <c r="H312" s="310"/>
      <c r="I312" s="309"/>
      <c r="J312" s="309"/>
      <c r="K312" s="309"/>
      <c r="L312" s="309"/>
    </row>
    <row r="313" ht="15.75" customHeight="1">
      <c r="A313" s="168"/>
      <c r="B313" s="311"/>
      <c r="C313" s="309"/>
      <c r="D313" s="309"/>
      <c r="E313" s="309"/>
      <c r="F313" s="312"/>
      <c r="G313" s="168"/>
      <c r="H313" s="310"/>
      <c r="I313" s="309"/>
      <c r="J313" s="309"/>
      <c r="K313" s="309"/>
      <c r="L313" s="309"/>
    </row>
    <row r="314" ht="15.75" customHeight="1">
      <c r="A314" s="168"/>
      <c r="B314" s="311"/>
      <c r="C314" s="309"/>
      <c r="D314" s="309"/>
      <c r="E314" s="309"/>
      <c r="F314" s="312"/>
      <c r="G314" s="168"/>
      <c r="H314" s="310"/>
      <c r="I314" s="309"/>
      <c r="J314" s="309"/>
      <c r="K314" s="309"/>
      <c r="L314" s="309"/>
    </row>
    <row r="315" ht="15.75" customHeight="1">
      <c r="A315" s="168"/>
      <c r="B315" s="311"/>
      <c r="C315" s="309"/>
      <c r="D315" s="309"/>
      <c r="E315" s="309"/>
      <c r="F315" s="312"/>
      <c r="G315" s="168"/>
      <c r="H315" s="310"/>
      <c r="I315" s="309"/>
      <c r="J315" s="309"/>
      <c r="K315" s="309"/>
      <c r="L315" s="309"/>
    </row>
    <row r="316" ht="15.75" customHeight="1">
      <c r="A316" s="168"/>
      <c r="B316" s="311"/>
      <c r="C316" s="309"/>
      <c r="D316" s="309"/>
      <c r="E316" s="309"/>
      <c r="F316" s="312"/>
      <c r="G316" s="168"/>
      <c r="H316" s="310"/>
      <c r="I316" s="309"/>
      <c r="J316" s="309"/>
      <c r="K316" s="309"/>
      <c r="L316" s="309"/>
    </row>
    <row r="317" ht="15.75" customHeight="1">
      <c r="A317" s="168"/>
      <c r="B317" s="311"/>
      <c r="C317" s="309"/>
      <c r="D317" s="309"/>
      <c r="E317" s="309"/>
      <c r="F317" s="312"/>
      <c r="G317" s="168"/>
      <c r="H317" s="310"/>
      <c r="I317" s="309"/>
      <c r="J317" s="309"/>
      <c r="K317" s="309"/>
      <c r="L317" s="309"/>
    </row>
    <row r="318" ht="15.75" customHeight="1">
      <c r="A318" s="168"/>
      <c r="B318" s="311"/>
      <c r="C318" s="309"/>
      <c r="D318" s="309"/>
      <c r="E318" s="309"/>
      <c r="F318" s="312"/>
      <c r="G318" s="168"/>
      <c r="H318" s="310"/>
      <c r="I318" s="309"/>
      <c r="J318" s="309"/>
      <c r="K318" s="309"/>
      <c r="L318" s="309"/>
    </row>
    <row r="319" ht="15.75" customHeight="1">
      <c r="A319" s="168"/>
      <c r="B319" s="311"/>
      <c r="C319" s="309"/>
      <c r="D319" s="309"/>
      <c r="E319" s="309"/>
      <c r="F319" s="312"/>
      <c r="G319" s="168"/>
      <c r="H319" s="310"/>
      <c r="I319" s="309"/>
      <c r="J319" s="309"/>
      <c r="K319" s="309"/>
      <c r="L319" s="309"/>
    </row>
    <row r="320" ht="15.75" customHeight="1">
      <c r="A320" s="168"/>
      <c r="B320" s="311"/>
      <c r="C320" s="309"/>
      <c r="D320" s="309"/>
      <c r="E320" s="309"/>
      <c r="F320" s="312"/>
      <c r="G320" s="168"/>
      <c r="H320" s="310"/>
      <c r="I320" s="309"/>
      <c r="J320" s="309"/>
      <c r="K320" s="309"/>
      <c r="L320" s="309"/>
    </row>
    <row r="321" ht="15.75" customHeight="1">
      <c r="A321" s="168"/>
      <c r="B321" s="311"/>
      <c r="C321" s="309"/>
      <c r="D321" s="309"/>
      <c r="E321" s="309"/>
      <c r="F321" s="312"/>
      <c r="G321" s="168"/>
      <c r="H321" s="310"/>
      <c r="I321" s="309"/>
      <c r="J321" s="309"/>
      <c r="K321" s="309"/>
      <c r="L321" s="309"/>
    </row>
    <row r="322" ht="15.75" customHeight="1">
      <c r="A322" s="168"/>
      <c r="B322" s="311"/>
      <c r="C322" s="309"/>
      <c r="D322" s="309"/>
      <c r="E322" s="309"/>
      <c r="F322" s="312"/>
      <c r="G322" s="168"/>
      <c r="H322" s="310"/>
      <c r="I322" s="309"/>
      <c r="J322" s="309"/>
      <c r="K322" s="309"/>
      <c r="L322" s="309"/>
    </row>
    <row r="323" ht="15.75" customHeight="1">
      <c r="A323" s="168"/>
      <c r="B323" s="311"/>
      <c r="C323" s="309"/>
      <c r="D323" s="309"/>
      <c r="E323" s="309"/>
      <c r="F323" s="312"/>
      <c r="G323" s="168"/>
      <c r="H323" s="310"/>
      <c r="I323" s="309"/>
      <c r="J323" s="309"/>
      <c r="K323" s="309"/>
      <c r="L323" s="309"/>
    </row>
    <row r="324" ht="15.75" customHeight="1">
      <c r="A324" s="168"/>
      <c r="B324" s="311"/>
      <c r="C324" s="309"/>
      <c r="D324" s="309"/>
      <c r="E324" s="309"/>
      <c r="F324" s="312"/>
      <c r="G324" s="168"/>
      <c r="H324" s="310"/>
      <c r="I324" s="309"/>
      <c r="J324" s="309"/>
      <c r="K324" s="309"/>
      <c r="L324" s="309"/>
    </row>
    <row r="325" ht="15.75" customHeight="1">
      <c r="A325" s="168"/>
      <c r="B325" s="311"/>
      <c r="C325" s="309"/>
      <c r="D325" s="309"/>
      <c r="E325" s="309"/>
      <c r="F325" s="312"/>
      <c r="G325" s="168"/>
      <c r="H325" s="310"/>
      <c r="I325" s="309"/>
      <c r="J325" s="309"/>
      <c r="K325" s="309"/>
      <c r="L325" s="309"/>
    </row>
    <row r="326" ht="15.75" customHeight="1">
      <c r="A326" s="168"/>
      <c r="B326" s="311"/>
      <c r="C326" s="309"/>
      <c r="D326" s="309"/>
      <c r="E326" s="309"/>
      <c r="F326" s="312"/>
      <c r="G326" s="168"/>
      <c r="H326" s="310"/>
      <c r="I326" s="309"/>
      <c r="J326" s="309"/>
      <c r="K326" s="309"/>
      <c r="L326" s="309"/>
    </row>
    <row r="327" ht="15.75" customHeight="1">
      <c r="A327" s="168"/>
      <c r="B327" s="311"/>
      <c r="C327" s="309"/>
      <c r="D327" s="309"/>
      <c r="E327" s="309"/>
      <c r="F327" s="312"/>
      <c r="G327" s="168"/>
      <c r="H327" s="310"/>
      <c r="I327" s="309"/>
      <c r="J327" s="309"/>
      <c r="K327" s="309"/>
      <c r="L327" s="309"/>
    </row>
    <row r="328" ht="15.75" customHeight="1">
      <c r="A328" s="168"/>
      <c r="B328" s="311"/>
      <c r="C328" s="309"/>
      <c r="D328" s="309"/>
      <c r="E328" s="309"/>
      <c r="F328" s="312"/>
      <c r="G328" s="168"/>
      <c r="H328" s="310"/>
      <c r="I328" s="309"/>
      <c r="J328" s="309"/>
      <c r="K328" s="309"/>
      <c r="L328" s="309"/>
    </row>
    <row r="329" ht="15.75" customHeight="1">
      <c r="A329" s="168"/>
      <c r="B329" s="311"/>
      <c r="C329" s="309"/>
      <c r="D329" s="309"/>
      <c r="E329" s="309"/>
      <c r="F329" s="312"/>
      <c r="G329" s="168"/>
      <c r="H329" s="310"/>
      <c r="I329" s="309"/>
      <c r="J329" s="309"/>
      <c r="K329" s="309"/>
      <c r="L329" s="309"/>
    </row>
    <row r="330" ht="15.75" customHeight="1">
      <c r="A330" s="168"/>
      <c r="B330" s="311"/>
      <c r="C330" s="309"/>
      <c r="D330" s="309"/>
      <c r="E330" s="309"/>
      <c r="F330" s="312"/>
      <c r="G330" s="168"/>
      <c r="H330" s="310"/>
      <c r="I330" s="309"/>
      <c r="J330" s="309"/>
      <c r="K330" s="309"/>
      <c r="L330" s="309"/>
    </row>
    <row r="331" ht="15.75" customHeight="1">
      <c r="A331" s="168"/>
      <c r="B331" s="311"/>
      <c r="C331" s="309"/>
      <c r="D331" s="309"/>
      <c r="E331" s="309"/>
      <c r="F331" s="312"/>
      <c r="G331" s="168"/>
      <c r="H331" s="310"/>
      <c r="I331" s="309"/>
      <c r="J331" s="309"/>
      <c r="K331" s="309"/>
      <c r="L331" s="309"/>
    </row>
    <row r="332" ht="15.75" customHeight="1">
      <c r="A332" s="168"/>
      <c r="B332" s="311"/>
      <c r="C332" s="309"/>
      <c r="D332" s="309"/>
      <c r="E332" s="309"/>
      <c r="F332" s="312"/>
      <c r="G332" s="168"/>
      <c r="H332" s="310"/>
      <c r="I332" s="309"/>
      <c r="J332" s="309"/>
      <c r="K332" s="309"/>
      <c r="L332" s="309"/>
    </row>
    <row r="333" ht="15.75" customHeight="1">
      <c r="A333" s="168"/>
      <c r="B333" s="311"/>
      <c r="C333" s="309"/>
      <c r="D333" s="309"/>
      <c r="E333" s="309"/>
      <c r="F333" s="312"/>
      <c r="G333" s="168"/>
      <c r="H333" s="310"/>
      <c r="I333" s="309"/>
      <c r="J333" s="309"/>
      <c r="K333" s="309"/>
      <c r="L333" s="309"/>
    </row>
    <row r="334" ht="15.75" customHeight="1">
      <c r="A334" s="168"/>
      <c r="B334" s="311"/>
      <c r="C334" s="309"/>
      <c r="D334" s="309"/>
      <c r="E334" s="309"/>
      <c r="F334" s="312"/>
      <c r="G334" s="168"/>
      <c r="H334" s="310"/>
      <c r="I334" s="309"/>
      <c r="J334" s="309"/>
      <c r="K334" s="309"/>
      <c r="L334" s="309"/>
    </row>
    <row r="335" ht="15.75" customHeight="1">
      <c r="A335" s="168"/>
      <c r="B335" s="311"/>
      <c r="C335" s="309"/>
      <c r="D335" s="309"/>
      <c r="E335" s="309"/>
      <c r="F335" s="312"/>
      <c r="G335" s="168"/>
      <c r="H335" s="310"/>
      <c r="I335" s="309"/>
      <c r="J335" s="309"/>
      <c r="K335" s="309"/>
      <c r="L335" s="309"/>
    </row>
    <row r="336" ht="15.75" customHeight="1">
      <c r="A336" s="168"/>
      <c r="B336" s="311"/>
      <c r="C336" s="309"/>
      <c r="D336" s="309"/>
      <c r="E336" s="309"/>
      <c r="F336" s="312"/>
      <c r="G336" s="168"/>
      <c r="H336" s="310"/>
      <c r="I336" s="309"/>
      <c r="J336" s="309"/>
      <c r="K336" s="309"/>
      <c r="L336" s="309"/>
    </row>
    <row r="337" ht="15.75" customHeight="1">
      <c r="A337" s="168"/>
      <c r="B337" s="311"/>
      <c r="C337" s="309"/>
      <c r="D337" s="309"/>
      <c r="E337" s="309"/>
      <c r="F337" s="312"/>
      <c r="G337" s="168"/>
      <c r="H337" s="310"/>
      <c r="I337" s="309"/>
      <c r="J337" s="309"/>
      <c r="K337" s="309"/>
      <c r="L337" s="309"/>
    </row>
    <row r="338" ht="15.75" customHeight="1">
      <c r="A338" s="168"/>
      <c r="B338" s="311"/>
      <c r="C338" s="309"/>
      <c r="D338" s="309"/>
      <c r="E338" s="309"/>
      <c r="F338" s="312"/>
      <c r="G338" s="168"/>
      <c r="H338" s="310"/>
      <c r="I338" s="309"/>
      <c r="J338" s="309"/>
      <c r="K338" s="309"/>
      <c r="L338" s="309"/>
    </row>
    <row r="339" ht="15.75" customHeight="1">
      <c r="A339" s="168"/>
      <c r="B339" s="311"/>
      <c r="C339" s="309"/>
      <c r="D339" s="309"/>
      <c r="E339" s="309"/>
      <c r="F339" s="312"/>
      <c r="G339" s="168"/>
      <c r="H339" s="310"/>
      <c r="I339" s="309"/>
      <c r="J339" s="309"/>
      <c r="K339" s="309"/>
      <c r="L339" s="309"/>
    </row>
    <row r="340" ht="15.75" customHeight="1">
      <c r="A340" s="168"/>
      <c r="B340" s="311"/>
      <c r="C340" s="309"/>
      <c r="D340" s="309"/>
      <c r="E340" s="309"/>
      <c r="F340" s="312"/>
      <c r="G340" s="168"/>
      <c r="H340" s="310"/>
      <c r="I340" s="309"/>
      <c r="J340" s="309"/>
      <c r="K340" s="309"/>
      <c r="L340" s="309"/>
    </row>
    <row r="341" ht="15.75" customHeight="1">
      <c r="A341" s="168"/>
      <c r="B341" s="311"/>
      <c r="C341" s="309"/>
      <c r="D341" s="309"/>
      <c r="E341" s="309"/>
      <c r="F341" s="312"/>
      <c r="G341" s="168"/>
      <c r="H341" s="310"/>
      <c r="I341" s="309"/>
      <c r="J341" s="309"/>
      <c r="K341" s="309"/>
      <c r="L341" s="309"/>
    </row>
    <row r="342" ht="15.75" customHeight="1">
      <c r="A342" s="168"/>
      <c r="B342" s="311"/>
      <c r="C342" s="309"/>
      <c r="D342" s="309"/>
      <c r="E342" s="309"/>
      <c r="F342" s="312"/>
      <c r="G342" s="168"/>
      <c r="H342" s="310"/>
      <c r="I342" s="309"/>
      <c r="J342" s="309"/>
      <c r="K342" s="309"/>
      <c r="L342" s="309"/>
    </row>
    <row r="343" ht="15.75" customHeight="1">
      <c r="A343" s="168"/>
      <c r="B343" s="311"/>
      <c r="C343" s="309"/>
      <c r="D343" s="309"/>
      <c r="E343" s="309"/>
      <c r="F343" s="312"/>
      <c r="G343" s="168"/>
      <c r="H343" s="310"/>
      <c r="I343" s="309"/>
      <c r="J343" s="309"/>
      <c r="K343" s="309"/>
      <c r="L343" s="309"/>
    </row>
    <row r="344" ht="15.75" customHeight="1">
      <c r="A344" s="168"/>
      <c r="B344" s="311"/>
      <c r="C344" s="309"/>
      <c r="D344" s="309"/>
      <c r="E344" s="309"/>
      <c r="F344" s="312"/>
      <c r="G344" s="168"/>
      <c r="H344" s="310"/>
      <c r="I344" s="309"/>
      <c r="J344" s="309"/>
      <c r="K344" s="309"/>
      <c r="L344" s="309"/>
    </row>
    <row r="345" ht="15.75" customHeight="1">
      <c r="A345" s="168"/>
      <c r="B345" s="311"/>
      <c r="C345" s="309"/>
      <c r="D345" s="309"/>
      <c r="E345" s="309"/>
      <c r="F345" s="312"/>
      <c r="G345" s="168"/>
      <c r="H345" s="310"/>
      <c r="I345" s="309"/>
      <c r="J345" s="309"/>
      <c r="K345" s="309"/>
      <c r="L345" s="309"/>
    </row>
    <row r="346" ht="15.75" customHeight="1">
      <c r="A346" s="168"/>
      <c r="B346" s="311"/>
      <c r="C346" s="309"/>
      <c r="D346" s="309"/>
      <c r="E346" s="309"/>
      <c r="F346" s="312"/>
      <c r="G346" s="168"/>
      <c r="H346" s="310"/>
      <c r="I346" s="309"/>
      <c r="J346" s="309"/>
      <c r="K346" s="309"/>
      <c r="L346" s="309"/>
    </row>
    <row r="347" ht="15.75" customHeight="1">
      <c r="A347" s="168"/>
      <c r="B347" s="311"/>
      <c r="C347" s="309"/>
      <c r="D347" s="309"/>
      <c r="E347" s="309"/>
      <c r="F347" s="312"/>
      <c r="G347" s="168"/>
      <c r="H347" s="310"/>
      <c r="I347" s="309"/>
      <c r="J347" s="309"/>
      <c r="K347" s="309"/>
      <c r="L347" s="309"/>
    </row>
    <row r="348" ht="15.75" customHeight="1">
      <c r="A348" s="168"/>
      <c r="B348" s="311"/>
      <c r="C348" s="309"/>
      <c r="D348" s="309"/>
      <c r="E348" s="309"/>
      <c r="F348" s="312"/>
      <c r="G348" s="168"/>
      <c r="H348" s="310"/>
      <c r="I348" s="309"/>
      <c r="J348" s="309"/>
      <c r="K348" s="309"/>
      <c r="L348" s="309"/>
    </row>
    <row r="349" ht="15.75" customHeight="1">
      <c r="A349" s="168"/>
      <c r="B349" s="311"/>
      <c r="C349" s="309"/>
      <c r="D349" s="309"/>
      <c r="E349" s="309"/>
      <c r="F349" s="312"/>
      <c r="G349" s="168"/>
      <c r="H349" s="310"/>
      <c r="I349" s="309"/>
      <c r="J349" s="309"/>
      <c r="K349" s="309"/>
      <c r="L349" s="309"/>
    </row>
    <row r="350" ht="15.75" customHeight="1">
      <c r="A350" s="168"/>
      <c r="B350" s="311"/>
      <c r="C350" s="309"/>
      <c r="D350" s="309"/>
      <c r="E350" s="309"/>
      <c r="F350" s="312"/>
      <c r="G350" s="168"/>
      <c r="H350" s="310"/>
      <c r="I350" s="309"/>
      <c r="J350" s="309"/>
      <c r="K350" s="309"/>
      <c r="L350" s="309"/>
    </row>
    <row r="351" ht="15.75" customHeight="1">
      <c r="A351" s="168"/>
      <c r="B351" s="311"/>
      <c r="C351" s="309"/>
      <c r="D351" s="309"/>
      <c r="E351" s="309"/>
      <c r="F351" s="312"/>
      <c r="G351" s="168"/>
      <c r="H351" s="310"/>
      <c r="I351" s="309"/>
      <c r="J351" s="309"/>
      <c r="K351" s="309"/>
      <c r="L351" s="309"/>
    </row>
    <row r="352" ht="15.75" customHeight="1">
      <c r="A352" s="168"/>
      <c r="B352" s="311"/>
      <c r="C352" s="309"/>
      <c r="D352" s="309"/>
      <c r="E352" s="309"/>
      <c r="F352" s="312"/>
      <c r="G352" s="168"/>
      <c r="H352" s="310"/>
      <c r="I352" s="309"/>
      <c r="J352" s="309"/>
      <c r="K352" s="309"/>
      <c r="L352" s="309"/>
    </row>
    <row r="353" ht="15.75" customHeight="1">
      <c r="A353" s="168"/>
      <c r="B353" s="311"/>
      <c r="C353" s="309"/>
      <c r="D353" s="309"/>
      <c r="E353" s="309"/>
      <c r="F353" s="312"/>
      <c r="G353" s="168"/>
      <c r="H353" s="310"/>
      <c r="I353" s="309"/>
      <c r="J353" s="309"/>
      <c r="K353" s="309"/>
      <c r="L353" s="309"/>
    </row>
    <row r="354" ht="15.75" customHeight="1">
      <c r="A354" s="168"/>
      <c r="B354" s="311"/>
      <c r="C354" s="309"/>
      <c r="D354" s="309"/>
      <c r="E354" s="309"/>
      <c r="F354" s="312"/>
      <c r="G354" s="168"/>
      <c r="H354" s="310"/>
      <c r="I354" s="309"/>
      <c r="J354" s="309"/>
      <c r="K354" s="309"/>
      <c r="L354" s="309"/>
    </row>
    <row r="355" ht="15.75" customHeight="1">
      <c r="A355" s="168"/>
      <c r="B355" s="311"/>
      <c r="C355" s="309"/>
      <c r="D355" s="309"/>
      <c r="E355" s="309"/>
      <c r="F355" s="312"/>
      <c r="G355" s="168"/>
      <c r="H355" s="310"/>
      <c r="I355" s="309"/>
      <c r="J355" s="309"/>
      <c r="K355" s="309"/>
      <c r="L355" s="309"/>
    </row>
    <row r="356" ht="15.75" customHeight="1">
      <c r="A356" s="168"/>
      <c r="B356" s="311"/>
      <c r="C356" s="309"/>
      <c r="D356" s="309"/>
      <c r="E356" s="309"/>
      <c r="F356" s="312"/>
      <c r="G356" s="168"/>
      <c r="H356" s="310"/>
      <c r="I356" s="309"/>
      <c r="J356" s="309"/>
      <c r="K356" s="309"/>
      <c r="L356" s="309"/>
    </row>
    <row r="357" ht="15.75" customHeight="1">
      <c r="A357" s="168"/>
      <c r="B357" s="311"/>
      <c r="C357" s="309"/>
      <c r="D357" s="309"/>
      <c r="E357" s="309"/>
      <c r="F357" s="312"/>
      <c r="G357" s="168"/>
      <c r="H357" s="310"/>
      <c r="I357" s="309"/>
      <c r="J357" s="309"/>
      <c r="K357" s="309"/>
      <c r="L357" s="309"/>
    </row>
    <row r="358" ht="15.75" customHeight="1">
      <c r="A358" s="168"/>
      <c r="B358" s="311"/>
      <c r="C358" s="309"/>
      <c r="D358" s="309"/>
      <c r="E358" s="309"/>
      <c r="F358" s="312"/>
      <c r="G358" s="168"/>
      <c r="H358" s="310"/>
      <c r="I358" s="309"/>
      <c r="J358" s="309"/>
      <c r="K358" s="309"/>
      <c r="L358" s="309"/>
    </row>
    <row r="359" ht="15.75" customHeight="1">
      <c r="A359" s="168"/>
      <c r="B359" s="311"/>
      <c r="C359" s="309"/>
      <c r="D359" s="309"/>
      <c r="E359" s="309"/>
      <c r="F359" s="312"/>
      <c r="G359" s="168"/>
      <c r="H359" s="310"/>
      <c r="I359" s="309"/>
      <c r="J359" s="309"/>
      <c r="K359" s="309"/>
      <c r="L359" s="309"/>
    </row>
    <row r="360" ht="15.75" customHeight="1">
      <c r="A360" s="168"/>
      <c r="B360" s="311"/>
      <c r="C360" s="309"/>
      <c r="D360" s="309"/>
      <c r="E360" s="309"/>
      <c r="F360" s="312"/>
      <c r="G360" s="168"/>
      <c r="H360" s="310"/>
      <c r="I360" s="309"/>
      <c r="J360" s="309"/>
      <c r="K360" s="309"/>
      <c r="L360" s="309"/>
    </row>
    <row r="361" ht="15.75" customHeight="1">
      <c r="A361" s="168"/>
      <c r="B361" s="311"/>
      <c r="C361" s="309"/>
      <c r="D361" s="309"/>
      <c r="E361" s="309"/>
      <c r="F361" s="312"/>
      <c r="G361" s="168"/>
      <c r="H361" s="310"/>
      <c r="I361" s="309"/>
      <c r="J361" s="309"/>
      <c r="K361" s="309"/>
      <c r="L361" s="309"/>
    </row>
    <row r="362" ht="15.75" customHeight="1">
      <c r="A362" s="168"/>
      <c r="B362" s="311"/>
      <c r="C362" s="309"/>
      <c r="D362" s="309"/>
      <c r="E362" s="309"/>
      <c r="F362" s="312"/>
      <c r="G362" s="168"/>
      <c r="H362" s="310"/>
      <c r="I362" s="309"/>
      <c r="J362" s="309"/>
      <c r="K362" s="309"/>
      <c r="L362" s="309"/>
    </row>
    <row r="363" ht="15.75" customHeight="1">
      <c r="A363" s="168"/>
      <c r="B363" s="311"/>
      <c r="C363" s="309"/>
      <c r="D363" s="309"/>
      <c r="E363" s="309"/>
      <c r="F363" s="312"/>
      <c r="G363" s="168"/>
      <c r="H363" s="310"/>
      <c r="I363" s="309"/>
      <c r="J363" s="309"/>
      <c r="K363" s="309"/>
      <c r="L363" s="309"/>
    </row>
    <row r="364" ht="15.75" customHeight="1">
      <c r="A364" s="168"/>
      <c r="B364" s="311"/>
      <c r="C364" s="309"/>
      <c r="D364" s="309"/>
      <c r="E364" s="309"/>
      <c r="F364" s="312"/>
      <c r="G364" s="168"/>
      <c r="H364" s="310"/>
      <c r="I364" s="309"/>
      <c r="J364" s="309"/>
      <c r="K364" s="309"/>
      <c r="L364" s="309"/>
    </row>
    <row r="365" ht="15.75" customHeight="1">
      <c r="A365" s="168"/>
      <c r="B365" s="311"/>
      <c r="C365" s="309"/>
      <c r="D365" s="309"/>
      <c r="E365" s="309"/>
      <c r="F365" s="312"/>
      <c r="G365" s="168"/>
      <c r="H365" s="310"/>
      <c r="I365" s="309"/>
      <c r="J365" s="309"/>
      <c r="K365" s="309"/>
      <c r="L365" s="309"/>
    </row>
    <row r="366" ht="15.75" customHeight="1">
      <c r="A366" s="168"/>
      <c r="B366" s="311"/>
      <c r="C366" s="309"/>
      <c r="D366" s="309"/>
      <c r="E366" s="309"/>
      <c r="F366" s="312"/>
      <c r="G366" s="168"/>
      <c r="H366" s="310"/>
      <c r="I366" s="309"/>
      <c r="J366" s="309"/>
      <c r="K366" s="309"/>
      <c r="L366" s="309"/>
    </row>
    <row r="367" ht="15.75" customHeight="1">
      <c r="A367" s="168"/>
      <c r="B367" s="311"/>
      <c r="C367" s="309"/>
      <c r="D367" s="309"/>
      <c r="E367" s="309"/>
      <c r="F367" s="312"/>
      <c r="G367" s="168"/>
      <c r="H367" s="310"/>
      <c r="I367" s="309"/>
      <c r="J367" s="309"/>
      <c r="K367" s="309"/>
      <c r="L367" s="309"/>
    </row>
    <row r="368" ht="15.75" customHeight="1">
      <c r="A368" s="168"/>
      <c r="B368" s="311"/>
      <c r="C368" s="309"/>
      <c r="D368" s="309"/>
      <c r="E368" s="309"/>
      <c r="F368" s="312"/>
      <c r="G368" s="168"/>
      <c r="H368" s="310"/>
      <c r="I368" s="309"/>
      <c r="J368" s="309"/>
      <c r="K368" s="309"/>
      <c r="L368" s="309"/>
    </row>
    <row r="369" ht="15.75" customHeight="1">
      <c r="A369" s="168"/>
      <c r="B369" s="311"/>
      <c r="C369" s="309"/>
      <c r="D369" s="309"/>
      <c r="E369" s="309"/>
      <c r="F369" s="312"/>
      <c r="G369" s="168"/>
      <c r="H369" s="310"/>
      <c r="I369" s="309"/>
      <c r="J369" s="309"/>
      <c r="K369" s="309"/>
      <c r="L369" s="309"/>
    </row>
    <row r="370" ht="15.75" customHeight="1">
      <c r="A370" s="168"/>
      <c r="B370" s="311"/>
      <c r="C370" s="309"/>
      <c r="D370" s="309"/>
      <c r="E370" s="309"/>
      <c r="F370" s="312"/>
      <c r="G370" s="168"/>
      <c r="H370" s="310"/>
      <c r="I370" s="309"/>
      <c r="J370" s="309"/>
      <c r="K370" s="309"/>
      <c r="L370" s="309"/>
    </row>
    <row r="371" ht="15.75" customHeight="1">
      <c r="A371" s="168"/>
      <c r="B371" s="311"/>
      <c r="C371" s="309"/>
      <c r="D371" s="309"/>
      <c r="E371" s="309"/>
      <c r="F371" s="312"/>
      <c r="G371" s="168"/>
      <c r="H371" s="310"/>
      <c r="I371" s="309"/>
      <c r="J371" s="309"/>
      <c r="K371" s="309"/>
      <c r="L371" s="309"/>
    </row>
    <row r="372" ht="15.75" customHeight="1">
      <c r="A372" s="168"/>
      <c r="B372" s="311"/>
      <c r="C372" s="309"/>
      <c r="D372" s="309"/>
      <c r="E372" s="309"/>
      <c r="F372" s="312"/>
      <c r="G372" s="168"/>
      <c r="H372" s="310"/>
      <c r="I372" s="309"/>
      <c r="J372" s="309"/>
      <c r="K372" s="309"/>
      <c r="L372" s="309"/>
    </row>
    <row r="373" ht="15.75" customHeight="1">
      <c r="A373" s="168"/>
      <c r="B373" s="311"/>
      <c r="C373" s="309"/>
      <c r="D373" s="309"/>
      <c r="E373" s="309"/>
      <c r="F373" s="312"/>
      <c r="G373" s="168"/>
      <c r="H373" s="310"/>
      <c r="I373" s="309"/>
      <c r="J373" s="309"/>
      <c r="K373" s="309"/>
      <c r="L373" s="309"/>
    </row>
    <row r="374" ht="15.75" customHeight="1">
      <c r="A374" s="168"/>
      <c r="B374" s="311"/>
      <c r="C374" s="309"/>
      <c r="D374" s="309"/>
      <c r="E374" s="309"/>
      <c r="F374" s="312"/>
      <c r="G374" s="168"/>
      <c r="H374" s="310"/>
      <c r="I374" s="309"/>
      <c r="J374" s="309"/>
      <c r="K374" s="309"/>
      <c r="L374" s="309"/>
    </row>
    <row r="375" ht="15.75" customHeight="1">
      <c r="A375" s="168"/>
      <c r="B375" s="311"/>
      <c r="C375" s="309"/>
      <c r="D375" s="309"/>
      <c r="E375" s="309"/>
      <c r="F375" s="312"/>
      <c r="G375" s="168"/>
      <c r="H375" s="310"/>
      <c r="I375" s="309"/>
      <c r="J375" s="309"/>
      <c r="K375" s="309"/>
      <c r="L375" s="309"/>
    </row>
    <row r="376" ht="15.75" customHeight="1">
      <c r="A376" s="168"/>
      <c r="B376" s="311"/>
      <c r="C376" s="309"/>
      <c r="D376" s="309"/>
      <c r="E376" s="309"/>
      <c r="F376" s="312"/>
      <c r="G376" s="168"/>
      <c r="H376" s="310"/>
      <c r="I376" s="309"/>
      <c r="J376" s="309"/>
      <c r="K376" s="309"/>
      <c r="L376" s="309"/>
    </row>
    <row r="377" ht="15.75" customHeight="1">
      <c r="A377" s="168"/>
      <c r="B377" s="311"/>
      <c r="C377" s="309"/>
      <c r="D377" s="309"/>
      <c r="E377" s="309"/>
      <c r="F377" s="312"/>
      <c r="G377" s="168"/>
      <c r="H377" s="310"/>
      <c r="I377" s="309"/>
      <c r="J377" s="309"/>
      <c r="K377" s="309"/>
      <c r="L377" s="309"/>
    </row>
    <row r="378" ht="15.75" customHeight="1">
      <c r="A378" s="168"/>
      <c r="B378" s="311"/>
      <c r="C378" s="309"/>
      <c r="D378" s="309"/>
      <c r="E378" s="309"/>
      <c r="F378" s="312"/>
      <c r="G378" s="168"/>
      <c r="H378" s="310"/>
      <c r="I378" s="309"/>
      <c r="J378" s="309"/>
      <c r="K378" s="309"/>
      <c r="L378" s="309"/>
    </row>
    <row r="379" ht="15.75" customHeight="1">
      <c r="A379" s="168"/>
      <c r="B379" s="311"/>
      <c r="C379" s="309"/>
      <c r="D379" s="309"/>
      <c r="E379" s="309"/>
      <c r="F379" s="312"/>
      <c r="G379" s="168"/>
      <c r="H379" s="310"/>
      <c r="I379" s="309"/>
      <c r="J379" s="309"/>
      <c r="K379" s="309"/>
      <c r="L379" s="309"/>
    </row>
    <row r="380" ht="15.75" customHeight="1">
      <c r="A380" s="168"/>
      <c r="B380" s="311"/>
      <c r="C380" s="309"/>
      <c r="D380" s="309"/>
      <c r="E380" s="309"/>
      <c r="F380" s="312"/>
      <c r="G380" s="168"/>
      <c r="H380" s="310"/>
      <c r="I380" s="309"/>
      <c r="J380" s="309"/>
      <c r="K380" s="309"/>
      <c r="L380" s="309"/>
    </row>
    <row r="381" ht="15.75" customHeight="1">
      <c r="A381" s="168"/>
      <c r="B381" s="311"/>
      <c r="C381" s="309"/>
      <c r="D381" s="309"/>
      <c r="E381" s="309"/>
      <c r="F381" s="312"/>
      <c r="G381" s="168"/>
      <c r="H381" s="310"/>
      <c r="I381" s="309"/>
      <c r="J381" s="309"/>
      <c r="K381" s="309"/>
      <c r="L381" s="309"/>
    </row>
    <row r="382" ht="15.75" customHeight="1">
      <c r="A382" s="168"/>
      <c r="B382" s="311"/>
      <c r="C382" s="309"/>
      <c r="D382" s="309"/>
      <c r="E382" s="309"/>
      <c r="F382" s="312"/>
      <c r="G382" s="168"/>
      <c r="H382" s="310"/>
      <c r="I382" s="309"/>
      <c r="J382" s="309"/>
      <c r="K382" s="309"/>
      <c r="L382" s="309"/>
    </row>
    <row r="383" ht="15.75" customHeight="1">
      <c r="A383" s="168"/>
      <c r="B383" s="311"/>
      <c r="C383" s="309"/>
      <c r="D383" s="309"/>
      <c r="E383" s="309"/>
      <c r="F383" s="312"/>
      <c r="G383" s="168"/>
      <c r="H383" s="310"/>
      <c r="I383" s="309"/>
      <c r="J383" s="309"/>
      <c r="K383" s="309"/>
      <c r="L383" s="309"/>
    </row>
    <row r="384" ht="15.75" customHeight="1">
      <c r="A384" s="168"/>
      <c r="B384" s="311"/>
      <c r="C384" s="309"/>
      <c r="D384" s="309"/>
      <c r="E384" s="309"/>
      <c r="F384" s="312"/>
      <c r="G384" s="168"/>
      <c r="H384" s="310"/>
      <c r="I384" s="309"/>
      <c r="J384" s="309"/>
      <c r="K384" s="309"/>
      <c r="L384" s="309"/>
    </row>
    <row r="385" ht="15.75" customHeight="1">
      <c r="A385" s="168"/>
      <c r="B385" s="311"/>
      <c r="C385" s="309"/>
      <c r="D385" s="309"/>
      <c r="E385" s="309"/>
      <c r="F385" s="312"/>
      <c r="G385" s="168"/>
      <c r="H385" s="310"/>
      <c r="I385" s="309"/>
      <c r="J385" s="309"/>
      <c r="K385" s="309"/>
      <c r="L385" s="309"/>
    </row>
    <row r="386" ht="15.75" customHeight="1">
      <c r="A386" s="168"/>
      <c r="B386" s="311"/>
      <c r="C386" s="309"/>
      <c r="D386" s="309"/>
      <c r="E386" s="309"/>
      <c r="F386" s="312"/>
      <c r="G386" s="168"/>
      <c r="H386" s="310"/>
      <c r="I386" s="309"/>
      <c r="J386" s="309"/>
      <c r="K386" s="309"/>
      <c r="L386" s="309"/>
    </row>
    <row r="387" ht="15.75" customHeight="1">
      <c r="A387" s="168"/>
      <c r="B387" s="311"/>
      <c r="C387" s="309"/>
      <c r="D387" s="309"/>
      <c r="E387" s="309"/>
      <c r="F387" s="312"/>
      <c r="G387" s="168"/>
      <c r="H387" s="310"/>
      <c r="I387" s="309"/>
      <c r="J387" s="309"/>
      <c r="K387" s="309"/>
      <c r="L387" s="309"/>
    </row>
    <row r="388" ht="15.75" customHeight="1">
      <c r="A388" s="168"/>
      <c r="B388" s="311"/>
      <c r="C388" s="309"/>
      <c r="D388" s="309"/>
      <c r="E388" s="309"/>
      <c r="F388" s="312"/>
      <c r="G388" s="168"/>
      <c r="H388" s="310"/>
      <c r="I388" s="309"/>
      <c r="J388" s="309"/>
      <c r="K388" s="309"/>
      <c r="L388" s="309"/>
    </row>
    <row r="389" ht="15.75" customHeight="1">
      <c r="A389" s="168"/>
      <c r="B389" s="311"/>
      <c r="C389" s="309"/>
      <c r="D389" s="309"/>
      <c r="E389" s="309"/>
      <c r="F389" s="312"/>
      <c r="G389" s="168"/>
      <c r="H389" s="310"/>
      <c r="I389" s="309"/>
      <c r="J389" s="309"/>
      <c r="K389" s="309"/>
      <c r="L389" s="309"/>
    </row>
    <row r="390" ht="15.75" customHeight="1">
      <c r="A390" s="168"/>
      <c r="B390" s="311"/>
      <c r="C390" s="309"/>
      <c r="D390" s="309"/>
      <c r="E390" s="309"/>
      <c r="F390" s="312"/>
      <c r="G390" s="168"/>
      <c r="H390" s="310"/>
      <c r="I390" s="309"/>
      <c r="J390" s="309"/>
      <c r="K390" s="309"/>
      <c r="L390" s="309"/>
    </row>
    <row r="391" ht="15.75" customHeight="1">
      <c r="A391" s="168"/>
      <c r="B391" s="311"/>
      <c r="C391" s="309"/>
      <c r="D391" s="309"/>
      <c r="E391" s="309"/>
      <c r="F391" s="312"/>
      <c r="G391" s="168"/>
      <c r="H391" s="310"/>
      <c r="I391" s="309"/>
      <c r="J391" s="309"/>
      <c r="K391" s="309"/>
      <c r="L391" s="309"/>
    </row>
    <row r="392" ht="15.75" customHeight="1">
      <c r="A392" s="168"/>
      <c r="B392" s="311"/>
      <c r="C392" s="309"/>
      <c r="D392" s="309"/>
      <c r="E392" s="309"/>
      <c r="F392" s="312"/>
      <c r="G392" s="168"/>
      <c r="H392" s="310"/>
      <c r="I392" s="309"/>
      <c r="J392" s="309"/>
      <c r="K392" s="309"/>
      <c r="L392" s="309"/>
    </row>
    <row r="393" ht="15.75" customHeight="1">
      <c r="A393" s="168"/>
      <c r="B393" s="311"/>
      <c r="C393" s="309"/>
      <c r="D393" s="309"/>
      <c r="E393" s="309"/>
      <c r="F393" s="312"/>
      <c r="G393" s="168"/>
      <c r="H393" s="310"/>
      <c r="I393" s="309"/>
      <c r="J393" s="309"/>
      <c r="K393" s="309"/>
      <c r="L393" s="309"/>
    </row>
    <row r="394" ht="15.75" customHeight="1">
      <c r="A394" s="168"/>
      <c r="B394" s="311"/>
      <c r="C394" s="309"/>
      <c r="D394" s="309"/>
      <c r="E394" s="309"/>
      <c r="F394" s="312"/>
      <c r="G394" s="168"/>
      <c r="H394" s="310"/>
      <c r="I394" s="309"/>
      <c r="J394" s="309"/>
      <c r="K394" s="309"/>
      <c r="L394" s="309"/>
    </row>
    <row r="395" ht="15.75" customHeight="1">
      <c r="A395" s="168"/>
      <c r="B395" s="311"/>
      <c r="C395" s="309"/>
      <c r="D395" s="309"/>
      <c r="E395" s="309"/>
      <c r="F395" s="312"/>
      <c r="G395" s="168"/>
      <c r="H395" s="310"/>
      <c r="I395" s="309"/>
      <c r="J395" s="309"/>
      <c r="K395" s="309"/>
      <c r="L395" s="309"/>
    </row>
    <row r="396" ht="15.75" customHeight="1">
      <c r="A396" s="168"/>
      <c r="B396" s="311"/>
      <c r="C396" s="309"/>
      <c r="D396" s="309"/>
      <c r="E396" s="309"/>
      <c r="F396" s="312"/>
      <c r="G396" s="168"/>
      <c r="H396" s="310"/>
      <c r="I396" s="309"/>
      <c r="J396" s="309"/>
      <c r="K396" s="309"/>
      <c r="L396" s="309"/>
    </row>
    <row r="397" ht="15.75" customHeight="1">
      <c r="A397" s="168"/>
      <c r="B397" s="311"/>
      <c r="C397" s="309"/>
      <c r="D397" s="309"/>
      <c r="E397" s="309"/>
      <c r="F397" s="312"/>
      <c r="G397" s="168"/>
      <c r="H397" s="310"/>
      <c r="I397" s="309"/>
      <c r="J397" s="309"/>
      <c r="K397" s="309"/>
      <c r="L397" s="309"/>
    </row>
    <row r="398" ht="15.75" customHeight="1">
      <c r="A398" s="168"/>
      <c r="B398" s="311"/>
      <c r="C398" s="309"/>
      <c r="D398" s="309"/>
      <c r="E398" s="309"/>
      <c r="F398" s="312"/>
      <c r="G398" s="168"/>
      <c r="H398" s="310"/>
      <c r="I398" s="309"/>
      <c r="J398" s="309"/>
      <c r="K398" s="309"/>
      <c r="L398" s="309"/>
    </row>
    <row r="399" ht="15.75" customHeight="1">
      <c r="A399" s="168"/>
      <c r="B399" s="311"/>
      <c r="C399" s="309"/>
      <c r="D399" s="309"/>
      <c r="E399" s="309"/>
      <c r="F399" s="312"/>
      <c r="G399" s="168"/>
      <c r="H399" s="310"/>
      <c r="I399" s="309"/>
      <c r="J399" s="309"/>
      <c r="K399" s="309"/>
      <c r="L399" s="309"/>
    </row>
    <row r="400" ht="15.75" customHeight="1">
      <c r="A400" s="168"/>
      <c r="B400" s="311"/>
      <c r="C400" s="309"/>
      <c r="D400" s="309"/>
      <c r="E400" s="309"/>
      <c r="F400" s="312"/>
      <c r="G400" s="168"/>
      <c r="H400" s="310"/>
      <c r="I400" s="309"/>
      <c r="J400" s="309"/>
      <c r="K400" s="309"/>
      <c r="L400" s="309"/>
    </row>
    <row r="401" ht="15.75" customHeight="1">
      <c r="A401" s="168"/>
      <c r="B401" s="311"/>
      <c r="C401" s="309"/>
      <c r="D401" s="309"/>
      <c r="E401" s="309"/>
      <c r="F401" s="312"/>
      <c r="G401" s="168"/>
      <c r="H401" s="310"/>
      <c r="I401" s="309"/>
      <c r="J401" s="309"/>
      <c r="K401" s="309"/>
      <c r="L401" s="309"/>
    </row>
    <row r="402" ht="15.75" customHeight="1">
      <c r="A402" s="168"/>
      <c r="B402" s="311"/>
      <c r="C402" s="309"/>
      <c r="D402" s="309"/>
      <c r="E402" s="309"/>
      <c r="F402" s="312"/>
      <c r="G402" s="168"/>
      <c r="H402" s="310"/>
      <c r="I402" s="309"/>
      <c r="J402" s="309"/>
      <c r="K402" s="309"/>
      <c r="L402" s="309"/>
    </row>
    <row r="403" ht="15.75" customHeight="1">
      <c r="A403" s="168"/>
      <c r="B403" s="311"/>
      <c r="C403" s="309"/>
      <c r="D403" s="309"/>
      <c r="E403" s="309"/>
      <c r="F403" s="312"/>
      <c r="G403" s="168"/>
      <c r="H403" s="310"/>
      <c r="I403" s="309"/>
      <c r="J403" s="309"/>
      <c r="K403" s="309"/>
      <c r="L403" s="309"/>
    </row>
    <row r="404" ht="15.75" customHeight="1">
      <c r="A404" s="168"/>
      <c r="B404" s="311"/>
      <c r="C404" s="309"/>
      <c r="D404" s="309"/>
      <c r="E404" s="309"/>
      <c r="F404" s="312"/>
      <c r="G404" s="168"/>
      <c r="H404" s="310"/>
      <c r="I404" s="309"/>
      <c r="J404" s="309"/>
      <c r="K404" s="309"/>
      <c r="L404" s="309"/>
    </row>
    <row r="405" ht="15.75" customHeight="1">
      <c r="A405" s="168"/>
      <c r="B405" s="311"/>
      <c r="C405" s="309"/>
      <c r="D405" s="309"/>
      <c r="E405" s="309"/>
      <c r="F405" s="312"/>
      <c r="G405" s="168"/>
      <c r="H405" s="310"/>
      <c r="I405" s="309"/>
      <c r="J405" s="309"/>
      <c r="K405" s="309"/>
      <c r="L405" s="309"/>
    </row>
    <row r="406" ht="15.75" customHeight="1">
      <c r="A406" s="168"/>
      <c r="B406" s="311"/>
      <c r="C406" s="309"/>
      <c r="D406" s="309"/>
      <c r="E406" s="309"/>
      <c r="F406" s="312"/>
      <c r="G406" s="168"/>
      <c r="H406" s="310"/>
      <c r="I406" s="309"/>
      <c r="J406" s="309"/>
      <c r="K406" s="309"/>
      <c r="L406" s="309"/>
    </row>
    <row r="407" ht="15.75" customHeight="1">
      <c r="A407" s="168"/>
      <c r="B407" s="311"/>
      <c r="C407" s="309"/>
      <c r="D407" s="309"/>
      <c r="E407" s="309"/>
      <c r="F407" s="312"/>
      <c r="G407" s="168"/>
      <c r="H407" s="310"/>
      <c r="I407" s="309"/>
      <c r="J407" s="309"/>
      <c r="K407" s="309"/>
      <c r="L407" s="309"/>
    </row>
    <row r="408" ht="15.75" customHeight="1">
      <c r="A408" s="168"/>
      <c r="B408" s="311"/>
      <c r="C408" s="309"/>
      <c r="D408" s="309"/>
      <c r="E408" s="309"/>
      <c r="F408" s="312"/>
      <c r="G408" s="168"/>
      <c r="H408" s="310"/>
      <c r="I408" s="309"/>
      <c r="J408" s="309"/>
      <c r="K408" s="309"/>
      <c r="L408" s="309"/>
    </row>
    <row r="409" ht="15.75" customHeight="1">
      <c r="A409" s="168"/>
      <c r="B409" s="311"/>
      <c r="C409" s="309"/>
      <c r="D409" s="309"/>
      <c r="E409" s="309"/>
      <c r="F409" s="312"/>
      <c r="G409" s="168"/>
      <c r="H409" s="310"/>
      <c r="I409" s="309"/>
      <c r="J409" s="309"/>
      <c r="K409" s="309"/>
      <c r="L409" s="309"/>
    </row>
    <row r="410" ht="15.75" customHeight="1">
      <c r="A410" s="168"/>
      <c r="B410" s="311"/>
      <c r="C410" s="309"/>
      <c r="D410" s="309"/>
      <c r="E410" s="309"/>
      <c r="F410" s="312"/>
      <c r="G410" s="168"/>
      <c r="H410" s="310"/>
      <c r="I410" s="309"/>
      <c r="J410" s="309"/>
      <c r="K410" s="309"/>
      <c r="L410" s="309"/>
    </row>
    <row r="411" ht="15.75" customHeight="1">
      <c r="A411" s="168"/>
      <c r="B411" s="311"/>
      <c r="C411" s="309"/>
      <c r="D411" s="309"/>
      <c r="E411" s="309"/>
      <c r="F411" s="312"/>
      <c r="G411" s="168"/>
      <c r="H411" s="310"/>
      <c r="I411" s="309"/>
      <c r="J411" s="309"/>
      <c r="K411" s="309"/>
      <c r="L411" s="309"/>
    </row>
    <row r="412" ht="15.75" customHeight="1">
      <c r="A412" s="168"/>
      <c r="B412" s="311"/>
      <c r="C412" s="309"/>
      <c r="D412" s="309"/>
      <c r="E412" s="309"/>
      <c r="F412" s="312"/>
      <c r="G412" s="168"/>
      <c r="H412" s="310"/>
      <c r="I412" s="309"/>
      <c r="J412" s="309"/>
      <c r="K412" s="309"/>
      <c r="L412" s="309"/>
    </row>
    <row r="413" ht="15.75" customHeight="1">
      <c r="A413" s="168"/>
      <c r="B413" s="311"/>
      <c r="C413" s="309"/>
      <c r="D413" s="309"/>
      <c r="E413" s="309"/>
      <c r="F413" s="312"/>
      <c r="G413" s="168"/>
      <c r="H413" s="310"/>
      <c r="I413" s="309"/>
      <c r="J413" s="309"/>
      <c r="K413" s="309"/>
      <c r="L413" s="309"/>
    </row>
    <row r="414" ht="15.75" customHeight="1">
      <c r="A414" s="168"/>
      <c r="B414" s="311"/>
      <c r="C414" s="309"/>
      <c r="D414" s="309"/>
      <c r="E414" s="309"/>
      <c r="F414" s="312"/>
      <c r="G414" s="168"/>
      <c r="H414" s="310"/>
      <c r="I414" s="309"/>
      <c r="J414" s="309"/>
      <c r="K414" s="309"/>
      <c r="L414" s="309"/>
    </row>
    <row r="415" ht="15.75" customHeight="1">
      <c r="A415" s="168"/>
      <c r="B415" s="311"/>
      <c r="C415" s="309"/>
      <c r="D415" s="309"/>
      <c r="E415" s="309"/>
      <c r="F415" s="312"/>
      <c r="G415" s="168"/>
      <c r="H415" s="310"/>
      <c r="I415" s="309"/>
      <c r="J415" s="309"/>
      <c r="K415" s="309"/>
      <c r="L415" s="309"/>
    </row>
    <row r="416" ht="15.75" customHeight="1">
      <c r="A416" s="168"/>
      <c r="B416" s="311"/>
      <c r="C416" s="309"/>
      <c r="D416" s="309"/>
      <c r="E416" s="309"/>
      <c r="F416" s="312"/>
      <c r="G416" s="168"/>
      <c r="H416" s="310"/>
      <c r="I416" s="309"/>
      <c r="J416" s="309"/>
      <c r="K416" s="309"/>
      <c r="L416" s="309"/>
    </row>
    <row r="417" ht="15.75" customHeight="1">
      <c r="A417" s="168"/>
      <c r="B417" s="311"/>
      <c r="C417" s="309"/>
      <c r="D417" s="309"/>
      <c r="E417" s="309"/>
      <c r="F417" s="312"/>
      <c r="G417" s="168"/>
      <c r="H417" s="310"/>
      <c r="I417" s="309"/>
      <c r="J417" s="309"/>
      <c r="K417" s="309"/>
      <c r="L417" s="309"/>
    </row>
    <row r="418" ht="15.75" customHeight="1">
      <c r="A418" s="168"/>
      <c r="B418" s="311"/>
      <c r="C418" s="309"/>
      <c r="D418" s="309"/>
      <c r="E418" s="309"/>
      <c r="F418" s="312"/>
      <c r="G418" s="168"/>
      <c r="H418" s="310"/>
      <c r="I418" s="309"/>
      <c r="J418" s="309"/>
      <c r="K418" s="309"/>
      <c r="L418" s="309"/>
    </row>
    <row r="419" ht="15.75" customHeight="1">
      <c r="A419" s="168"/>
      <c r="B419" s="311"/>
      <c r="C419" s="309"/>
      <c r="D419" s="309"/>
      <c r="E419" s="309"/>
      <c r="F419" s="312"/>
      <c r="G419" s="168"/>
      <c r="H419" s="310"/>
      <c r="I419" s="309"/>
      <c r="J419" s="309"/>
      <c r="K419" s="309"/>
      <c r="L419" s="309"/>
    </row>
    <row r="420" ht="15.75" customHeight="1">
      <c r="A420" s="168"/>
      <c r="B420" s="311"/>
      <c r="C420" s="309"/>
      <c r="D420" s="309"/>
      <c r="E420" s="309"/>
      <c r="F420" s="312"/>
      <c r="G420" s="168"/>
      <c r="H420" s="310"/>
      <c r="I420" s="309"/>
      <c r="J420" s="309"/>
      <c r="K420" s="309"/>
      <c r="L420" s="309"/>
    </row>
    <row r="421" ht="15.75" customHeight="1">
      <c r="A421" s="168"/>
      <c r="B421" s="311"/>
      <c r="C421" s="309"/>
      <c r="D421" s="309"/>
      <c r="E421" s="309"/>
      <c r="F421" s="312"/>
      <c r="G421" s="168"/>
      <c r="H421" s="310"/>
      <c r="I421" s="309"/>
      <c r="J421" s="309"/>
      <c r="K421" s="309"/>
      <c r="L421" s="309"/>
    </row>
    <row r="422" ht="15.75" customHeight="1">
      <c r="A422" s="168"/>
      <c r="B422" s="311"/>
      <c r="C422" s="309"/>
      <c r="D422" s="309"/>
      <c r="E422" s="309"/>
      <c r="F422" s="312"/>
      <c r="G422" s="168"/>
      <c r="H422" s="310"/>
      <c r="I422" s="309"/>
      <c r="J422" s="309"/>
      <c r="K422" s="309"/>
      <c r="L422" s="309"/>
    </row>
    <row r="423" ht="15.75" customHeight="1">
      <c r="A423" s="168"/>
      <c r="B423" s="311"/>
      <c r="C423" s="309"/>
      <c r="D423" s="309"/>
      <c r="E423" s="309"/>
      <c r="F423" s="312"/>
      <c r="G423" s="168"/>
      <c r="H423" s="310"/>
      <c r="I423" s="309"/>
      <c r="J423" s="309"/>
      <c r="K423" s="309"/>
      <c r="L423" s="309"/>
    </row>
    <row r="424" ht="15.75" customHeight="1">
      <c r="A424" s="168"/>
      <c r="B424" s="311"/>
      <c r="C424" s="309"/>
      <c r="D424" s="309"/>
      <c r="E424" s="309"/>
      <c r="F424" s="312"/>
      <c r="G424" s="168"/>
      <c r="H424" s="310"/>
      <c r="I424" s="309"/>
      <c r="J424" s="309"/>
      <c r="K424" s="309"/>
      <c r="L424" s="309"/>
    </row>
    <row r="425" ht="15.75" customHeight="1">
      <c r="A425" s="168"/>
      <c r="B425" s="311"/>
      <c r="C425" s="309"/>
      <c r="D425" s="309"/>
      <c r="E425" s="309"/>
      <c r="F425" s="312"/>
      <c r="G425" s="168"/>
      <c r="H425" s="310"/>
      <c r="I425" s="309"/>
      <c r="J425" s="309"/>
      <c r="K425" s="309"/>
      <c r="L425" s="309"/>
    </row>
    <row r="426" ht="15.75" customHeight="1">
      <c r="A426" s="168"/>
      <c r="B426" s="311"/>
      <c r="C426" s="309"/>
      <c r="D426" s="309"/>
      <c r="E426" s="309"/>
      <c r="F426" s="312"/>
      <c r="G426" s="168"/>
      <c r="H426" s="310"/>
      <c r="I426" s="309"/>
      <c r="J426" s="309"/>
      <c r="K426" s="309"/>
      <c r="L426" s="309"/>
    </row>
    <row r="427" ht="15.75" customHeight="1">
      <c r="A427" s="168"/>
      <c r="B427" s="311"/>
      <c r="C427" s="309"/>
      <c r="D427" s="309"/>
      <c r="E427" s="309"/>
      <c r="F427" s="312"/>
      <c r="G427" s="168"/>
      <c r="H427" s="310"/>
      <c r="I427" s="309"/>
      <c r="J427" s="309"/>
      <c r="K427" s="309"/>
      <c r="L427" s="309"/>
    </row>
    <row r="428" ht="15.75" customHeight="1">
      <c r="A428" s="168"/>
      <c r="B428" s="311"/>
      <c r="C428" s="309"/>
      <c r="D428" s="309"/>
      <c r="E428" s="309"/>
      <c r="F428" s="312"/>
      <c r="G428" s="168"/>
      <c r="H428" s="310"/>
      <c r="I428" s="309"/>
      <c r="J428" s="309"/>
      <c r="K428" s="309"/>
      <c r="L428" s="309"/>
    </row>
    <row r="429" ht="15.75" customHeight="1">
      <c r="A429" s="168"/>
      <c r="B429" s="311"/>
      <c r="C429" s="309"/>
      <c r="D429" s="309"/>
      <c r="E429" s="309"/>
      <c r="F429" s="312"/>
      <c r="G429" s="168"/>
      <c r="H429" s="310"/>
      <c r="I429" s="309"/>
      <c r="J429" s="309"/>
      <c r="K429" s="309"/>
      <c r="L429" s="309"/>
    </row>
    <row r="430" ht="15.75" customHeight="1">
      <c r="A430" s="168"/>
      <c r="B430" s="311"/>
      <c r="C430" s="309"/>
      <c r="D430" s="309"/>
      <c r="E430" s="309"/>
      <c r="F430" s="312"/>
      <c r="G430" s="168"/>
      <c r="H430" s="310"/>
      <c r="I430" s="309"/>
      <c r="J430" s="309"/>
      <c r="K430" s="309"/>
      <c r="L430" s="309"/>
    </row>
    <row r="431" ht="15.75" customHeight="1">
      <c r="A431" s="168"/>
      <c r="B431" s="311"/>
      <c r="C431" s="309"/>
      <c r="D431" s="309"/>
      <c r="E431" s="309"/>
      <c r="F431" s="312"/>
      <c r="G431" s="168"/>
      <c r="H431" s="310"/>
      <c r="I431" s="309"/>
      <c r="J431" s="309"/>
      <c r="K431" s="309"/>
      <c r="L431" s="309"/>
    </row>
    <row r="432" ht="15.75" customHeight="1">
      <c r="A432" s="168"/>
      <c r="B432" s="311"/>
      <c r="C432" s="309"/>
      <c r="D432" s="309"/>
      <c r="E432" s="309"/>
      <c r="F432" s="312"/>
      <c r="G432" s="168"/>
      <c r="H432" s="310"/>
      <c r="I432" s="309"/>
      <c r="J432" s="309"/>
      <c r="K432" s="309"/>
      <c r="L432" s="309"/>
    </row>
    <row r="433" ht="15.75" customHeight="1">
      <c r="A433" s="168"/>
      <c r="B433" s="311"/>
      <c r="C433" s="309"/>
      <c r="D433" s="309"/>
      <c r="E433" s="309"/>
      <c r="F433" s="312"/>
      <c r="G433" s="168"/>
      <c r="H433" s="310"/>
      <c r="I433" s="309"/>
      <c r="J433" s="309"/>
      <c r="K433" s="309"/>
      <c r="L433" s="309"/>
    </row>
    <row r="434" ht="15.75" customHeight="1">
      <c r="A434" s="168"/>
      <c r="B434" s="311"/>
      <c r="C434" s="309"/>
      <c r="D434" s="309"/>
      <c r="E434" s="309"/>
      <c r="F434" s="312"/>
      <c r="G434" s="168"/>
      <c r="H434" s="310"/>
      <c r="I434" s="309"/>
      <c r="J434" s="309"/>
      <c r="K434" s="309"/>
      <c r="L434" s="309"/>
    </row>
    <row r="435" ht="15.75" customHeight="1">
      <c r="A435" s="168"/>
      <c r="B435" s="311"/>
      <c r="C435" s="309"/>
      <c r="D435" s="309"/>
      <c r="E435" s="309"/>
      <c r="F435" s="312"/>
      <c r="G435" s="168"/>
      <c r="H435" s="310"/>
      <c r="I435" s="309"/>
      <c r="J435" s="309"/>
      <c r="K435" s="309"/>
      <c r="L435" s="309"/>
    </row>
    <row r="436" ht="15.75" customHeight="1">
      <c r="A436" s="168"/>
      <c r="B436" s="311"/>
      <c r="C436" s="309"/>
      <c r="D436" s="309"/>
      <c r="E436" s="309"/>
      <c r="F436" s="312"/>
      <c r="G436" s="168"/>
      <c r="H436" s="310"/>
      <c r="I436" s="309"/>
      <c r="J436" s="309"/>
      <c r="K436" s="309"/>
      <c r="L436" s="309"/>
    </row>
    <row r="437" ht="15.75" customHeight="1">
      <c r="A437" s="168"/>
      <c r="B437" s="311"/>
      <c r="C437" s="309"/>
      <c r="D437" s="309"/>
      <c r="E437" s="309"/>
      <c r="F437" s="312"/>
      <c r="G437" s="168"/>
      <c r="H437" s="310"/>
      <c r="I437" s="309"/>
      <c r="J437" s="309"/>
      <c r="K437" s="309"/>
      <c r="L437" s="309"/>
    </row>
    <row r="438" ht="15.75" customHeight="1">
      <c r="A438" s="168"/>
      <c r="B438" s="311"/>
      <c r="C438" s="309"/>
      <c r="D438" s="309"/>
      <c r="E438" s="309"/>
      <c r="F438" s="312"/>
      <c r="G438" s="168"/>
      <c r="H438" s="310"/>
      <c r="I438" s="309"/>
      <c r="J438" s="309"/>
      <c r="K438" s="309"/>
      <c r="L438" s="309"/>
    </row>
    <row r="439" ht="15.75" customHeight="1">
      <c r="A439" s="168"/>
      <c r="B439" s="311"/>
      <c r="C439" s="309"/>
      <c r="D439" s="309"/>
      <c r="E439" s="309"/>
      <c r="F439" s="312"/>
      <c r="G439" s="168"/>
      <c r="H439" s="310"/>
      <c r="I439" s="309"/>
      <c r="J439" s="309"/>
      <c r="K439" s="309"/>
      <c r="L439" s="309"/>
    </row>
    <row r="440" ht="15.75" customHeight="1">
      <c r="A440" s="168"/>
      <c r="B440" s="311"/>
      <c r="C440" s="309"/>
      <c r="D440" s="309"/>
      <c r="E440" s="309"/>
      <c r="F440" s="312"/>
      <c r="G440" s="168"/>
      <c r="H440" s="310"/>
      <c r="I440" s="309"/>
      <c r="J440" s="309"/>
      <c r="K440" s="309"/>
      <c r="L440" s="309"/>
    </row>
    <row r="441" ht="15.75" customHeight="1">
      <c r="A441" s="168"/>
      <c r="B441" s="311"/>
      <c r="C441" s="309"/>
      <c r="D441" s="309"/>
      <c r="E441" s="309"/>
      <c r="F441" s="312"/>
      <c r="G441" s="168"/>
      <c r="H441" s="310"/>
      <c r="I441" s="309"/>
      <c r="J441" s="309"/>
      <c r="K441" s="309"/>
      <c r="L441" s="309"/>
    </row>
    <row r="442" ht="15.75" customHeight="1">
      <c r="A442" s="168"/>
      <c r="B442" s="311"/>
      <c r="C442" s="309"/>
      <c r="D442" s="309"/>
      <c r="E442" s="309"/>
      <c r="F442" s="312"/>
      <c r="G442" s="168"/>
      <c r="H442" s="310"/>
      <c r="I442" s="309"/>
      <c r="J442" s="309"/>
      <c r="K442" s="309"/>
      <c r="L442" s="309"/>
    </row>
    <row r="443" ht="15.75" customHeight="1">
      <c r="A443" s="168"/>
      <c r="B443" s="311"/>
      <c r="C443" s="309"/>
      <c r="D443" s="309"/>
      <c r="E443" s="309"/>
      <c r="F443" s="312"/>
      <c r="G443" s="168"/>
      <c r="H443" s="310"/>
      <c r="I443" s="309"/>
      <c r="J443" s="309"/>
      <c r="K443" s="309"/>
      <c r="L443" s="309"/>
    </row>
    <row r="444" ht="15.75" customHeight="1">
      <c r="A444" s="168"/>
      <c r="B444" s="311"/>
      <c r="C444" s="309"/>
      <c r="D444" s="309"/>
      <c r="E444" s="309"/>
      <c r="F444" s="312"/>
      <c r="G444" s="168"/>
      <c r="H444" s="310"/>
      <c r="I444" s="309"/>
      <c r="J444" s="309"/>
      <c r="K444" s="309"/>
      <c r="L444" s="309"/>
    </row>
    <row r="445" ht="15.75" customHeight="1">
      <c r="A445" s="168"/>
      <c r="B445" s="311"/>
      <c r="C445" s="309"/>
      <c r="D445" s="309"/>
      <c r="E445" s="309"/>
      <c r="F445" s="312"/>
      <c r="G445" s="168"/>
      <c r="H445" s="310"/>
      <c r="I445" s="309"/>
      <c r="J445" s="309"/>
      <c r="K445" s="309"/>
      <c r="L445" s="309"/>
    </row>
    <row r="446" ht="15.75" customHeight="1">
      <c r="A446" s="168"/>
      <c r="B446" s="311"/>
      <c r="C446" s="309"/>
      <c r="D446" s="309"/>
      <c r="E446" s="309"/>
      <c r="F446" s="312"/>
      <c r="G446" s="168"/>
      <c r="H446" s="310"/>
      <c r="I446" s="309"/>
      <c r="J446" s="309"/>
      <c r="K446" s="309"/>
      <c r="L446" s="309"/>
    </row>
    <row r="447" ht="15.75" customHeight="1">
      <c r="A447" s="168"/>
      <c r="B447" s="311"/>
      <c r="C447" s="309"/>
      <c r="D447" s="309"/>
      <c r="E447" s="309"/>
      <c r="F447" s="312"/>
      <c r="G447" s="168"/>
      <c r="H447" s="310"/>
      <c r="I447" s="309"/>
      <c r="J447" s="309"/>
      <c r="K447" s="309"/>
      <c r="L447" s="309"/>
    </row>
    <row r="448" ht="15.75" customHeight="1">
      <c r="A448" s="168"/>
      <c r="B448" s="311"/>
      <c r="C448" s="309"/>
      <c r="D448" s="309"/>
      <c r="E448" s="309"/>
      <c r="F448" s="312"/>
      <c r="G448" s="168"/>
      <c r="H448" s="310"/>
      <c r="I448" s="309"/>
      <c r="J448" s="309"/>
      <c r="K448" s="309"/>
      <c r="L448" s="309"/>
    </row>
    <row r="449" ht="15.75" customHeight="1">
      <c r="A449" s="168"/>
      <c r="B449" s="311"/>
      <c r="C449" s="309"/>
      <c r="D449" s="309"/>
      <c r="E449" s="309"/>
      <c r="F449" s="312"/>
      <c r="G449" s="168"/>
      <c r="H449" s="310"/>
      <c r="I449" s="309"/>
      <c r="J449" s="309"/>
      <c r="K449" s="309"/>
      <c r="L449" s="309"/>
    </row>
    <row r="450" ht="15.75" customHeight="1">
      <c r="A450" s="168"/>
      <c r="B450" s="311"/>
      <c r="C450" s="309"/>
      <c r="D450" s="309"/>
      <c r="E450" s="309"/>
      <c r="F450" s="312"/>
      <c r="G450" s="168"/>
      <c r="H450" s="310"/>
      <c r="I450" s="309"/>
      <c r="J450" s="309"/>
      <c r="K450" s="309"/>
      <c r="L450" s="309"/>
    </row>
    <row r="451" ht="15.75" customHeight="1">
      <c r="A451" s="168"/>
      <c r="B451" s="311"/>
      <c r="C451" s="309"/>
      <c r="D451" s="309"/>
      <c r="E451" s="309"/>
      <c r="F451" s="312"/>
      <c r="G451" s="168"/>
      <c r="H451" s="310"/>
      <c r="I451" s="309"/>
      <c r="J451" s="309"/>
      <c r="K451" s="309"/>
      <c r="L451" s="309"/>
    </row>
    <row r="452" ht="15.75" customHeight="1">
      <c r="A452" s="168"/>
      <c r="B452" s="311"/>
      <c r="C452" s="309"/>
      <c r="D452" s="309"/>
      <c r="E452" s="309"/>
      <c r="F452" s="312"/>
      <c r="G452" s="168"/>
      <c r="H452" s="310"/>
      <c r="I452" s="309"/>
      <c r="J452" s="309"/>
      <c r="K452" s="309"/>
      <c r="L452" s="309"/>
    </row>
    <row r="453" ht="15.75" customHeight="1">
      <c r="A453" s="168"/>
      <c r="B453" s="311"/>
      <c r="C453" s="309"/>
      <c r="D453" s="309"/>
      <c r="E453" s="309"/>
      <c r="F453" s="312"/>
      <c r="G453" s="168"/>
      <c r="H453" s="310"/>
      <c r="I453" s="309"/>
      <c r="J453" s="309"/>
      <c r="K453" s="309"/>
      <c r="L453" s="309"/>
    </row>
    <row r="454" ht="15.75" customHeight="1">
      <c r="A454" s="168"/>
      <c r="B454" s="311"/>
      <c r="C454" s="309"/>
      <c r="D454" s="309"/>
      <c r="E454" s="309"/>
      <c r="F454" s="312"/>
      <c r="G454" s="168"/>
      <c r="H454" s="310"/>
      <c r="I454" s="309"/>
      <c r="J454" s="309"/>
      <c r="K454" s="309"/>
      <c r="L454" s="309"/>
    </row>
    <row r="455" ht="15.75" customHeight="1">
      <c r="A455" s="168"/>
      <c r="B455" s="311"/>
      <c r="C455" s="309"/>
      <c r="D455" s="309"/>
      <c r="E455" s="309"/>
      <c r="F455" s="312"/>
      <c r="G455" s="168"/>
      <c r="H455" s="310"/>
      <c r="I455" s="309"/>
      <c r="J455" s="309"/>
      <c r="K455" s="309"/>
      <c r="L455" s="309"/>
    </row>
    <row r="456" ht="15.75" customHeight="1">
      <c r="A456" s="168"/>
      <c r="B456" s="311"/>
      <c r="C456" s="309"/>
      <c r="D456" s="309"/>
      <c r="E456" s="309"/>
      <c r="F456" s="312"/>
      <c r="G456" s="168"/>
      <c r="H456" s="310"/>
      <c r="I456" s="309"/>
      <c r="J456" s="309"/>
      <c r="K456" s="309"/>
      <c r="L456" s="309"/>
    </row>
    <row r="457" ht="15.75" customHeight="1">
      <c r="A457" s="168"/>
      <c r="B457" s="311"/>
      <c r="C457" s="309"/>
      <c r="D457" s="309"/>
      <c r="E457" s="309"/>
      <c r="F457" s="312"/>
      <c r="G457" s="168"/>
      <c r="H457" s="310"/>
      <c r="I457" s="309"/>
      <c r="J457" s="309"/>
      <c r="K457" s="309"/>
      <c r="L457" s="309"/>
    </row>
    <row r="458" ht="15.75" customHeight="1">
      <c r="A458" s="168"/>
      <c r="B458" s="311"/>
      <c r="C458" s="309"/>
      <c r="D458" s="309"/>
      <c r="E458" s="309"/>
      <c r="F458" s="312"/>
      <c r="G458" s="168"/>
      <c r="H458" s="310"/>
      <c r="I458" s="309"/>
      <c r="J458" s="309"/>
      <c r="K458" s="309"/>
      <c r="L458" s="309"/>
    </row>
    <row r="459" ht="15.75" customHeight="1">
      <c r="A459" s="168"/>
      <c r="B459" s="311"/>
      <c r="C459" s="309"/>
      <c r="D459" s="309"/>
      <c r="E459" s="309"/>
      <c r="F459" s="312"/>
      <c r="G459" s="168"/>
      <c r="H459" s="310"/>
      <c r="I459" s="309"/>
      <c r="J459" s="309"/>
      <c r="K459" s="309"/>
      <c r="L459" s="309"/>
    </row>
    <row r="460" ht="15.75" customHeight="1">
      <c r="A460" s="168"/>
      <c r="B460" s="311"/>
      <c r="C460" s="309"/>
      <c r="D460" s="309"/>
      <c r="E460" s="309"/>
      <c r="F460" s="312"/>
      <c r="G460" s="168"/>
      <c r="H460" s="310"/>
      <c r="I460" s="309"/>
      <c r="J460" s="309"/>
      <c r="K460" s="309"/>
      <c r="L460" s="309"/>
    </row>
    <row r="461" ht="15.75" customHeight="1">
      <c r="A461" s="168"/>
      <c r="B461" s="311"/>
      <c r="C461" s="309"/>
      <c r="D461" s="309"/>
      <c r="E461" s="309"/>
      <c r="F461" s="312"/>
      <c r="G461" s="168"/>
      <c r="H461" s="310"/>
      <c r="I461" s="309"/>
      <c r="J461" s="309"/>
      <c r="K461" s="309"/>
      <c r="L461" s="309"/>
    </row>
    <row r="462" ht="15.75" customHeight="1">
      <c r="A462" s="168"/>
      <c r="B462" s="311"/>
      <c r="C462" s="309"/>
      <c r="D462" s="309"/>
      <c r="E462" s="309"/>
      <c r="F462" s="312"/>
      <c r="G462" s="168"/>
      <c r="H462" s="310"/>
      <c r="I462" s="309"/>
      <c r="J462" s="309"/>
      <c r="K462" s="309"/>
      <c r="L462" s="309"/>
    </row>
    <row r="463" ht="15.75" customHeight="1">
      <c r="A463" s="168"/>
      <c r="B463" s="311"/>
      <c r="C463" s="309"/>
      <c r="D463" s="309"/>
      <c r="E463" s="309"/>
      <c r="F463" s="312"/>
      <c r="G463" s="168"/>
      <c r="H463" s="310"/>
      <c r="I463" s="309"/>
      <c r="J463" s="309"/>
      <c r="K463" s="309"/>
      <c r="L463" s="309"/>
    </row>
    <row r="464" ht="15.75" customHeight="1">
      <c r="A464" s="168"/>
      <c r="B464" s="311"/>
      <c r="C464" s="309"/>
      <c r="D464" s="309"/>
      <c r="E464" s="309"/>
      <c r="F464" s="312"/>
      <c r="G464" s="168"/>
      <c r="H464" s="310"/>
      <c r="I464" s="309"/>
      <c r="J464" s="309"/>
      <c r="K464" s="309"/>
      <c r="L464" s="309"/>
    </row>
    <row r="465" ht="15.75" customHeight="1">
      <c r="A465" s="168"/>
      <c r="B465" s="311"/>
      <c r="C465" s="309"/>
      <c r="D465" s="309"/>
      <c r="E465" s="309"/>
      <c r="F465" s="312"/>
      <c r="G465" s="168"/>
      <c r="H465" s="310"/>
      <c r="I465" s="309"/>
      <c r="J465" s="309"/>
      <c r="K465" s="309"/>
      <c r="L465" s="309"/>
    </row>
    <row r="466" ht="15.75" customHeight="1">
      <c r="A466" s="168"/>
      <c r="B466" s="311"/>
      <c r="C466" s="309"/>
      <c r="D466" s="309"/>
      <c r="E466" s="309"/>
      <c r="F466" s="312"/>
      <c r="G466" s="168"/>
      <c r="H466" s="310"/>
      <c r="I466" s="309"/>
      <c r="J466" s="309"/>
      <c r="K466" s="309"/>
      <c r="L466" s="309"/>
    </row>
    <row r="467" ht="15.75" customHeight="1">
      <c r="A467" s="168"/>
      <c r="B467" s="311"/>
      <c r="C467" s="309"/>
      <c r="D467" s="309"/>
      <c r="E467" s="309"/>
      <c r="F467" s="312"/>
      <c r="G467" s="168"/>
      <c r="H467" s="310"/>
      <c r="I467" s="309"/>
      <c r="J467" s="309"/>
      <c r="K467" s="309"/>
      <c r="L467" s="309"/>
    </row>
    <row r="468" ht="15.75" customHeight="1">
      <c r="A468" s="168"/>
      <c r="B468" s="311"/>
      <c r="C468" s="309"/>
      <c r="D468" s="309"/>
      <c r="E468" s="309"/>
      <c r="F468" s="312"/>
      <c r="G468" s="168"/>
      <c r="H468" s="310"/>
      <c r="I468" s="309"/>
      <c r="J468" s="309"/>
      <c r="K468" s="309"/>
      <c r="L468" s="309"/>
    </row>
    <row r="469" ht="15.75" customHeight="1">
      <c r="A469" s="168"/>
      <c r="B469" s="311"/>
      <c r="C469" s="309"/>
      <c r="D469" s="309"/>
      <c r="E469" s="309"/>
      <c r="F469" s="312"/>
      <c r="G469" s="168"/>
      <c r="H469" s="310"/>
      <c r="I469" s="309"/>
      <c r="J469" s="309"/>
      <c r="K469" s="309"/>
      <c r="L469" s="309"/>
    </row>
    <row r="470" ht="15.75" customHeight="1">
      <c r="A470" s="168"/>
      <c r="B470" s="311"/>
      <c r="C470" s="309"/>
      <c r="D470" s="309"/>
      <c r="E470" s="309"/>
      <c r="F470" s="312"/>
      <c r="G470" s="168"/>
      <c r="H470" s="310"/>
      <c r="I470" s="309"/>
      <c r="J470" s="309"/>
      <c r="K470" s="309"/>
      <c r="L470" s="309"/>
    </row>
    <row r="471" ht="15.75" customHeight="1">
      <c r="A471" s="168"/>
      <c r="B471" s="311"/>
      <c r="C471" s="309"/>
      <c r="D471" s="309"/>
      <c r="E471" s="309"/>
      <c r="F471" s="312"/>
      <c r="G471" s="168"/>
      <c r="H471" s="310"/>
      <c r="I471" s="309"/>
      <c r="J471" s="309"/>
      <c r="K471" s="309"/>
      <c r="L471" s="309"/>
    </row>
    <row r="472" ht="15.75" customHeight="1">
      <c r="A472" s="168"/>
      <c r="B472" s="311"/>
      <c r="C472" s="309"/>
      <c r="D472" s="309"/>
      <c r="E472" s="309"/>
      <c r="F472" s="312"/>
      <c r="G472" s="168"/>
      <c r="H472" s="310"/>
      <c r="I472" s="309"/>
      <c r="J472" s="309"/>
      <c r="K472" s="309"/>
      <c r="L472" s="309"/>
    </row>
    <row r="473" ht="15.75" customHeight="1">
      <c r="A473" s="168"/>
      <c r="B473" s="311"/>
      <c r="C473" s="309"/>
      <c r="D473" s="309"/>
      <c r="E473" s="309"/>
      <c r="F473" s="312"/>
      <c r="G473" s="168"/>
      <c r="H473" s="310"/>
      <c r="I473" s="309"/>
      <c r="J473" s="309"/>
      <c r="K473" s="309"/>
      <c r="L473" s="309"/>
    </row>
    <row r="474" ht="15.75" customHeight="1">
      <c r="A474" s="168"/>
      <c r="B474" s="311"/>
      <c r="C474" s="309"/>
      <c r="D474" s="309"/>
      <c r="E474" s="309"/>
      <c r="F474" s="312"/>
      <c r="G474" s="168"/>
      <c r="H474" s="310"/>
      <c r="I474" s="309"/>
      <c r="J474" s="309"/>
      <c r="K474" s="309"/>
      <c r="L474" s="309"/>
    </row>
    <row r="475" ht="15.75" customHeight="1">
      <c r="A475" s="168"/>
      <c r="B475" s="311"/>
      <c r="C475" s="309"/>
      <c r="D475" s="309"/>
      <c r="E475" s="309"/>
      <c r="F475" s="312"/>
      <c r="G475" s="168"/>
      <c r="H475" s="310"/>
      <c r="I475" s="309"/>
      <c r="J475" s="309"/>
      <c r="K475" s="309"/>
      <c r="L475" s="309"/>
    </row>
    <row r="476" ht="15.75" customHeight="1">
      <c r="A476" s="168"/>
      <c r="B476" s="311"/>
      <c r="C476" s="309"/>
      <c r="D476" s="309"/>
      <c r="E476" s="309"/>
      <c r="F476" s="312"/>
      <c r="G476" s="168"/>
      <c r="H476" s="310"/>
      <c r="I476" s="309"/>
      <c r="J476" s="309"/>
      <c r="K476" s="309"/>
      <c r="L476" s="309"/>
    </row>
    <row r="477" ht="15.75" customHeight="1">
      <c r="A477" s="168"/>
      <c r="B477" s="311"/>
      <c r="C477" s="309"/>
      <c r="D477" s="309"/>
      <c r="E477" s="309"/>
      <c r="F477" s="312"/>
      <c r="G477" s="168"/>
      <c r="H477" s="310"/>
      <c r="I477" s="309"/>
      <c r="J477" s="309"/>
      <c r="K477" s="309"/>
      <c r="L477" s="309"/>
    </row>
    <row r="478" ht="15.75" customHeight="1">
      <c r="A478" s="168"/>
      <c r="B478" s="311"/>
      <c r="C478" s="309"/>
      <c r="D478" s="309"/>
      <c r="E478" s="309"/>
      <c r="F478" s="312"/>
      <c r="G478" s="168"/>
      <c r="H478" s="310"/>
      <c r="I478" s="309"/>
      <c r="J478" s="309"/>
      <c r="K478" s="309"/>
      <c r="L478" s="309"/>
    </row>
    <row r="479" ht="15.75" customHeight="1">
      <c r="A479" s="168"/>
      <c r="B479" s="311"/>
      <c r="C479" s="309"/>
      <c r="D479" s="309"/>
      <c r="E479" s="309"/>
      <c r="F479" s="312"/>
      <c r="G479" s="168"/>
      <c r="H479" s="310"/>
      <c r="I479" s="309"/>
      <c r="J479" s="309"/>
      <c r="K479" s="309"/>
      <c r="L479" s="309"/>
    </row>
    <row r="480" ht="15.75" customHeight="1">
      <c r="A480" s="168"/>
      <c r="B480" s="311"/>
      <c r="C480" s="309"/>
      <c r="D480" s="309"/>
      <c r="E480" s="309"/>
      <c r="F480" s="312"/>
      <c r="G480" s="168"/>
      <c r="H480" s="310"/>
      <c r="I480" s="309"/>
      <c r="J480" s="309"/>
      <c r="K480" s="309"/>
      <c r="L480" s="309"/>
    </row>
    <row r="481" ht="15.75" customHeight="1">
      <c r="A481" s="168"/>
      <c r="B481" s="311"/>
      <c r="C481" s="309"/>
      <c r="D481" s="309"/>
      <c r="E481" s="309"/>
      <c r="F481" s="312"/>
      <c r="G481" s="168"/>
      <c r="H481" s="310"/>
      <c r="I481" s="309"/>
      <c r="J481" s="309"/>
      <c r="K481" s="309"/>
      <c r="L481" s="309"/>
    </row>
    <row r="482" ht="15.75" customHeight="1">
      <c r="A482" s="168"/>
      <c r="B482" s="311"/>
      <c r="C482" s="309"/>
      <c r="D482" s="309"/>
      <c r="E482" s="309"/>
      <c r="F482" s="312"/>
      <c r="G482" s="168"/>
      <c r="H482" s="310"/>
      <c r="I482" s="309"/>
      <c r="J482" s="309"/>
      <c r="K482" s="309"/>
      <c r="L482" s="309"/>
    </row>
    <row r="483" ht="15.75" customHeight="1">
      <c r="A483" s="168"/>
      <c r="B483" s="311"/>
      <c r="C483" s="309"/>
      <c r="D483" s="309"/>
      <c r="E483" s="309"/>
      <c r="F483" s="312"/>
      <c r="G483" s="168"/>
      <c r="H483" s="310"/>
      <c r="I483" s="309"/>
      <c r="J483" s="309"/>
      <c r="K483" s="309"/>
      <c r="L483" s="309"/>
    </row>
    <row r="484" ht="15.75" customHeight="1">
      <c r="A484" s="168"/>
      <c r="B484" s="311"/>
      <c r="C484" s="309"/>
      <c r="D484" s="309"/>
      <c r="E484" s="309"/>
      <c r="F484" s="312"/>
      <c r="G484" s="168"/>
      <c r="H484" s="310"/>
      <c r="I484" s="309"/>
      <c r="J484" s="309"/>
      <c r="K484" s="309"/>
      <c r="L484" s="309"/>
    </row>
    <row r="485" ht="15.75" customHeight="1">
      <c r="A485" s="168"/>
      <c r="B485" s="311"/>
      <c r="C485" s="309"/>
      <c r="D485" s="309"/>
      <c r="E485" s="309"/>
      <c r="F485" s="312"/>
      <c r="G485" s="168"/>
      <c r="H485" s="310"/>
      <c r="I485" s="309"/>
      <c r="J485" s="309"/>
      <c r="K485" s="309"/>
      <c r="L485" s="309"/>
    </row>
    <row r="486" ht="15.75" customHeight="1">
      <c r="A486" s="168"/>
      <c r="B486" s="311"/>
      <c r="C486" s="309"/>
      <c r="D486" s="309"/>
      <c r="E486" s="309"/>
      <c r="F486" s="312"/>
      <c r="G486" s="168"/>
      <c r="H486" s="310"/>
      <c r="I486" s="309"/>
      <c r="J486" s="309"/>
      <c r="K486" s="309"/>
      <c r="L486" s="309"/>
    </row>
    <row r="487" ht="15.75" customHeight="1">
      <c r="A487" s="168"/>
      <c r="B487" s="311"/>
      <c r="C487" s="309"/>
      <c r="D487" s="309"/>
      <c r="E487" s="309"/>
      <c r="F487" s="312"/>
      <c r="G487" s="168"/>
      <c r="H487" s="310"/>
      <c r="I487" s="309"/>
      <c r="J487" s="309"/>
      <c r="K487" s="309"/>
      <c r="L487" s="309"/>
    </row>
    <row r="488" ht="15.75" customHeight="1">
      <c r="A488" s="168"/>
      <c r="B488" s="311"/>
      <c r="C488" s="309"/>
      <c r="D488" s="309"/>
      <c r="E488" s="309"/>
      <c r="F488" s="312"/>
      <c r="G488" s="168"/>
      <c r="H488" s="310"/>
      <c r="I488" s="309"/>
      <c r="J488" s="309"/>
      <c r="K488" s="309"/>
      <c r="L488" s="309"/>
    </row>
    <row r="489" ht="15.75" customHeight="1">
      <c r="A489" s="168"/>
      <c r="B489" s="311"/>
      <c r="C489" s="309"/>
      <c r="D489" s="309"/>
      <c r="E489" s="309"/>
      <c r="F489" s="312"/>
      <c r="G489" s="168"/>
      <c r="H489" s="310"/>
      <c r="I489" s="309"/>
      <c r="J489" s="309"/>
      <c r="K489" s="309"/>
      <c r="L489" s="309"/>
    </row>
    <row r="490" ht="15.75" customHeight="1">
      <c r="A490" s="168"/>
      <c r="B490" s="311"/>
      <c r="C490" s="309"/>
      <c r="D490" s="309"/>
      <c r="E490" s="309"/>
      <c r="F490" s="312"/>
      <c r="G490" s="168"/>
      <c r="H490" s="310"/>
      <c r="I490" s="309"/>
      <c r="J490" s="309"/>
      <c r="K490" s="309"/>
      <c r="L490" s="309"/>
    </row>
    <row r="491" ht="15.75" customHeight="1">
      <c r="A491" s="168"/>
      <c r="B491" s="311"/>
      <c r="C491" s="309"/>
      <c r="D491" s="309"/>
      <c r="E491" s="309"/>
      <c r="F491" s="312"/>
      <c r="G491" s="168"/>
      <c r="H491" s="310"/>
      <c r="I491" s="309"/>
      <c r="J491" s="309"/>
      <c r="K491" s="309"/>
      <c r="L491" s="309"/>
    </row>
    <row r="492" ht="15.75" customHeight="1">
      <c r="A492" s="168"/>
      <c r="B492" s="311"/>
      <c r="C492" s="309"/>
      <c r="D492" s="309"/>
      <c r="E492" s="309"/>
      <c r="F492" s="312"/>
      <c r="G492" s="168"/>
      <c r="H492" s="310"/>
      <c r="I492" s="309"/>
      <c r="J492" s="309"/>
      <c r="K492" s="309"/>
      <c r="L492" s="309"/>
    </row>
    <row r="493" ht="15.75" customHeight="1">
      <c r="A493" s="168"/>
      <c r="B493" s="311"/>
      <c r="C493" s="309"/>
      <c r="D493" s="309"/>
      <c r="E493" s="309"/>
      <c r="F493" s="312"/>
      <c r="G493" s="168"/>
      <c r="H493" s="310"/>
      <c r="I493" s="309"/>
      <c r="J493" s="309"/>
      <c r="K493" s="309"/>
      <c r="L493" s="309"/>
    </row>
    <row r="494" ht="15.75" customHeight="1">
      <c r="A494" s="168"/>
      <c r="B494" s="311"/>
      <c r="C494" s="309"/>
      <c r="D494" s="309"/>
      <c r="E494" s="309"/>
      <c r="F494" s="312"/>
      <c r="G494" s="168"/>
      <c r="H494" s="310"/>
      <c r="I494" s="309"/>
      <c r="J494" s="309"/>
      <c r="K494" s="309"/>
      <c r="L494" s="309"/>
    </row>
    <row r="495" ht="15.75" customHeight="1">
      <c r="A495" s="168"/>
      <c r="B495" s="311"/>
      <c r="C495" s="309"/>
      <c r="D495" s="309"/>
      <c r="E495" s="309"/>
      <c r="F495" s="312"/>
      <c r="G495" s="168"/>
      <c r="H495" s="310"/>
      <c r="I495" s="309"/>
      <c r="J495" s="309"/>
      <c r="K495" s="309"/>
      <c r="L495" s="309"/>
    </row>
    <row r="496" ht="15.75" customHeight="1">
      <c r="A496" s="168"/>
      <c r="B496" s="311"/>
      <c r="C496" s="309"/>
      <c r="D496" s="309"/>
      <c r="E496" s="309"/>
      <c r="F496" s="312"/>
      <c r="G496" s="168"/>
      <c r="H496" s="310"/>
      <c r="I496" s="309"/>
      <c r="J496" s="309"/>
      <c r="K496" s="309"/>
      <c r="L496" s="309"/>
    </row>
    <row r="497" ht="15.75" customHeight="1">
      <c r="A497" s="168"/>
      <c r="B497" s="311"/>
      <c r="C497" s="309"/>
      <c r="D497" s="309"/>
      <c r="E497" s="309"/>
      <c r="F497" s="312"/>
      <c r="G497" s="168"/>
      <c r="H497" s="310"/>
      <c r="I497" s="309"/>
      <c r="J497" s="309"/>
      <c r="K497" s="309"/>
      <c r="L497" s="309"/>
    </row>
    <row r="498" ht="15.75" customHeight="1">
      <c r="A498" s="168"/>
      <c r="B498" s="311"/>
      <c r="C498" s="309"/>
      <c r="D498" s="309"/>
      <c r="E498" s="309"/>
      <c r="F498" s="312"/>
      <c r="G498" s="168"/>
      <c r="H498" s="310"/>
      <c r="I498" s="309"/>
      <c r="J498" s="309"/>
      <c r="K498" s="309"/>
      <c r="L498" s="309"/>
    </row>
    <row r="499" ht="15.75" customHeight="1">
      <c r="A499" s="168"/>
      <c r="B499" s="311"/>
      <c r="C499" s="309"/>
      <c r="D499" s="309"/>
      <c r="E499" s="309"/>
      <c r="F499" s="312"/>
      <c r="G499" s="168"/>
      <c r="H499" s="310"/>
      <c r="I499" s="309"/>
      <c r="J499" s="309"/>
      <c r="K499" s="309"/>
      <c r="L499" s="309"/>
    </row>
    <row r="500" ht="15.75" customHeight="1">
      <c r="A500" s="168"/>
      <c r="B500" s="311"/>
      <c r="C500" s="309"/>
      <c r="D500" s="309"/>
      <c r="E500" s="309"/>
      <c r="F500" s="312"/>
      <c r="G500" s="168"/>
      <c r="H500" s="310"/>
      <c r="I500" s="309"/>
      <c r="J500" s="309"/>
      <c r="K500" s="309"/>
      <c r="L500" s="309"/>
    </row>
    <row r="501" ht="15.75" customHeight="1">
      <c r="A501" s="168"/>
      <c r="B501" s="311"/>
      <c r="C501" s="309"/>
      <c r="D501" s="309"/>
      <c r="E501" s="309"/>
      <c r="F501" s="312"/>
      <c r="G501" s="168"/>
      <c r="H501" s="310"/>
      <c r="I501" s="309"/>
      <c r="J501" s="309"/>
      <c r="K501" s="309"/>
      <c r="L501" s="309"/>
    </row>
    <row r="502" ht="15.75" customHeight="1">
      <c r="A502" s="168"/>
      <c r="B502" s="311"/>
      <c r="C502" s="309"/>
      <c r="D502" s="309"/>
      <c r="E502" s="309"/>
      <c r="F502" s="312"/>
      <c r="G502" s="168"/>
      <c r="H502" s="310"/>
      <c r="I502" s="309"/>
      <c r="J502" s="309"/>
      <c r="K502" s="309"/>
      <c r="L502" s="309"/>
    </row>
    <row r="503" ht="15.75" customHeight="1">
      <c r="A503" s="168"/>
      <c r="B503" s="311"/>
      <c r="C503" s="309"/>
      <c r="D503" s="309"/>
      <c r="E503" s="309"/>
      <c r="F503" s="312"/>
      <c r="G503" s="168"/>
      <c r="H503" s="310"/>
      <c r="I503" s="309"/>
      <c r="J503" s="309"/>
      <c r="K503" s="309"/>
      <c r="L503" s="309"/>
    </row>
    <row r="504" ht="15.75" customHeight="1">
      <c r="A504" s="168"/>
      <c r="B504" s="311"/>
      <c r="C504" s="309"/>
      <c r="D504" s="309"/>
      <c r="E504" s="309"/>
      <c r="F504" s="312"/>
      <c r="G504" s="168"/>
      <c r="H504" s="310"/>
      <c r="I504" s="309"/>
      <c r="J504" s="309"/>
      <c r="K504" s="309"/>
      <c r="L504" s="309"/>
    </row>
    <row r="505" ht="15.75" customHeight="1">
      <c r="A505" s="168"/>
      <c r="B505" s="311"/>
      <c r="C505" s="309"/>
      <c r="D505" s="309"/>
      <c r="E505" s="309"/>
      <c r="F505" s="312"/>
      <c r="G505" s="168"/>
      <c r="H505" s="310"/>
      <c r="I505" s="309"/>
      <c r="J505" s="309"/>
      <c r="K505" s="309"/>
      <c r="L505" s="309"/>
    </row>
    <row r="506" ht="15.75" customHeight="1">
      <c r="A506" s="168"/>
      <c r="B506" s="311"/>
      <c r="C506" s="309"/>
      <c r="D506" s="309"/>
      <c r="E506" s="309"/>
      <c r="F506" s="312"/>
      <c r="G506" s="168"/>
      <c r="H506" s="310"/>
      <c r="I506" s="309"/>
      <c r="J506" s="309"/>
      <c r="K506" s="309"/>
      <c r="L506" s="309"/>
    </row>
    <row r="507" ht="15.75" customHeight="1">
      <c r="A507" s="168"/>
      <c r="B507" s="311"/>
      <c r="C507" s="309"/>
      <c r="D507" s="309"/>
      <c r="E507" s="309"/>
      <c r="F507" s="312"/>
      <c r="G507" s="168"/>
      <c r="H507" s="310"/>
      <c r="I507" s="309"/>
      <c r="J507" s="309"/>
      <c r="K507" s="309"/>
      <c r="L507" s="309"/>
    </row>
    <row r="508" ht="15.75" customHeight="1">
      <c r="A508" s="168"/>
      <c r="B508" s="311"/>
      <c r="C508" s="309"/>
      <c r="D508" s="309"/>
      <c r="E508" s="309"/>
      <c r="F508" s="312"/>
      <c r="G508" s="168"/>
      <c r="H508" s="310"/>
      <c r="I508" s="309"/>
      <c r="J508" s="309"/>
      <c r="K508" s="309"/>
      <c r="L508" s="309"/>
    </row>
    <row r="509" ht="15.75" customHeight="1">
      <c r="A509" s="168"/>
      <c r="B509" s="311"/>
      <c r="C509" s="309"/>
      <c r="D509" s="309"/>
      <c r="E509" s="309"/>
      <c r="F509" s="312"/>
      <c r="G509" s="168"/>
      <c r="H509" s="310"/>
      <c r="I509" s="309"/>
      <c r="J509" s="309"/>
      <c r="K509" s="309"/>
      <c r="L509" s="309"/>
    </row>
    <row r="510" ht="15.75" customHeight="1">
      <c r="A510" s="168"/>
      <c r="B510" s="311"/>
      <c r="C510" s="309"/>
      <c r="D510" s="309"/>
      <c r="E510" s="309"/>
      <c r="F510" s="312"/>
      <c r="G510" s="168"/>
      <c r="H510" s="310"/>
      <c r="I510" s="309"/>
      <c r="J510" s="309"/>
      <c r="K510" s="309"/>
      <c r="L510" s="309"/>
    </row>
    <row r="511" ht="15.75" customHeight="1">
      <c r="A511" s="168"/>
      <c r="B511" s="311"/>
      <c r="C511" s="309"/>
      <c r="D511" s="309"/>
      <c r="E511" s="309"/>
      <c r="F511" s="312"/>
      <c r="G511" s="168"/>
      <c r="H511" s="310"/>
      <c r="I511" s="309"/>
      <c r="J511" s="309"/>
      <c r="K511" s="309"/>
      <c r="L511" s="309"/>
    </row>
    <row r="512" ht="15.75" customHeight="1">
      <c r="A512" s="168"/>
      <c r="B512" s="311"/>
      <c r="C512" s="309"/>
      <c r="D512" s="309"/>
      <c r="E512" s="309"/>
      <c r="F512" s="312"/>
      <c r="G512" s="168"/>
      <c r="H512" s="310"/>
      <c r="I512" s="309"/>
      <c r="J512" s="309"/>
      <c r="K512" s="309"/>
      <c r="L512" s="309"/>
    </row>
    <row r="513" ht="15.75" customHeight="1">
      <c r="A513" s="168"/>
      <c r="B513" s="311"/>
      <c r="C513" s="309"/>
      <c r="D513" s="309"/>
      <c r="E513" s="309"/>
      <c r="F513" s="312"/>
      <c r="G513" s="168"/>
      <c r="H513" s="310"/>
      <c r="I513" s="309"/>
      <c r="J513" s="309"/>
      <c r="K513" s="309"/>
      <c r="L513" s="309"/>
    </row>
    <row r="514" ht="15.75" customHeight="1">
      <c r="A514" s="168"/>
      <c r="B514" s="311"/>
      <c r="C514" s="309"/>
      <c r="D514" s="309"/>
      <c r="E514" s="309"/>
      <c r="F514" s="312"/>
      <c r="G514" s="168"/>
      <c r="H514" s="310"/>
      <c r="I514" s="309"/>
      <c r="J514" s="309"/>
      <c r="K514" s="309"/>
      <c r="L514" s="309"/>
    </row>
    <row r="515" ht="15.75" customHeight="1">
      <c r="A515" s="168"/>
      <c r="B515" s="311"/>
      <c r="C515" s="309"/>
      <c r="D515" s="309"/>
      <c r="E515" s="309"/>
      <c r="F515" s="312"/>
      <c r="G515" s="168"/>
      <c r="H515" s="310"/>
      <c r="I515" s="309"/>
      <c r="J515" s="309"/>
      <c r="K515" s="309"/>
      <c r="L515" s="309"/>
    </row>
    <row r="516" ht="15.75" customHeight="1">
      <c r="A516" s="168"/>
      <c r="B516" s="311"/>
      <c r="C516" s="309"/>
      <c r="D516" s="309"/>
      <c r="E516" s="309"/>
      <c r="F516" s="312"/>
      <c r="G516" s="168"/>
      <c r="H516" s="310"/>
      <c r="I516" s="309"/>
      <c r="J516" s="309"/>
      <c r="K516" s="309"/>
      <c r="L516" s="309"/>
    </row>
    <row r="517" ht="15.75" customHeight="1">
      <c r="A517" s="168"/>
      <c r="B517" s="311"/>
      <c r="C517" s="309"/>
      <c r="D517" s="309"/>
      <c r="E517" s="309"/>
      <c r="F517" s="312"/>
      <c r="G517" s="168"/>
      <c r="H517" s="310"/>
      <c r="I517" s="309"/>
      <c r="J517" s="309"/>
      <c r="K517" s="309"/>
      <c r="L517" s="309"/>
    </row>
    <row r="518" ht="15.75" customHeight="1">
      <c r="A518" s="168"/>
      <c r="B518" s="311"/>
      <c r="C518" s="309"/>
      <c r="D518" s="309"/>
      <c r="E518" s="309"/>
      <c r="F518" s="312"/>
      <c r="G518" s="168"/>
      <c r="H518" s="310"/>
      <c r="I518" s="309"/>
      <c r="J518" s="309"/>
      <c r="K518" s="309"/>
      <c r="L518" s="309"/>
    </row>
    <row r="519" ht="15.75" customHeight="1">
      <c r="A519" s="168"/>
      <c r="B519" s="311"/>
      <c r="C519" s="309"/>
      <c r="D519" s="309"/>
      <c r="E519" s="309"/>
      <c r="F519" s="312"/>
      <c r="G519" s="168"/>
      <c r="H519" s="310"/>
      <c r="I519" s="309"/>
      <c r="J519" s="309"/>
      <c r="K519" s="309"/>
      <c r="L519" s="309"/>
    </row>
    <row r="520" ht="15.75" customHeight="1">
      <c r="A520" s="168"/>
      <c r="B520" s="311"/>
      <c r="C520" s="309"/>
      <c r="D520" s="309"/>
      <c r="E520" s="309"/>
      <c r="F520" s="312"/>
      <c r="G520" s="168"/>
      <c r="H520" s="310"/>
      <c r="I520" s="309"/>
      <c r="J520" s="309"/>
      <c r="K520" s="309"/>
      <c r="L520" s="309"/>
    </row>
    <row r="521" ht="15.75" customHeight="1">
      <c r="A521" s="168"/>
      <c r="B521" s="311"/>
      <c r="C521" s="309"/>
      <c r="D521" s="309"/>
      <c r="E521" s="309"/>
      <c r="F521" s="312"/>
      <c r="G521" s="168"/>
      <c r="H521" s="310"/>
      <c r="I521" s="309"/>
      <c r="J521" s="309"/>
      <c r="K521" s="309"/>
      <c r="L521" s="309"/>
    </row>
    <row r="522" ht="15.75" customHeight="1">
      <c r="A522" s="168"/>
      <c r="B522" s="311"/>
      <c r="C522" s="309"/>
      <c r="D522" s="309"/>
      <c r="E522" s="309"/>
      <c r="F522" s="312"/>
      <c r="G522" s="168"/>
      <c r="H522" s="310"/>
      <c r="I522" s="309"/>
      <c r="J522" s="309"/>
      <c r="K522" s="309"/>
      <c r="L522" s="309"/>
    </row>
    <row r="523" ht="15.75" customHeight="1">
      <c r="A523" s="168"/>
      <c r="B523" s="311"/>
      <c r="C523" s="309"/>
      <c r="D523" s="309"/>
      <c r="E523" s="309"/>
      <c r="F523" s="312"/>
      <c r="G523" s="168"/>
      <c r="H523" s="310"/>
      <c r="I523" s="309"/>
      <c r="J523" s="309"/>
      <c r="K523" s="309"/>
      <c r="L523" s="309"/>
    </row>
    <row r="524" ht="15.75" customHeight="1">
      <c r="A524" s="168"/>
      <c r="B524" s="311"/>
      <c r="C524" s="309"/>
      <c r="D524" s="309"/>
      <c r="E524" s="309"/>
      <c r="F524" s="312"/>
      <c r="G524" s="168"/>
      <c r="H524" s="310"/>
      <c r="I524" s="309"/>
      <c r="J524" s="309"/>
      <c r="K524" s="309"/>
      <c r="L524" s="309"/>
    </row>
    <row r="525" ht="15.75" customHeight="1">
      <c r="A525" s="168"/>
      <c r="B525" s="311"/>
      <c r="C525" s="309"/>
      <c r="D525" s="309"/>
      <c r="E525" s="309"/>
      <c r="F525" s="312"/>
      <c r="G525" s="168"/>
      <c r="H525" s="310"/>
      <c r="I525" s="309"/>
      <c r="J525" s="309"/>
      <c r="K525" s="309"/>
      <c r="L525" s="309"/>
    </row>
    <row r="526" ht="15.75" customHeight="1">
      <c r="A526" s="168"/>
      <c r="B526" s="311"/>
      <c r="C526" s="309"/>
      <c r="D526" s="309"/>
      <c r="E526" s="309"/>
      <c r="F526" s="312"/>
      <c r="G526" s="168"/>
      <c r="H526" s="310"/>
      <c r="I526" s="309"/>
      <c r="J526" s="309"/>
      <c r="K526" s="309"/>
      <c r="L526" s="309"/>
    </row>
    <row r="527" ht="15.75" customHeight="1">
      <c r="A527" s="168"/>
      <c r="B527" s="311"/>
      <c r="C527" s="309"/>
      <c r="D527" s="309"/>
      <c r="E527" s="309"/>
      <c r="F527" s="312"/>
      <c r="G527" s="168"/>
      <c r="H527" s="310"/>
      <c r="I527" s="309"/>
      <c r="J527" s="309"/>
      <c r="K527" s="309"/>
      <c r="L527" s="309"/>
    </row>
    <row r="528" ht="15.75" customHeight="1">
      <c r="A528" s="168"/>
      <c r="B528" s="311"/>
      <c r="C528" s="309"/>
      <c r="D528" s="309"/>
      <c r="E528" s="309"/>
      <c r="F528" s="312"/>
      <c r="G528" s="168"/>
      <c r="H528" s="310"/>
      <c r="I528" s="309"/>
      <c r="J528" s="309"/>
      <c r="K528" s="309"/>
      <c r="L528" s="309"/>
    </row>
    <row r="529" ht="15.75" customHeight="1">
      <c r="A529" s="168"/>
      <c r="B529" s="311"/>
      <c r="C529" s="309"/>
      <c r="D529" s="309"/>
      <c r="E529" s="309"/>
      <c r="F529" s="312"/>
      <c r="G529" s="168"/>
      <c r="H529" s="310"/>
      <c r="I529" s="309"/>
      <c r="J529" s="309"/>
      <c r="K529" s="309"/>
      <c r="L529" s="309"/>
    </row>
    <row r="530" ht="15.75" customHeight="1">
      <c r="A530" s="168"/>
      <c r="B530" s="311"/>
      <c r="C530" s="309"/>
      <c r="D530" s="309"/>
      <c r="E530" s="309"/>
      <c r="F530" s="312"/>
      <c r="G530" s="168"/>
      <c r="H530" s="310"/>
      <c r="I530" s="309"/>
      <c r="J530" s="309"/>
      <c r="K530" s="309"/>
      <c r="L530" s="309"/>
    </row>
    <row r="531" ht="15.75" customHeight="1">
      <c r="A531" s="168"/>
      <c r="B531" s="311"/>
      <c r="C531" s="309"/>
      <c r="D531" s="309"/>
      <c r="E531" s="309"/>
      <c r="F531" s="312"/>
      <c r="G531" s="168"/>
      <c r="H531" s="310"/>
      <c r="I531" s="309"/>
      <c r="J531" s="309"/>
      <c r="K531" s="309"/>
      <c r="L531" s="309"/>
    </row>
    <row r="532" ht="15.75" customHeight="1">
      <c r="A532" s="168"/>
      <c r="B532" s="311"/>
      <c r="C532" s="309"/>
      <c r="D532" s="309"/>
      <c r="E532" s="309"/>
      <c r="F532" s="312"/>
      <c r="G532" s="168"/>
      <c r="H532" s="310"/>
      <c r="I532" s="309"/>
      <c r="J532" s="309"/>
      <c r="K532" s="309"/>
      <c r="L532" s="309"/>
    </row>
    <row r="533" ht="15.75" customHeight="1">
      <c r="A533" s="168"/>
      <c r="B533" s="311"/>
      <c r="C533" s="309"/>
      <c r="D533" s="309"/>
      <c r="E533" s="309"/>
      <c r="F533" s="312"/>
      <c r="G533" s="168"/>
      <c r="H533" s="310"/>
      <c r="I533" s="309"/>
      <c r="J533" s="309"/>
      <c r="K533" s="309"/>
      <c r="L533" s="309"/>
    </row>
    <row r="534" ht="15.75" customHeight="1">
      <c r="A534" s="168"/>
      <c r="B534" s="311"/>
      <c r="C534" s="309"/>
      <c r="D534" s="309"/>
      <c r="E534" s="309"/>
      <c r="F534" s="312"/>
      <c r="G534" s="168"/>
      <c r="H534" s="310"/>
      <c r="I534" s="309"/>
      <c r="J534" s="309"/>
      <c r="K534" s="309"/>
      <c r="L534" s="309"/>
    </row>
    <row r="535" ht="15.75" customHeight="1">
      <c r="A535" s="168"/>
      <c r="B535" s="311"/>
      <c r="C535" s="309"/>
      <c r="D535" s="309"/>
      <c r="E535" s="309"/>
      <c r="F535" s="312"/>
      <c r="G535" s="168"/>
      <c r="H535" s="310"/>
      <c r="I535" s="309"/>
      <c r="J535" s="309"/>
      <c r="K535" s="309"/>
      <c r="L535" s="309"/>
    </row>
    <row r="536" ht="15.75" customHeight="1">
      <c r="A536" s="168"/>
      <c r="B536" s="311"/>
      <c r="C536" s="309"/>
      <c r="D536" s="309"/>
      <c r="E536" s="309"/>
      <c r="F536" s="312"/>
      <c r="G536" s="168"/>
      <c r="H536" s="310"/>
      <c r="I536" s="309"/>
      <c r="J536" s="309"/>
      <c r="K536" s="309"/>
      <c r="L536" s="309"/>
    </row>
    <row r="537" ht="15.75" customHeight="1">
      <c r="A537" s="168"/>
      <c r="B537" s="311"/>
      <c r="C537" s="309"/>
      <c r="D537" s="309"/>
      <c r="E537" s="309"/>
      <c r="F537" s="312"/>
      <c r="G537" s="168"/>
      <c r="H537" s="310"/>
      <c r="I537" s="309"/>
      <c r="J537" s="309"/>
      <c r="K537" s="309"/>
      <c r="L537" s="309"/>
    </row>
    <row r="538" ht="15.75" customHeight="1">
      <c r="A538" s="168"/>
      <c r="B538" s="311"/>
      <c r="C538" s="309"/>
      <c r="D538" s="309"/>
      <c r="E538" s="309"/>
      <c r="F538" s="312"/>
      <c r="G538" s="168"/>
      <c r="H538" s="310"/>
      <c r="I538" s="309"/>
      <c r="J538" s="309"/>
      <c r="K538" s="309"/>
      <c r="L538" s="309"/>
    </row>
    <row r="539" ht="15.75" customHeight="1">
      <c r="A539" s="168"/>
      <c r="B539" s="311"/>
      <c r="C539" s="309"/>
      <c r="D539" s="309"/>
      <c r="E539" s="309"/>
      <c r="F539" s="312"/>
      <c r="G539" s="168"/>
      <c r="H539" s="310"/>
      <c r="I539" s="309"/>
      <c r="J539" s="309"/>
      <c r="K539" s="309"/>
      <c r="L539" s="309"/>
    </row>
    <row r="540" ht="15.75" customHeight="1">
      <c r="A540" s="168"/>
      <c r="B540" s="311"/>
      <c r="C540" s="309"/>
      <c r="D540" s="309"/>
      <c r="E540" s="309"/>
      <c r="F540" s="312"/>
      <c r="G540" s="168"/>
      <c r="H540" s="310"/>
      <c r="I540" s="309"/>
      <c r="J540" s="309"/>
      <c r="K540" s="309"/>
      <c r="L540" s="309"/>
    </row>
    <row r="541" ht="15.75" customHeight="1">
      <c r="A541" s="168"/>
      <c r="B541" s="311"/>
      <c r="C541" s="309"/>
      <c r="D541" s="309"/>
      <c r="E541" s="309"/>
      <c r="F541" s="312"/>
      <c r="G541" s="168"/>
      <c r="H541" s="310"/>
      <c r="I541" s="309"/>
      <c r="J541" s="309"/>
      <c r="K541" s="309"/>
      <c r="L541" s="309"/>
    </row>
    <row r="542" ht="15.75" customHeight="1">
      <c r="A542" s="168"/>
      <c r="B542" s="311"/>
      <c r="C542" s="309"/>
      <c r="D542" s="309"/>
      <c r="E542" s="309"/>
      <c r="F542" s="312"/>
      <c r="G542" s="168"/>
      <c r="H542" s="310"/>
      <c r="I542" s="309"/>
      <c r="J542" s="309"/>
      <c r="K542" s="309"/>
      <c r="L542" s="309"/>
    </row>
    <row r="543" ht="15.75" customHeight="1">
      <c r="A543" s="168"/>
      <c r="B543" s="311"/>
      <c r="C543" s="309"/>
      <c r="D543" s="309"/>
      <c r="E543" s="309"/>
      <c r="F543" s="312"/>
      <c r="G543" s="168"/>
      <c r="H543" s="310"/>
      <c r="I543" s="309"/>
      <c r="J543" s="309"/>
      <c r="K543" s="309"/>
      <c r="L543" s="309"/>
    </row>
    <row r="544" ht="15.75" customHeight="1">
      <c r="A544" s="168"/>
      <c r="B544" s="311"/>
      <c r="C544" s="309"/>
      <c r="D544" s="309"/>
      <c r="E544" s="309"/>
      <c r="F544" s="312"/>
      <c r="G544" s="168"/>
      <c r="H544" s="310"/>
      <c r="I544" s="309"/>
      <c r="J544" s="309"/>
      <c r="K544" s="309"/>
      <c r="L544" s="309"/>
    </row>
    <row r="545" ht="15.75" customHeight="1">
      <c r="A545" s="168"/>
      <c r="B545" s="311"/>
      <c r="C545" s="309"/>
      <c r="D545" s="309"/>
      <c r="E545" s="309"/>
      <c r="F545" s="312"/>
      <c r="G545" s="168"/>
      <c r="H545" s="310"/>
      <c r="I545" s="309"/>
      <c r="J545" s="309"/>
      <c r="K545" s="309"/>
      <c r="L545" s="309"/>
    </row>
    <row r="546" ht="15.75" customHeight="1">
      <c r="A546" s="168"/>
      <c r="B546" s="311"/>
      <c r="C546" s="309"/>
      <c r="D546" s="309"/>
      <c r="E546" s="309"/>
      <c r="F546" s="312"/>
      <c r="G546" s="168"/>
      <c r="H546" s="310"/>
      <c r="I546" s="309"/>
      <c r="J546" s="309"/>
      <c r="K546" s="309"/>
      <c r="L546" s="309"/>
    </row>
    <row r="547" ht="15.75" customHeight="1">
      <c r="A547" s="168"/>
      <c r="B547" s="311"/>
      <c r="C547" s="309"/>
      <c r="D547" s="309"/>
      <c r="E547" s="309"/>
      <c r="F547" s="312"/>
      <c r="G547" s="168"/>
      <c r="H547" s="310"/>
      <c r="I547" s="309"/>
      <c r="J547" s="309"/>
      <c r="K547" s="309"/>
      <c r="L547" s="309"/>
    </row>
    <row r="548" ht="15.75" customHeight="1">
      <c r="A548" s="168"/>
      <c r="B548" s="311"/>
      <c r="C548" s="309"/>
      <c r="D548" s="309"/>
      <c r="E548" s="309"/>
      <c r="F548" s="312"/>
      <c r="G548" s="168"/>
      <c r="H548" s="310"/>
      <c r="I548" s="309"/>
      <c r="J548" s="309"/>
      <c r="K548" s="309"/>
      <c r="L548" s="309"/>
    </row>
    <row r="549" ht="15.75" customHeight="1">
      <c r="A549" s="168"/>
      <c r="B549" s="311"/>
      <c r="C549" s="309"/>
      <c r="D549" s="309"/>
      <c r="E549" s="309"/>
      <c r="F549" s="312"/>
      <c r="G549" s="168"/>
      <c r="H549" s="310"/>
      <c r="I549" s="309"/>
      <c r="J549" s="309"/>
      <c r="K549" s="309"/>
      <c r="L549" s="309"/>
    </row>
    <row r="550" ht="15.75" customHeight="1">
      <c r="A550" s="168"/>
      <c r="B550" s="311"/>
      <c r="C550" s="309"/>
      <c r="D550" s="309"/>
      <c r="E550" s="309"/>
      <c r="F550" s="312"/>
      <c r="G550" s="168"/>
      <c r="H550" s="310"/>
      <c r="I550" s="309"/>
      <c r="J550" s="309"/>
      <c r="K550" s="309"/>
      <c r="L550" s="309"/>
    </row>
    <row r="551" ht="15.75" customHeight="1">
      <c r="A551" s="168"/>
      <c r="B551" s="311"/>
      <c r="C551" s="309"/>
      <c r="D551" s="309"/>
      <c r="E551" s="309"/>
      <c r="F551" s="312"/>
      <c r="G551" s="168"/>
      <c r="H551" s="310"/>
      <c r="I551" s="309"/>
      <c r="J551" s="309"/>
      <c r="K551" s="309"/>
      <c r="L551" s="309"/>
    </row>
    <row r="552" ht="15.75" customHeight="1">
      <c r="A552" s="168"/>
      <c r="B552" s="311"/>
      <c r="C552" s="309"/>
      <c r="D552" s="309"/>
      <c r="E552" s="309"/>
      <c r="F552" s="312"/>
      <c r="G552" s="168"/>
      <c r="H552" s="310"/>
      <c r="I552" s="309"/>
      <c r="J552" s="309"/>
      <c r="K552" s="309"/>
      <c r="L552" s="309"/>
    </row>
    <row r="553" ht="15.75" customHeight="1">
      <c r="A553" s="168"/>
      <c r="B553" s="311"/>
      <c r="C553" s="309"/>
      <c r="D553" s="309"/>
      <c r="E553" s="309"/>
      <c r="F553" s="312"/>
      <c r="G553" s="168"/>
      <c r="H553" s="310"/>
      <c r="I553" s="309"/>
      <c r="J553" s="309"/>
      <c r="K553" s="309"/>
      <c r="L553" s="309"/>
    </row>
    <row r="554" ht="15.75" customHeight="1">
      <c r="A554" s="168"/>
      <c r="B554" s="311"/>
      <c r="C554" s="309"/>
      <c r="D554" s="309"/>
      <c r="E554" s="309"/>
      <c r="F554" s="312"/>
      <c r="G554" s="168"/>
      <c r="H554" s="310"/>
      <c r="I554" s="309"/>
      <c r="J554" s="309"/>
      <c r="K554" s="309"/>
      <c r="L554" s="309"/>
    </row>
    <row r="555" ht="15.75" customHeight="1">
      <c r="A555" s="168"/>
      <c r="B555" s="311"/>
      <c r="C555" s="309"/>
      <c r="D555" s="309"/>
      <c r="E555" s="309"/>
      <c r="F555" s="312"/>
      <c r="G555" s="168"/>
      <c r="H555" s="310"/>
      <c r="I555" s="309"/>
      <c r="J555" s="309"/>
      <c r="K555" s="309"/>
      <c r="L555" s="309"/>
    </row>
    <row r="556" ht="15.75" customHeight="1">
      <c r="A556" s="168"/>
      <c r="B556" s="311"/>
      <c r="C556" s="309"/>
      <c r="D556" s="309"/>
      <c r="E556" s="309"/>
      <c r="F556" s="312"/>
      <c r="G556" s="168"/>
      <c r="H556" s="310"/>
      <c r="I556" s="309"/>
      <c r="J556" s="309"/>
      <c r="K556" s="309"/>
      <c r="L556" s="309"/>
    </row>
    <row r="557" ht="15.75" customHeight="1">
      <c r="A557" s="168"/>
      <c r="B557" s="311"/>
      <c r="C557" s="309"/>
      <c r="D557" s="309"/>
      <c r="E557" s="309"/>
      <c r="F557" s="312"/>
      <c r="G557" s="168"/>
      <c r="H557" s="310"/>
      <c r="I557" s="309"/>
      <c r="J557" s="309"/>
      <c r="K557" s="309"/>
      <c r="L557" s="309"/>
    </row>
    <row r="558" ht="15.75" customHeight="1">
      <c r="A558" s="168"/>
      <c r="B558" s="311"/>
      <c r="C558" s="309"/>
      <c r="D558" s="309"/>
      <c r="E558" s="309"/>
      <c r="F558" s="312"/>
      <c r="G558" s="168"/>
      <c r="H558" s="310"/>
      <c r="I558" s="309"/>
      <c r="J558" s="309"/>
      <c r="K558" s="309"/>
      <c r="L558" s="309"/>
    </row>
    <row r="559" ht="15.75" customHeight="1">
      <c r="A559" s="168"/>
      <c r="B559" s="311"/>
      <c r="C559" s="309"/>
      <c r="D559" s="309"/>
      <c r="E559" s="309"/>
      <c r="F559" s="312"/>
      <c r="G559" s="168"/>
      <c r="H559" s="310"/>
      <c r="I559" s="309"/>
      <c r="J559" s="309"/>
      <c r="K559" s="309"/>
      <c r="L559" s="309"/>
    </row>
    <row r="560" ht="15.75" customHeight="1">
      <c r="A560" s="168"/>
      <c r="B560" s="311"/>
      <c r="C560" s="309"/>
      <c r="D560" s="309"/>
      <c r="E560" s="309"/>
      <c r="F560" s="312"/>
      <c r="G560" s="168"/>
      <c r="H560" s="310"/>
      <c r="I560" s="309"/>
      <c r="J560" s="309"/>
      <c r="K560" s="309"/>
      <c r="L560" s="309"/>
    </row>
    <row r="561" ht="15.75" customHeight="1">
      <c r="A561" s="168"/>
      <c r="B561" s="311"/>
      <c r="C561" s="309"/>
      <c r="D561" s="309"/>
      <c r="E561" s="309"/>
      <c r="F561" s="312"/>
      <c r="G561" s="168"/>
      <c r="H561" s="310"/>
      <c r="I561" s="309"/>
      <c r="J561" s="309"/>
      <c r="K561" s="309"/>
      <c r="L561" s="309"/>
    </row>
    <row r="562" ht="15.75" customHeight="1">
      <c r="A562" s="168"/>
      <c r="B562" s="311"/>
      <c r="C562" s="309"/>
      <c r="D562" s="309"/>
      <c r="E562" s="309"/>
      <c r="F562" s="312"/>
      <c r="G562" s="168"/>
      <c r="H562" s="310"/>
      <c r="I562" s="309"/>
      <c r="J562" s="309"/>
      <c r="K562" s="309"/>
      <c r="L562" s="309"/>
    </row>
    <row r="563" ht="15.75" customHeight="1">
      <c r="A563" s="168"/>
      <c r="B563" s="311"/>
      <c r="C563" s="309"/>
      <c r="D563" s="309"/>
      <c r="E563" s="309"/>
      <c r="F563" s="312"/>
      <c r="G563" s="168"/>
      <c r="H563" s="310"/>
      <c r="I563" s="309"/>
      <c r="J563" s="309"/>
      <c r="K563" s="309"/>
      <c r="L563" s="309"/>
    </row>
    <row r="564" ht="15.75" customHeight="1">
      <c r="A564" s="168"/>
      <c r="B564" s="311"/>
      <c r="C564" s="309"/>
      <c r="D564" s="309"/>
      <c r="E564" s="309"/>
      <c r="F564" s="312"/>
      <c r="G564" s="168"/>
      <c r="H564" s="310"/>
      <c r="I564" s="309"/>
      <c r="J564" s="309"/>
      <c r="K564" s="309"/>
      <c r="L564" s="309"/>
    </row>
    <row r="565" ht="15.75" customHeight="1">
      <c r="A565" s="168"/>
      <c r="B565" s="311"/>
      <c r="C565" s="309"/>
      <c r="D565" s="309"/>
      <c r="E565" s="309"/>
      <c r="F565" s="312"/>
      <c r="G565" s="168"/>
      <c r="H565" s="310"/>
      <c r="I565" s="309"/>
      <c r="J565" s="309"/>
      <c r="K565" s="309"/>
      <c r="L565" s="309"/>
    </row>
    <row r="566" ht="15.75" customHeight="1">
      <c r="A566" s="168"/>
      <c r="B566" s="311"/>
      <c r="C566" s="309"/>
      <c r="D566" s="309"/>
      <c r="E566" s="309"/>
      <c r="F566" s="312"/>
      <c r="G566" s="168"/>
      <c r="H566" s="310"/>
      <c r="I566" s="309"/>
      <c r="J566" s="309"/>
      <c r="K566" s="309"/>
      <c r="L566" s="309"/>
    </row>
    <row r="567" ht="15.75" customHeight="1">
      <c r="A567" s="168"/>
      <c r="B567" s="311"/>
      <c r="C567" s="309"/>
      <c r="D567" s="309"/>
      <c r="E567" s="309"/>
      <c r="F567" s="312"/>
      <c r="G567" s="168"/>
      <c r="H567" s="310"/>
      <c r="I567" s="309"/>
      <c r="J567" s="309"/>
      <c r="K567" s="309"/>
      <c r="L567" s="309"/>
    </row>
    <row r="568" ht="15.75" customHeight="1">
      <c r="A568" s="168"/>
      <c r="B568" s="311"/>
      <c r="C568" s="309"/>
      <c r="D568" s="309"/>
      <c r="E568" s="309"/>
      <c r="F568" s="312"/>
      <c r="G568" s="168"/>
      <c r="H568" s="310"/>
      <c r="I568" s="309"/>
      <c r="J568" s="309"/>
      <c r="K568" s="309"/>
      <c r="L568" s="309"/>
    </row>
    <row r="569" ht="15.75" customHeight="1">
      <c r="A569" s="168"/>
      <c r="B569" s="311"/>
      <c r="C569" s="309"/>
      <c r="D569" s="309"/>
      <c r="E569" s="309"/>
      <c r="F569" s="312"/>
      <c r="G569" s="168"/>
      <c r="H569" s="310"/>
      <c r="I569" s="309"/>
      <c r="J569" s="309"/>
      <c r="K569" s="309"/>
      <c r="L569" s="309"/>
    </row>
    <row r="570" ht="15.75" customHeight="1">
      <c r="A570" s="168"/>
      <c r="B570" s="311"/>
      <c r="C570" s="309"/>
      <c r="D570" s="309"/>
      <c r="E570" s="309"/>
      <c r="F570" s="312"/>
      <c r="G570" s="168"/>
      <c r="H570" s="310"/>
      <c r="I570" s="309"/>
      <c r="J570" s="309"/>
      <c r="K570" s="309"/>
      <c r="L570" s="309"/>
    </row>
    <row r="571" ht="15.75" customHeight="1">
      <c r="A571" s="168"/>
      <c r="B571" s="311"/>
      <c r="C571" s="309"/>
      <c r="D571" s="309"/>
      <c r="E571" s="309"/>
      <c r="F571" s="312"/>
      <c r="G571" s="168"/>
      <c r="H571" s="310"/>
      <c r="I571" s="309"/>
      <c r="J571" s="309"/>
      <c r="K571" s="309"/>
      <c r="L571" s="309"/>
    </row>
    <row r="572" ht="15.75" customHeight="1">
      <c r="A572" s="168"/>
      <c r="B572" s="311"/>
      <c r="C572" s="309"/>
      <c r="D572" s="309"/>
      <c r="E572" s="309"/>
      <c r="F572" s="312"/>
      <c r="G572" s="168"/>
      <c r="H572" s="310"/>
      <c r="I572" s="309"/>
      <c r="J572" s="309"/>
      <c r="K572" s="309"/>
      <c r="L572" s="309"/>
    </row>
    <row r="573" ht="15.75" customHeight="1">
      <c r="A573" s="168"/>
      <c r="B573" s="311"/>
      <c r="C573" s="309"/>
      <c r="D573" s="309"/>
      <c r="E573" s="309"/>
      <c r="F573" s="312"/>
      <c r="G573" s="168"/>
      <c r="H573" s="310"/>
      <c r="I573" s="309"/>
      <c r="J573" s="309"/>
      <c r="K573" s="309"/>
      <c r="L573" s="309"/>
    </row>
    <row r="574" ht="15.75" customHeight="1">
      <c r="A574" s="168"/>
      <c r="B574" s="311"/>
      <c r="C574" s="309"/>
      <c r="D574" s="309"/>
      <c r="E574" s="309"/>
      <c r="F574" s="312"/>
      <c r="G574" s="168"/>
      <c r="H574" s="310"/>
      <c r="I574" s="309"/>
      <c r="J574" s="309"/>
      <c r="K574" s="309"/>
      <c r="L574" s="309"/>
    </row>
    <row r="575" ht="15.75" customHeight="1">
      <c r="A575" s="168"/>
      <c r="B575" s="311"/>
      <c r="C575" s="309"/>
      <c r="D575" s="309"/>
      <c r="E575" s="309"/>
      <c r="F575" s="312"/>
      <c r="G575" s="168"/>
      <c r="H575" s="310"/>
      <c r="I575" s="309"/>
      <c r="J575" s="309"/>
      <c r="K575" s="309"/>
      <c r="L575" s="309"/>
    </row>
    <row r="576" ht="15.75" customHeight="1">
      <c r="A576" s="168"/>
      <c r="B576" s="311"/>
      <c r="C576" s="309"/>
      <c r="D576" s="309"/>
      <c r="E576" s="309"/>
      <c r="F576" s="312"/>
      <c r="G576" s="168"/>
      <c r="H576" s="310"/>
      <c r="I576" s="309"/>
      <c r="J576" s="309"/>
      <c r="K576" s="309"/>
      <c r="L576" s="309"/>
    </row>
    <row r="577" ht="15.75" customHeight="1">
      <c r="A577" s="168"/>
      <c r="B577" s="311"/>
      <c r="C577" s="309"/>
      <c r="D577" s="309"/>
      <c r="E577" s="309"/>
      <c r="F577" s="312"/>
      <c r="G577" s="168"/>
      <c r="H577" s="310"/>
      <c r="I577" s="309"/>
      <c r="J577" s="309"/>
      <c r="K577" s="309"/>
      <c r="L577" s="309"/>
    </row>
    <row r="578" ht="15.75" customHeight="1">
      <c r="A578" s="168"/>
      <c r="B578" s="311"/>
      <c r="C578" s="309"/>
      <c r="D578" s="309"/>
      <c r="E578" s="309"/>
      <c r="F578" s="312"/>
      <c r="G578" s="168"/>
      <c r="H578" s="310"/>
      <c r="I578" s="309"/>
      <c r="J578" s="309"/>
      <c r="K578" s="309"/>
      <c r="L578" s="309"/>
    </row>
    <row r="579" ht="15.75" customHeight="1">
      <c r="A579" s="168"/>
      <c r="B579" s="311"/>
      <c r="C579" s="309"/>
      <c r="D579" s="309"/>
      <c r="E579" s="309"/>
      <c r="F579" s="312"/>
      <c r="G579" s="168"/>
      <c r="H579" s="310"/>
      <c r="I579" s="309"/>
      <c r="J579" s="309"/>
      <c r="K579" s="309"/>
      <c r="L579" s="309"/>
    </row>
    <row r="580" ht="15.75" customHeight="1">
      <c r="A580" s="168"/>
      <c r="B580" s="311"/>
      <c r="C580" s="309"/>
      <c r="D580" s="309"/>
      <c r="E580" s="309"/>
      <c r="F580" s="312"/>
      <c r="G580" s="168"/>
      <c r="H580" s="310"/>
      <c r="I580" s="309"/>
      <c r="J580" s="309"/>
      <c r="K580" s="309"/>
      <c r="L580" s="309"/>
    </row>
    <row r="581" ht="15.75" customHeight="1">
      <c r="A581" s="168"/>
      <c r="B581" s="311"/>
      <c r="C581" s="309"/>
      <c r="D581" s="309"/>
      <c r="E581" s="309"/>
      <c r="F581" s="312"/>
      <c r="G581" s="168"/>
      <c r="H581" s="310"/>
      <c r="I581" s="309"/>
      <c r="J581" s="309"/>
      <c r="K581" s="309"/>
      <c r="L581" s="309"/>
    </row>
    <row r="582" ht="15.75" customHeight="1">
      <c r="A582" s="168"/>
      <c r="B582" s="311"/>
      <c r="C582" s="309"/>
      <c r="D582" s="309"/>
      <c r="E582" s="309"/>
      <c r="F582" s="312"/>
      <c r="G582" s="168"/>
      <c r="H582" s="310"/>
      <c r="I582" s="309"/>
      <c r="J582" s="309"/>
      <c r="K582" s="309"/>
      <c r="L582" s="309"/>
    </row>
    <row r="583" ht="15.75" customHeight="1">
      <c r="A583" s="168"/>
      <c r="B583" s="311"/>
      <c r="C583" s="309"/>
      <c r="D583" s="309"/>
      <c r="E583" s="309"/>
      <c r="F583" s="312"/>
      <c r="G583" s="168"/>
      <c r="H583" s="310"/>
      <c r="I583" s="309"/>
      <c r="J583" s="309"/>
      <c r="K583" s="309"/>
      <c r="L583" s="309"/>
    </row>
    <row r="584" ht="15.75" customHeight="1">
      <c r="A584" s="168"/>
      <c r="B584" s="311"/>
      <c r="C584" s="309"/>
      <c r="D584" s="309"/>
      <c r="E584" s="309"/>
      <c r="F584" s="312"/>
      <c r="G584" s="168"/>
      <c r="H584" s="310"/>
      <c r="I584" s="309"/>
      <c r="J584" s="309"/>
      <c r="K584" s="309"/>
      <c r="L584" s="309"/>
    </row>
    <row r="585" ht="15.75" customHeight="1">
      <c r="A585" s="168"/>
      <c r="B585" s="311"/>
      <c r="C585" s="309"/>
      <c r="D585" s="309"/>
      <c r="E585" s="309"/>
      <c r="F585" s="312"/>
      <c r="G585" s="168"/>
      <c r="H585" s="310"/>
      <c r="I585" s="309"/>
      <c r="J585" s="309"/>
      <c r="K585" s="309"/>
      <c r="L585" s="309"/>
    </row>
    <row r="586" ht="15.75" customHeight="1">
      <c r="A586" s="168"/>
      <c r="B586" s="311"/>
      <c r="C586" s="309"/>
      <c r="D586" s="309"/>
      <c r="E586" s="309"/>
      <c r="F586" s="312"/>
      <c r="G586" s="168"/>
      <c r="H586" s="310"/>
      <c r="I586" s="309"/>
      <c r="J586" s="309"/>
      <c r="K586" s="309"/>
      <c r="L586" s="309"/>
    </row>
    <row r="587" ht="15.75" customHeight="1">
      <c r="A587" s="168"/>
      <c r="B587" s="311"/>
      <c r="C587" s="309"/>
      <c r="D587" s="309"/>
      <c r="E587" s="309"/>
      <c r="F587" s="312"/>
      <c r="G587" s="168"/>
      <c r="H587" s="310"/>
      <c r="I587" s="309"/>
      <c r="J587" s="309"/>
      <c r="K587" s="309"/>
      <c r="L587" s="309"/>
    </row>
    <row r="588" ht="15.75" customHeight="1">
      <c r="A588" s="168"/>
      <c r="B588" s="311"/>
      <c r="C588" s="309"/>
      <c r="D588" s="309"/>
      <c r="E588" s="309"/>
      <c r="F588" s="312"/>
      <c r="G588" s="168"/>
      <c r="H588" s="310"/>
      <c r="I588" s="309"/>
      <c r="J588" s="309"/>
      <c r="K588" s="309"/>
      <c r="L588" s="309"/>
    </row>
    <row r="589" ht="15.75" customHeight="1">
      <c r="A589" s="168"/>
      <c r="B589" s="311"/>
      <c r="C589" s="309"/>
      <c r="D589" s="309"/>
      <c r="E589" s="309"/>
      <c r="F589" s="312"/>
      <c r="G589" s="168"/>
      <c r="H589" s="310"/>
      <c r="I589" s="309"/>
      <c r="J589" s="309"/>
      <c r="K589" s="309"/>
      <c r="L589" s="309"/>
    </row>
    <row r="590" ht="15.75" customHeight="1">
      <c r="A590" s="168"/>
      <c r="B590" s="311"/>
      <c r="C590" s="309"/>
      <c r="D590" s="309"/>
      <c r="E590" s="309"/>
      <c r="F590" s="312"/>
      <c r="G590" s="168"/>
      <c r="H590" s="310"/>
      <c r="I590" s="309"/>
      <c r="J590" s="309"/>
      <c r="K590" s="309"/>
      <c r="L590" s="309"/>
    </row>
    <row r="591" ht="15.75" customHeight="1">
      <c r="A591" s="168"/>
      <c r="B591" s="311"/>
      <c r="C591" s="309"/>
      <c r="D591" s="309"/>
      <c r="E591" s="309"/>
      <c r="F591" s="312"/>
      <c r="G591" s="168"/>
      <c r="H591" s="310"/>
      <c r="I591" s="309"/>
      <c r="J591" s="309"/>
      <c r="K591" s="309"/>
      <c r="L591" s="309"/>
    </row>
    <row r="592" ht="15.75" customHeight="1">
      <c r="A592" s="168"/>
      <c r="B592" s="311"/>
      <c r="C592" s="309"/>
      <c r="D592" s="309"/>
      <c r="E592" s="309"/>
      <c r="F592" s="312"/>
      <c r="G592" s="168"/>
      <c r="H592" s="310"/>
      <c r="I592" s="309"/>
      <c r="J592" s="309"/>
      <c r="K592" s="309"/>
      <c r="L592" s="309"/>
    </row>
    <row r="593" ht="15.75" customHeight="1">
      <c r="A593" s="168"/>
      <c r="B593" s="311"/>
      <c r="C593" s="309"/>
      <c r="D593" s="309"/>
      <c r="E593" s="309"/>
      <c r="F593" s="312"/>
      <c r="G593" s="168"/>
      <c r="H593" s="310"/>
      <c r="I593" s="309"/>
      <c r="J593" s="309"/>
      <c r="K593" s="309"/>
      <c r="L593" s="309"/>
    </row>
    <row r="594" ht="15.75" customHeight="1">
      <c r="A594" s="168"/>
      <c r="B594" s="311"/>
      <c r="C594" s="309"/>
      <c r="D594" s="309"/>
      <c r="E594" s="309"/>
      <c r="F594" s="312"/>
      <c r="G594" s="168"/>
      <c r="H594" s="310"/>
      <c r="I594" s="309"/>
      <c r="J594" s="309"/>
      <c r="K594" s="309"/>
      <c r="L594" s="309"/>
    </row>
    <row r="595" ht="15.75" customHeight="1">
      <c r="A595" s="168"/>
      <c r="B595" s="311"/>
      <c r="C595" s="309"/>
      <c r="D595" s="309"/>
      <c r="E595" s="309"/>
      <c r="F595" s="312"/>
      <c r="G595" s="168"/>
      <c r="H595" s="310"/>
      <c r="I595" s="309"/>
      <c r="J595" s="309"/>
      <c r="K595" s="309"/>
      <c r="L595" s="309"/>
    </row>
    <row r="596" ht="15.75" customHeight="1">
      <c r="A596" s="168"/>
      <c r="B596" s="311"/>
      <c r="C596" s="309"/>
      <c r="D596" s="309"/>
      <c r="E596" s="309"/>
      <c r="F596" s="312"/>
      <c r="G596" s="168"/>
      <c r="H596" s="310"/>
      <c r="I596" s="309"/>
      <c r="J596" s="309"/>
      <c r="K596" s="309"/>
      <c r="L596" s="309"/>
    </row>
    <row r="597" ht="15.75" customHeight="1">
      <c r="A597" s="168"/>
      <c r="B597" s="311"/>
      <c r="C597" s="309"/>
      <c r="D597" s="309"/>
      <c r="E597" s="309"/>
      <c r="F597" s="312"/>
      <c r="G597" s="168"/>
      <c r="H597" s="310"/>
      <c r="I597" s="309"/>
      <c r="J597" s="309"/>
      <c r="K597" s="309"/>
      <c r="L597" s="309"/>
    </row>
    <row r="598" ht="15.75" customHeight="1">
      <c r="A598" s="168"/>
      <c r="B598" s="311"/>
      <c r="C598" s="309"/>
      <c r="D598" s="309"/>
      <c r="E598" s="309"/>
      <c r="F598" s="312"/>
      <c r="G598" s="168"/>
      <c r="H598" s="310"/>
      <c r="I598" s="309"/>
      <c r="J598" s="309"/>
      <c r="K598" s="309"/>
      <c r="L598" s="309"/>
    </row>
    <row r="599" ht="15.75" customHeight="1">
      <c r="A599" s="168"/>
      <c r="B599" s="311"/>
      <c r="C599" s="309"/>
      <c r="D599" s="309"/>
      <c r="E599" s="309"/>
      <c r="F599" s="312"/>
      <c r="G599" s="168"/>
      <c r="H599" s="310"/>
      <c r="I599" s="309"/>
      <c r="J599" s="309"/>
      <c r="K599" s="309"/>
      <c r="L599" s="309"/>
    </row>
    <row r="600" ht="15.75" customHeight="1">
      <c r="A600" s="168"/>
      <c r="B600" s="311"/>
      <c r="C600" s="309"/>
      <c r="D600" s="309"/>
      <c r="E600" s="309"/>
      <c r="F600" s="312"/>
      <c r="G600" s="168"/>
      <c r="H600" s="310"/>
      <c r="I600" s="309"/>
      <c r="J600" s="309"/>
      <c r="K600" s="309"/>
      <c r="L600" s="309"/>
    </row>
    <row r="601" ht="15.75" customHeight="1">
      <c r="A601" s="168"/>
      <c r="B601" s="311"/>
      <c r="C601" s="309"/>
      <c r="D601" s="309"/>
      <c r="E601" s="309"/>
      <c r="F601" s="312"/>
      <c r="G601" s="168"/>
      <c r="H601" s="310"/>
      <c r="I601" s="309"/>
      <c r="J601" s="309"/>
      <c r="K601" s="309"/>
      <c r="L601" s="309"/>
    </row>
    <row r="602" ht="15.75" customHeight="1">
      <c r="A602" s="168"/>
      <c r="B602" s="311"/>
      <c r="C602" s="309"/>
      <c r="D602" s="309"/>
      <c r="E602" s="309"/>
      <c r="F602" s="312"/>
      <c r="G602" s="168"/>
      <c r="H602" s="310"/>
      <c r="I602" s="309"/>
      <c r="J602" s="309"/>
      <c r="K602" s="309"/>
      <c r="L602" s="309"/>
    </row>
    <row r="603" ht="15.75" customHeight="1">
      <c r="A603" s="168"/>
      <c r="B603" s="311"/>
      <c r="C603" s="309"/>
      <c r="D603" s="309"/>
      <c r="E603" s="309"/>
      <c r="F603" s="312"/>
      <c r="G603" s="168"/>
      <c r="H603" s="310"/>
      <c r="I603" s="309"/>
      <c r="J603" s="309"/>
      <c r="K603" s="309"/>
      <c r="L603" s="309"/>
    </row>
    <row r="604" ht="15.75" customHeight="1">
      <c r="A604" s="168"/>
      <c r="B604" s="311"/>
      <c r="C604" s="309"/>
      <c r="D604" s="309"/>
      <c r="E604" s="309"/>
      <c r="F604" s="312"/>
      <c r="G604" s="168"/>
      <c r="H604" s="310"/>
      <c r="I604" s="309"/>
      <c r="J604" s="309"/>
      <c r="K604" s="309"/>
      <c r="L604" s="309"/>
    </row>
    <row r="605" ht="15.75" customHeight="1">
      <c r="A605" s="168"/>
      <c r="B605" s="311"/>
      <c r="C605" s="309"/>
      <c r="D605" s="309"/>
      <c r="E605" s="309"/>
      <c r="F605" s="312"/>
      <c r="G605" s="168"/>
      <c r="H605" s="310"/>
      <c r="I605" s="309"/>
      <c r="J605" s="309"/>
      <c r="K605" s="309"/>
      <c r="L605" s="309"/>
    </row>
    <row r="606" ht="15.75" customHeight="1">
      <c r="A606" s="168"/>
      <c r="B606" s="311"/>
      <c r="C606" s="309"/>
      <c r="D606" s="309"/>
      <c r="E606" s="309"/>
      <c r="F606" s="312"/>
      <c r="G606" s="168"/>
      <c r="H606" s="310"/>
      <c r="I606" s="309"/>
      <c r="J606" s="309"/>
      <c r="K606" s="309"/>
      <c r="L606" s="309"/>
    </row>
    <row r="607" ht="15.75" customHeight="1">
      <c r="A607" s="168"/>
      <c r="B607" s="311"/>
      <c r="C607" s="309"/>
      <c r="D607" s="309"/>
      <c r="E607" s="309"/>
      <c r="F607" s="312"/>
      <c r="G607" s="168"/>
      <c r="H607" s="310"/>
      <c r="I607" s="309"/>
      <c r="J607" s="309"/>
      <c r="K607" s="309"/>
      <c r="L607" s="309"/>
    </row>
    <row r="608" ht="15.75" customHeight="1">
      <c r="A608" s="168"/>
      <c r="B608" s="311"/>
      <c r="C608" s="309"/>
      <c r="D608" s="309"/>
      <c r="E608" s="309"/>
      <c r="F608" s="312"/>
      <c r="G608" s="168"/>
      <c r="H608" s="310"/>
      <c r="I608" s="309"/>
      <c r="J608" s="309"/>
      <c r="K608" s="309"/>
      <c r="L608" s="309"/>
    </row>
    <row r="609" ht="15.75" customHeight="1">
      <c r="A609" s="168"/>
      <c r="B609" s="311"/>
      <c r="C609" s="309"/>
      <c r="D609" s="309"/>
      <c r="E609" s="309"/>
      <c r="F609" s="312"/>
      <c r="G609" s="168"/>
      <c r="H609" s="310"/>
      <c r="I609" s="309"/>
      <c r="J609" s="309"/>
      <c r="K609" s="309"/>
      <c r="L609" s="309"/>
    </row>
    <row r="610" ht="15.75" customHeight="1">
      <c r="A610" s="168"/>
      <c r="B610" s="311"/>
      <c r="C610" s="309"/>
      <c r="D610" s="309"/>
      <c r="E610" s="309"/>
      <c r="F610" s="312"/>
      <c r="G610" s="168"/>
      <c r="H610" s="310"/>
      <c r="I610" s="309"/>
      <c r="J610" s="309"/>
      <c r="K610" s="309"/>
      <c r="L610" s="309"/>
    </row>
    <row r="611" ht="15.75" customHeight="1">
      <c r="A611" s="168"/>
      <c r="B611" s="311"/>
      <c r="C611" s="309"/>
      <c r="D611" s="309"/>
      <c r="E611" s="309"/>
      <c r="F611" s="312"/>
      <c r="G611" s="168"/>
      <c r="H611" s="310"/>
      <c r="I611" s="309"/>
      <c r="J611" s="309"/>
      <c r="K611" s="309"/>
      <c r="L611" s="309"/>
    </row>
    <row r="612" ht="15.75" customHeight="1">
      <c r="A612" s="168"/>
      <c r="B612" s="311"/>
      <c r="C612" s="309"/>
      <c r="D612" s="309"/>
      <c r="E612" s="309"/>
      <c r="F612" s="312"/>
      <c r="G612" s="168"/>
      <c r="H612" s="310"/>
      <c r="I612" s="309"/>
      <c r="J612" s="309"/>
      <c r="K612" s="309"/>
      <c r="L612" s="309"/>
    </row>
    <row r="613" ht="15.75" customHeight="1">
      <c r="A613" s="168"/>
      <c r="B613" s="311"/>
      <c r="C613" s="309"/>
      <c r="D613" s="309"/>
      <c r="E613" s="309"/>
      <c r="F613" s="312"/>
      <c r="G613" s="168"/>
      <c r="H613" s="310"/>
      <c r="I613" s="309"/>
      <c r="J613" s="309"/>
      <c r="K613" s="309"/>
      <c r="L613" s="309"/>
    </row>
    <row r="614" ht="15.75" customHeight="1">
      <c r="A614" s="168"/>
      <c r="B614" s="311"/>
      <c r="C614" s="309"/>
      <c r="D614" s="309"/>
      <c r="E614" s="309"/>
      <c r="F614" s="312"/>
      <c r="G614" s="168"/>
      <c r="H614" s="310"/>
      <c r="I614" s="309"/>
      <c r="J614" s="309"/>
      <c r="K614" s="309"/>
      <c r="L614" s="309"/>
    </row>
    <row r="615" ht="15.75" customHeight="1">
      <c r="A615" s="168"/>
      <c r="B615" s="311"/>
      <c r="C615" s="309"/>
      <c r="D615" s="309"/>
      <c r="E615" s="309"/>
      <c r="F615" s="312"/>
      <c r="G615" s="168"/>
      <c r="H615" s="310"/>
      <c r="I615" s="309"/>
      <c r="J615" s="309"/>
      <c r="K615" s="309"/>
      <c r="L615" s="309"/>
    </row>
    <row r="616" ht="15.75" customHeight="1">
      <c r="A616" s="168"/>
      <c r="B616" s="311"/>
      <c r="C616" s="309"/>
      <c r="D616" s="309"/>
      <c r="E616" s="309"/>
      <c r="F616" s="312"/>
      <c r="G616" s="168"/>
      <c r="H616" s="310"/>
      <c r="I616" s="309"/>
      <c r="J616" s="309"/>
      <c r="K616" s="309"/>
      <c r="L616" s="309"/>
    </row>
    <row r="617" ht="15.75" customHeight="1">
      <c r="A617" s="168"/>
      <c r="B617" s="311"/>
      <c r="C617" s="309"/>
      <c r="D617" s="309"/>
      <c r="E617" s="309"/>
      <c r="F617" s="312"/>
      <c r="G617" s="168"/>
      <c r="H617" s="310"/>
      <c r="I617" s="309"/>
      <c r="J617" s="309"/>
      <c r="K617" s="309"/>
      <c r="L617" s="309"/>
    </row>
    <row r="618" ht="15.75" customHeight="1">
      <c r="A618" s="168"/>
      <c r="B618" s="311"/>
      <c r="C618" s="309"/>
      <c r="D618" s="309"/>
      <c r="E618" s="309"/>
      <c r="F618" s="312"/>
      <c r="G618" s="168"/>
      <c r="H618" s="310"/>
      <c r="I618" s="309"/>
      <c r="J618" s="309"/>
      <c r="K618" s="309"/>
      <c r="L618" s="309"/>
    </row>
    <row r="619" ht="15.75" customHeight="1">
      <c r="A619" s="168"/>
      <c r="B619" s="311"/>
      <c r="C619" s="309"/>
      <c r="D619" s="309"/>
      <c r="E619" s="309"/>
      <c r="F619" s="312"/>
      <c r="G619" s="168"/>
      <c r="H619" s="310"/>
      <c r="I619" s="309"/>
      <c r="J619" s="309"/>
      <c r="K619" s="309"/>
      <c r="L619" s="309"/>
    </row>
    <row r="620" ht="15.75" customHeight="1">
      <c r="A620" s="168"/>
      <c r="B620" s="311"/>
      <c r="C620" s="309"/>
      <c r="D620" s="309"/>
      <c r="E620" s="309"/>
      <c r="F620" s="312"/>
      <c r="G620" s="168"/>
      <c r="H620" s="310"/>
      <c r="I620" s="309"/>
      <c r="J620" s="309"/>
      <c r="K620" s="309"/>
      <c r="L620" s="309"/>
    </row>
    <row r="621" ht="15.75" customHeight="1">
      <c r="A621" s="168"/>
      <c r="B621" s="311"/>
      <c r="C621" s="309"/>
      <c r="D621" s="309"/>
      <c r="E621" s="309"/>
      <c r="F621" s="312"/>
      <c r="G621" s="168"/>
      <c r="H621" s="310"/>
      <c r="I621" s="309"/>
      <c r="J621" s="309"/>
      <c r="K621" s="309"/>
      <c r="L621" s="309"/>
    </row>
    <row r="622" ht="15.75" customHeight="1">
      <c r="A622" s="168"/>
      <c r="B622" s="311"/>
      <c r="C622" s="309"/>
      <c r="D622" s="309"/>
      <c r="E622" s="309"/>
      <c r="F622" s="312"/>
      <c r="G622" s="168"/>
      <c r="H622" s="310"/>
      <c r="I622" s="309"/>
      <c r="J622" s="309"/>
      <c r="K622" s="309"/>
      <c r="L622" s="309"/>
    </row>
    <row r="623" ht="15.75" customHeight="1">
      <c r="A623" s="168"/>
      <c r="B623" s="311"/>
      <c r="C623" s="309"/>
      <c r="D623" s="309"/>
      <c r="E623" s="309"/>
      <c r="F623" s="312"/>
      <c r="G623" s="168"/>
      <c r="H623" s="310"/>
      <c r="I623" s="309"/>
      <c r="J623" s="309"/>
      <c r="K623" s="309"/>
      <c r="L623" s="309"/>
    </row>
    <row r="624" ht="15.75" customHeight="1">
      <c r="A624" s="168"/>
      <c r="B624" s="311"/>
      <c r="C624" s="309"/>
      <c r="D624" s="309"/>
      <c r="E624" s="309"/>
      <c r="F624" s="312"/>
      <c r="G624" s="168"/>
      <c r="H624" s="310"/>
      <c r="I624" s="309"/>
      <c r="J624" s="309"/>
      <c r="K624" s="309"/>
      <c r="L624" s="309"/>
    </row>
    <row r="625" ht="15.75" customHeight="1">
      <c r="A625" s="168"/>
      <c r="B625" s="311"/>
      <c r="C625" s="309"/>
      <c r="D625" s="309"/>
      <c r="E625" s="309"/>
      <c r="F625" s="312"/>
      <c r="G625" s="168"/>
      <c r="H625" s="310"/>
      <c r="I625" s="309"/>
      <c r="J625" s="309"/>
      <c r="K625" s="309"/>
      <c r="L625" s="309"/>
    </row>
    <row r="626" ht="15.75" customHeight="1">
      <c r="A626" s="168"/>
      <c r="B626" s="311"/>
      <c r="C626" s="309"/>
      <c r="D626" s="309"/>
      <c r="E626" s="309"/>
      <c r="F626" s="312"/>
      <c r="G626" s="168"/>
      <c r="H626" s="310"/>
      <c r="I626" s="309"/>
      <c r="J626" s="309"/>
      <c r="K626" s="309"/>
      <c r="L626" s="309"/>
    </row>
    <row r="627" ht="15.75" customHeight="1">
      <c r="A627" s="168"/>
      <c r="B627" s="311"/>
      <c r="C627" s="309"/>
      <c r="D627" s="309"/>
      <c r="E627" s="309"/>
      <c r="F627" s="312"/>
      <c r="G627" s="168"/>
      <c r="H627" s="310"/>
      <c r="I627" s="309"/>
      <c r="J627" s="309"/>
      <c r="K627" s="309"/>
      <c r="L627" s="309"/>
    </row>
    <row r="628" ht="15.75" customHeight="1">
      <c r="A628" s="168"/>
      <c r="B628" s="311"/>
      <c r="C628" s="309"/>
      <c r="D628" s="309"/>
      <c r="E628" s="309"/>
      <c r="F628" s="312"/>
      <c r="G628" s="168"/>
      <c r="H628" s="310"/>
      <c r="I628" s="309"/>
      <c r="J628" s="309"/>
      <c r="K628" s="309"/>
      <c r="L628" s="309"/>
    </row>
    <row r="629" ht="15.75" customHeight="1">
      <c r="A629" s="168"/>
      <c r="B629" s="311"/>
      <c r="C629" s="309"/>
      <c r="D629" s="309"/>
      <c r="E629" s="309"/>
      <c r="F629" s="312"/>
      <c r="G629" s="168"/>
      <c r="H629" s="310"/>
      <c r="I629" s="309"/>
      <c r="J629" s="309"/>
      <c r="K629" s="309"/>
      <c r="L629" s="309"/>
    </row>
    <row r="630" ht="15.75" customHeight="1">
      <c r="A630" s="168"/>
      <c r="B630" s="311"/>
      <c r="C630" s="309"/>
      <c r="D630" s="309"/>
      <c r="E630" s="309"/>
      <c r="F630" s="312"/>
      <c r="G630" s="168"/>
      <c r="H630" s="310"/>
      <c r="I630" s="309"/>
      <c r="J630" s="309"/>
      <c r="K630" s="309"/>
      <c r="L630" s="309"/>
    </row>
    <row r="631" ht="15.75" customHeight="1">
      <c r="A631" s="168"/>
      <c r="B631" s="311"/>
      <c r="C631" s="309"/>
      <c r="D631" s="309"/>
      <c r="E631" s="309"/>
      <c r="F631" s="312"/>
      <c r="G631" s="168"/>
      <c r="H631" s="310"/>
      <c r="I631" s="309"/>
      <c r="J631" s="309"/>
      <c r="K631" s="309"/>
      <c r="L631" s="309"/>
    </row>
    <row r="632" ht="15.75" customHeight="1">
      <c r="A632" s="168"/>
      <c r="B632" s="311"/>
      <c r="C632" s="309"/>
      <c r="D632" s="309"/>
      <c r="E632" s="309"/>
      <c r="F632" s="312"/>
      <c r="G632" s="168"/>
      <c r="H632" s="310"/>
      <c r="I632" s="309"/>
      <c r="J632" s="309"/>
      <c r="K632" s="309"/>
      <c r="L632" s="309"/>
    </row>
    <row r="633" ht="15.75" customHeight="1">
      <c r="A633" s="168"/>
      <c r="B633" s="311"/>
      <c r="C633" s="309"/>
      <c r="D633" s="309"/>
      <c r="E633" s="309"/>
      <c r="F633" s="312"/>
      <c r="G633" s="168"/>
      <c r="H633" s="310"/>
      <c r="I633" s="309"/>
      <c r="J633" s="309"/>
      <c r="K633" s="309"/>
      <c r="L633" s="309"/>
    </row>
    <row r="634" ht="15.75" customHeight="1">
      <c r="A634" s="168"/>
      <c r="B634" s="311"/>
      <c r="C634" s="309"/>
      <c r="D634" s="309"/>
      <c r="E634" s="309"/>
      <c r="F634" s="312"/>
      <c r="G634" s="168"/>
      <c r="H634" s="310"/>
      <c r="I634" s="309"/>
      <c r="J634" s="309"/>
      <c r="K634" s="309"/>
      <c r="L634" s="309"/>
    </row>
    <row r="635" ht="15.75" customHeight="1">
      <c r="A635" s="168"/>
      <c r="B635" s="311"/>
      <c r="C635" s="309"/>
      <c r="D635" s="309"/>
      <c r="E635" s="309"/>
      <c r="F635" s="312"/>
      <c r="G635" s="168"/>
      <c r="H635" s="310"/>
      <c r="I635" s="309"/>
      <c r="J635" s="309"/>
      <c r="K635" s="309"/>
      <c r="L635" s="309"/>
    </row>
    <row r="636" ht="15.75" customHeight="1">
      <c r="A636" s="168"/>
      <c r="B636" s="311"/>
      <c r="C636" s="309"/>
      <c r="D636" s="309"/>
      <c r="E636" s="309"/>
      <c r="F636" s="312"/>
      <c r="G636" s="168"/>
      <c r="H636" s="310"/>
      <c r="I636" s="309"/>
      <c r="J636" s="309"/>
      <c r="K636" s="309"/>
      <c r="L636" s="309"/>
    </row>
    <row r="637" ht="15.75" customHeight="1">
      <c r="A637" s="168"/>
      <c r="B637" s="311"/>
      <c r="C637" s="309"/>
      <c r="D637" s="309"/>
      <c r="E637" s="309"/>
      <c r="F637" s="312"/>
      <c r="G637" s="168"/>
      <c r="H637" s="310"/>
      <c r="I637" s="309"/>
      <c r="J637" s="309"/>
      <c r="K637" s="309"/>
      <c r="L637" s="309"/>
    </row>
    <row r="638" ht="15.75" customHeight="1">
      <c r="A638" s="168"/>
      <c r="B638" s="311"/>
      <c r="C638" s="309"/>
      <c r="D638" s="309"/>
      <c r="E638" s="309"/>
      <c r="F638" s="312"/>
      <c r="G638" s="168"/>
      <c r="H638" s="310"/>
      <c r="I638" s="309"/>
      <c r="J638" s="309"/>
      <c r="K638" s="309"/>
      <c r="L638" s="309"/>
    </row>
    <row r="639" ht="15.75" customHeight="1">
      <c r="A639" s="168"/>
      <c r="B639" s="311"/>
      <c r="C639" s="309"/>
      <c r="D639" s="309"/>
      <c r="E639" s="309"/>
      <c r="F639" s="312"/>
      <c r="G639" s="168"/>
      <c r="H639" s="310"/>
      <c r="I639" s="309"/>
      <c r="J639" s="309"/>
      <c r="K639" s="309"/>
      <c r="L639" s="309"/>
    </row>
    <row r="640" ht="15.75" customHeight="1">
      <c r="A640" s="168"/>
      <c r="B640" s="311"/>
      <c r="C640" s="309"/>
      <c r="D640" s="309"/>
      <c r="E640" s="309"/>
      <c r="F640" s="312"/>
      <c r="G640" s="168"/>
      <c r="H640" s="310"/>
      <c r="I640" s="309"/>
      <c r="J640" s="309"/>
      <c r="K640" s="309"/>
      <c r="L640" s="309"/>
    </row>
    <row r="641" ht="15.75" customHeight="1">
      <c r="A641" s="168"/>
      <c r="B641" s="311"/>
      <c r="C641" s="309"/>
      <c r="D641" s="309"/>
      <c r="E641" s="309"/>
      <c r="F641" s="312"/>
      <c r="G641" s="168"/>
      <c r="H641" s="310"/>
      <c r="I641" s="309"/>
      <c r="J641" s="309"/>
      <c r="K641" s="309"/>
      <c r="L641" s="309"/>
    </row>
    <row r="642" ht="15.75" customHeight="1">
      <c r="A642" s="168"/>
      <c r="B642" s="311"/>
      <c r="C642" s="309"/>
      <c r="D642" s="309"/>
      <c r="E642" s="309"/>
      <c r="F642" s="312"/>
      <c r="G642" s="168"/>
      <c r="H642" s="310"/>
      <c r="I642" s="309"/>
      <c r="J642" s="309"/>
      <c r="K642" s="309"/>
      <c r="L642" s="309"/>
    </row>
    <row r="643" ht="15.75" customHeight="1">
      <c r="A643" s="168"/>
      <c r="B643" s="311"/>
      <c r="C643" s="309"/>
      <c r="D643" s="309"/>
      <c r="E643" s="309"/>
      <c r="F643" s="312"/>
      <c r="G643" s="168"/>
      <c r="H643" s="310"/>
      <c r="I643" s="309"/>
      <c r="J643" s="309"/>
      <c r="K643" s="309"/>
      <c r="L643" s="309"/>
    </row>
    <row r="644" ht="15.75" customHeight="1">
      <c r="A644" s="168"/>
      <c r="B644" s="311"/>
      <c r="C644" s="309"/>
      <c r="D644" s="309"/>
      <c r="E644" s="309"/>
      <c r="F644" s="312"/>
      <c r="G644" s="168"/>
      <c r="H644" s="310"/>
      <c r="I644" s="309"/>
      <c r="J644" s="309"/>
      <c r="K644" s="309"/>
      <c r="L644" s="309"/>
    </row>
    <row r="645" ht="15.75" customHeight="1">
      <c r="A645" s="168"/>
      <c r="B645" s="311"/>
      <c r="C645" s="309"/>
      <c r="D645" s="309"/>
      <c r="E645" s="309"/>
      <c r="F645" s="312"/>
      <c r="G645" s="168"/>
      <c r="H645" s="310"/>
      <c r="I645" s="309"/>
      <c r="J645" s="309"/>
      <c r="K645" s="309"/>
      <c r="L645" s="309"/>
    </row>
    <row r="646" ht="15.75" customHeight="1">
      <c r="A646" s="168"/>
      <c r="B646" s="311"/>
      <c r="C646" s="309"/>
      <c r="D646" s="309"/>
      <c r="E646" s="309"/>
      <c r="F646" s="312"/>
      <c r="G646" s="168"/>
      <c r="H646" s="310"/>
      <c r="I646" s="309"/>
      <c r="J646" s="309"/>
      <c r="K646" s="309"/>
      <c r="L646" s="309"/>
    </row>
    <row r="647" ht="15.75" customHeight="1">
      <c r="A647" s="168"/>
      <c r="B647" s="311"/>
      <c r="C647" s="309"/>
      <c r="D647" s="309"/>
      <c r="E647" s="309"/>
      <c r="F647" s="312"/>
      <c r="G647" s="168"/>
      <c r="H647" s="310"/>
      <c r="I647" s="309"/>
      <c r="J647" s="309"/>
      <c r="K647" s="309"/>
      <c r="L647" s="309"/>
    </row>
    <row r="648" ht="15.75" customHeight="1">
      <c r="A648" s="168"/>
      <c r="B648" s="311"/>
      <c r="C648" s="309"/>
      <c r="D648" s="309"/>
      <c r="E648" s="309"/>
      <c r="F648" s="312"/>
      <c r="G648" s="168"/>
      <c r="H648" s="310"/>
      <c r="I648" s="309"/>
      <c r="J648" s="309"/>
      <c r="K648" s="309"/>
      <c r="L648" s="309"/>
    </row>
    <row r="649" ht="15.75" customHeight="1">
      <c r="A649" s="168"/>
      <c r="B649" s="311"/>
      <c r="C649" s="309"/>
      <c r="D649" s="309"/>
      <c r="E649" s="309"/>
      <c r="F649" s="312"/>
      <c r="G649" s="168"/>
      <c r="H649" s="310"/>
      <c r="I649" s="309"/>
      <c r="J649" s="309"/>
      <c r="K649" s="309"/>
      <c r="L649" s="309"/>
    </row>
    <row r="650" ht="15.75" customHeight="1">
      <c r="A650" s="168"/>
      <c r="B650" s="311"/>
      <c r="C650" s="309"/>
      <c r="D650" s="309"/>
      <c r="E650" s="309"/>
      <c r="F650" s="312"/>
      <c r="G650" s="168"/>
      <c r="H650" s="310"/>
      <c r="I650" s="309"/>
      <c r="J650" s="309"/>
      <c r="K650" s="309"/>
      <c r="L650" s="309"/>
    </row>
    <row r="651" ht="15.75" customHeight="1">
      <c r="A651" s="168"/>
      <c r="B651" s="311"/>
      <c r="C651" s="309"/>
      <c r="D651" s="309"/>
      <c r="E651" s="309"/>
      <c r="F651" s="312"/>
      <c r="G651" s="168"/>
      <c r="H651" s="310"/>
      <c r="I651" s="309"/>
      <c r="J651" s="309"/>
      <c r="K651" s="309"/>
      <c r="L651" s="309"/>
    </row>
    <row r="652" ht="15.75" customHeight="1">
      <c r="A652" s="168"/>
      <c r="B652" s="311"/>
      <c r="C652" s="309"/>
      <c r="D652" s="309"/>
      <c r="E652" s="309"/>
      <c r="F652" s="312"/>
      <c r="G652" s="168"/>
      <c r="H652" s="310"/>
      <c r="I652" s="309"/>
      <c r="J652" s="309"/>
      <c r="K652" s="309"/>
      <c r="L652" s="309"/>
    </row>
    <row r="653" ht="15.75" customHeight="1">
      <c r="A653" s="168"/>
      <c r="B653" s="311"/>
      <c r="C653" s="309"/>
      <c r="D653" s="309"/>
      <c r="E653" s="309"/>
      <c r="F653" s="312"/>
      <c r="G653" s="168"/>
      <c r="H653" s="310"/>
      <c r="I653" s="309"/>
      <c r="J653" s="309"/>
      <c r="K653" s="309"/>
      <c r="L653" s="309"/>
    </row>
    <row r="654" ht="15.75" customHeight="1">
      <c r="A654" s="168"/>
      <c r="B654" s="311"/>
      <c r="C654" s="309"/>
      <c r="D654" s="309"/>
      <c r="E654" s="309"/>
      <c r="F654" s="312"/>
      <c r="G654" s="168"/>
      <c r="H654" s="310"/>
      <c r="I654" s="309"/>
      <c r="J654" s="309"/>
      <c r="K654" s="309"/>
      <c r="L654" s="309"/>
    </row>
    <row r="655" ht="15.75" customHeight="1">
      <c r="A655" s="168"/>
      <c r="B655" s="311"/>
      <c r="C655" s="309"/>
      <c r="D655" s="309"/>
      <c r="E655" s="309"/>
      <c r="F655" s="312"/>
      <c r="G655" s="168"/>
      <c r="H655" s="310"/>
      <c r="I655" s="309"/>
      <c r="J655" s="309"/>
      <c r="K655" s="309"/>
      <c r="L655" s="309"/>
    </row>
    <row r="656" ht="15.75" customHeight="1">
      <c r="A656" s="168"/>
      <c r="B656" s="311"/>
      <c r="C656" s="309"/>
      <c r="D656" s="309"/>
      <c r="E656" s="309"/>
      <c r="F656" s="312"/>
      <c r="G656" s="168"/>
      <c r="H656" s="310"/>
      <c r="I656" s="309"/>
      <c r="J656" s="309"/>
      <c r="K656" s="309"/>
      <c r="L656" s="309"/>
    </row>
    <row r="657" ht="15.75" customHeight="1">
      <c r="A657" s="168"/>
      <c r="B657" s="311"/>
      <c r="C657" s="309"/>
      <c r="D657" s="309"/>
      <c r="E657" s="309"/>
      <c r="F657" s="312"/>
      <c r="G657" s="168"/>
      <c r="H657" s="310"/>
      <c r="I657" s="309"/>
      <c r="J657" s="309"/>
      <c r="K657" s="309"/>
      <c r="L657" s="309"/>
    </row>
    <row r="658" ht="15.75" customHeight="1">
      <c r="A658" s="168"/>
      <c r="B658" s="311"/>
      <c r="C658" s="309"/>
      <c r="D658" s="309"/>
      <c r="E658" s="309"/>
      <c r="F658" s="312"/>
      <c r="G658" s="168"/>
      <c r="H658" s="310"/>
      <c r="I658" s="309"/>
      <c r="J658" s="309"/>
      <c r="K658" s="309"/>
      <c r="L658" s="309"/>
    </row>
    <row r="659" ht="15.75" customHeight="1">
      <c r="A659" s="168"/>
      <c r="B659" s="311"/>
      <c r="C659" s="309"/>
      <c r="D659" s="309"/>
      <c r="E659" s="309"/>
      <c r="F659" s="312"/>
      <c r="G659" s="168"/>
      <c r="H659" s="310"/>
      <c r="I659" s="309"/>
      <c r="J659" s="309"/>
      <c r="K659" s="309"/>
      <c r="L659" s="309"/>
    </row>
    <row r="660" ht="15.75" customHeight="1">
      <c r="A660" s="168"/>
      <c r="B660" s="311"/>
      <c r="C660" s="309"/>
      <c r="D660" s="309"/>
      <c r="E660" s="309"/>
      <c r="F660" s="312"/>
      <c r="G660" s="168"/>
      <c r="H660" s="310"/>
      <c r="I660" s="309"/>
      <c r="J660" s="309"/>
      <c r="K660" s="309"/>
      <c r="L660" s="309"/>
    </row>
    <row r="661" ht="15.75" customHeight="1">
      <c r="A661" s="168"/>
      <c r="B661" s="311"/>
      <c r="C661" s="309"/>
      <c r="D661" s="309"/>
      <c r="E661" s="309"/>
      <c r="F661" s="312"/>
      <c r="G661" s="168"/>
      <c r="H661" s="310"/>
      <c r="I661" s="309"/>
      <c r="J661" s="309"/>
      <c r="K661" s="309"/>
      <c r="L661" s="309"/>
    </row>
    <row r="662" ht="15.75" customHeight="1">
      <c r="A662" s="168"/>
      <c r="B662" s="311"/>
      <c r="C662" s="309"/>
      <c r="D662" s="309"/>
      <c r="E662" s="309"/>
      <c r="F662" s="312"/>
      <c r="G662" s="168"/>
      <c r="H662" s="310"/>
      <c r="I662" s="309"/>
      <c r="J662" s="309"/>
      <c r="K662" s="309"/>
      <c r="L662" s="309"/>
    </row>
    <row r="663" ht="15.75" customHeight="1">
      <c r="A663" s="168"/>
      <c r="B663" s="311"/>
      <c r="C663" s="309"/>
      <c r="D663" s="309"/>
      <c r="E663" s="309"/>
      <c r="F663" s="312"/>
      <c r="G663" s="168"/>
      <c r="H663" s="310"/>
      <c r="I663" s="309"/>
      <c r="J663" s="309"/>
      <c r="K663" s="309"/>
      <c r="L663" s="309"/>
    </row>
    <row r="664" ht="15.75" customHeight="1">
      <c r="A664" s="168"/>
      <c r="B664" s="311"/>
      <c r="C664" s="309"/>
      <c r="D664" s="309"/>
      <c r="E664" s="309"/>
      <c r="F664" s="312"/>
      <c r="G664" s="168"/>
      <c r="H664" s="310"/>
      <c r="I664" s="309"/>
      <c r="J664" s="309"/>
      <c r="K664" s="309"/>
      <c r="L664" s="309"/>
    </row>
    <row r="665" ht="15.75" customHeight="1">
      <c r="A665" s="168"/>
      <c r="B665" s="311"/>
      <c r="C665" s="309"/>
      <c r="D665" s="309"/>
      <c r="E665" s="309"/>
      <c r="F665" s="312"/>
      <c r="G665" s="168"/>
      <c r="H665" s="310"/>
      <c r="I665" s="309"/>
      <c r="J665" s="309"/>
      <c r="K665" s="309"/>
      <c r="L665" s="309"/>
    </row>
    <row r="666" ht="15.75" customHeight="1">
      <c r="A666" s="168"/>
      <c r="B666" s="311"/>
      <c r="C666" s="309"/>
      <c r="D666" s="309"/>
      <c r="E666" s="309"/>
      <c r="F666" s="312"/>
      <c r="G666" s="168"/>
      <c r="H666" s="310"/>
      <c r="I666" s="309"/>
      <c r="J666" s="309"/>
      <c r="K666" s="309"/>
      <c r="L666" s="309"/>
    </row>
    <row r="667" ht="15.75" customHeight="1">
      <c r="A667" s="168"/>
      <c r="B667" s="311"/>
      <c r="C667" s="309"/>
      <c r="D667" s="309"/>
      <c r="E667" s="309"/>
      <c r="F667" s="312"/>
      <c r="G667" s="168"/>
      <c r="H667" s="310"/>
      <c r="I667" s="309"/>
      <c r="J667" s="309"/>
      <c r="K667" s="309"/>
      <c r="L667" s="309"/>
    </row>
    <row r="668" ht="15.75" customHeight="1">
      <c r="A668" s="168"/>
      <c r="B668" s="311"/>
      <c r="C668" s="309"/>
      <c r="D668" s="309"/>
      <c r="E668" s="309"/>
      <c r="F668" s="312"/>
      <c r="G668" s="168"/>
      <c r="H668" s="310"/>
      <c r="I668" s="309"/>
      <c r="J668" s="309"/>
      <c r="K668" s="309"/>
      <c r="L668" s="309"/>
    </row>
    <row r="669" ht="15.75" customHeight="1">
      <c r="A669" s="168"/>
      <c r="B669" s="311"/>
      <c r="C669" s="309"/>
      <c r="D669" s="309"/>
      <c r="E669" s="309"/>
      <c r="F669" s="312"/>
      <c r="G669" s="168"/>
      <c r="H669" s="310"/>
      <c r="I669" s="309"/>
      <c r="J669" s="309"/>
      <c r="K669" s="309"/>
      <c r="L669" s="309"/>
    </row>
    <row r="670" ht="15.75" customHeight="1">
      <c r="A670" s="168"/>
      <c r="B670" s="311"/>
      <c r="C670" s="309"/>
      <c r="D670" s="309"/>
      <c r="E670" s="309"/>
      <c r="F670" s="312"/>
      <c r="G670" s="168"/>
      <c r="H670" s="310"/>
      <c r="I670" s="309"/>
      <c r="J670" s="309"/>
      <c r="K670" s="309"/>
      <c r="L670" s="309"/>
    </row>
    <row r="671" ht="15.75" customHeight="1">
      <c r="A671" s="168"/>
      <c r="B671" s="311"/>
      <c r="C671" s="309"/>
      <c r="D671" s="309"/>
      <c r="E671" s="309"/>
      <c r="F671" s="312"/>
      <c r="G671" s="168"/>
      <c r="H671" s="310"/>
      <c r="I671" s="309"/>
      <c r="J671" s="309"/>
      <c r="K671" s="309"/>
      <c r="L671" s="309"/>
    </row>
    <row r="672" ht="15.75" customHeight="1">
      <c r="A672" s="168"/>
      <c r="B672" s="311"/>
      <c r="C672" s="309"/>
      <c r="D672" s="309"/>
      <c r="E672" s="309"/>
      <c r="F672" s="312"/>
      <c r="G672" s="168"/>
      <c r="H672" s="310"/>
      <c r="I672" s="309"/>
      <c r="J672" s="309"/>
      <c r="K672" s="309"/>
      <c r="L672" s="309"/>
    </row>
    <row r="673" ht="15.75" customHeight="1">
      <c r="A673" s="168"/>
      <c r="B673" s="311"/>
      <c r="C673" s="309"/>
      <c r="D673" s="309"/>
      <c r="E673" s="309"/>
      <c r="F673" s="312"/>
      <c r="G673" s="168"/>
      <c r="H673" s="310"/>
      <c r="I673" s="309"/>
      <c r="J673" s="309"/>
      <c r="K673" s="309"/>
      <c r="L673" s="309"/>
    </row>
    <row r="674" ht="15.75" customHeight="1">
      <c r="A674" s="168"/>
      <c r="B674" s="311"/>
      <c r="C674" s="309"/>
      <c r="D674" s="309"/>
      <c r="E674" s="309"/>
      <c r="F674" s="312"/>
      <c r="G674" s="168"/>
      <c r="H674" s="310"/>
      <c r="I674" s="309"/>
      <c r="J674" s="309"/>
      <c r="K674" s="309"/>
      <c r="L674" s="309"/>
    </row>
    <row r="675" ht="15.75" customHeight="1">
      <c r="A675" s="168"/>
      <c r="B675" s="311"/>
      <c r="C675" s="309"/>
      <c r="D675" s="309"/>
      <c r="E675" s="309"/>
      <c r="F675" s="312"/>
      <c r="G675" s="168"/>
      <c r="H675" s="310"/>
      <c r="I675" s="309"/>
      <c r="J675" s="309"/>
      <c r="K675" s="309"/>
      <c r="L675" s="309"/>
    </row>
    <row r="676" ht="15.75" customHeight="1">
      <c r="A676" s="168"/>
      <c r="B676" s="311"/>
      <c r="C676" s="309"/>
      <c r="D676" s="309"/>
      <c r="E676" s="309"/>
      <c r="F676" s="312"/>
      <c r="G676" s="168"/>
      <c r="H676" s="310"/>
      <c r="I676" s="309"/>
      <c r="J676" s="309"/>
      <c r="K676" s="309"/>
      <c r="L676" s="309"/>
    </row>
    <row r="677" ht="15.75" customHeight="1">
      <c r="A677" s="168"/>
      <c r="B677" s="311"/>
      <c r="C677" s="309"/>
      <c r="D677" s="309"/>
      <c r="E677" s="309"/>
      <c r="F677" s="312"/>
      <c r="G677" s="168"/>
      <c r="H677" s="310"/>
      <c r="I677" s="309"/>
      <c r="J677" s="309"/>
      <c r="K677" s="309"/>
      <c r="L677" s="309"/>
    </row>
    <row r="678" ht="15.75" customHeight="1">
      <c r="A678" s="168"/>
      <c r="B678" s="311"/>
      <c r="C678" s="309"/>
      <c r="D678" s="309"/>
      <c r="E678" s="309"/>
      <c r="F678" s="312"/>
      <c r="G678" s="168"/>
      <c r="H678" s="310"/>
      <c r="I678" s="309"/>
      <c r="J678" s="309"/>
      <c r="K678" s="309"/>
      <c r="L678" s="309"/>
    </row>
    <row r="679" ht="15.75" customHeight="1">
      <c r="A679" s="168"/>
      <c r="B679" s="311"/>
      <c r="C679" s="309"/>
      <c r="D679" s="309"/>
      <c r="E679" s="309"/>
      <c r="F679" s="312"/>
      <c r="G679" s="168"/>
      <c r="H679" s="310"/>
      <c r="I679" s="309"/>
      <c r="J679" s="309"/>
      <c r="K679" s="309"/>
      <c r="L679" s="309"/>
    </row>
    <row r="680" ht="15.75" customHeight="1">
      <c r="A680" s="168"/>
      <c r="B680" s="311"/>
      <c r="C680" s="309"/>
      <c r="D680" s="309"/>
      <c r="E680" s="309"/>
      <c r="F680" s="312"/>
      <c r="G680" s="168"/>
      <c r="H680" s="310"/>
      <c r="I680" s="309"/>
      <c r="J680" s="309"/>
      <c r="K680" s="309"/>
      <c r="L680" s="309"/>
    </row>
    <row r="681" ht="15.75" customHeight="1">
      <c r="A681" s="168"/>
      <c r="B681" s="311"/>
      <c r="C681" s="309"/>
      <c r="D681" s="309"/>
      <c r="E681" s="309"/>
      <c r="F681" s="312"/>
      <c r="G681" s="168"/>
      <c r="H681" s="310"/>
      <c r="I681" s="309"/>
      <c r="J681" s="309"/>
      <c r="K681" s="309"/>
      <c r="L681" s="309"/>
    </row>
    <row r="682" ht="15.75" customHeight="1">
      <c r="A682" s="168"/>
      <c r="B682" s="311"/>
      <c r="C682" s="309"/>
      <c r="D682" s="309"/>
      <c r="E682" s="309"/>
      <c r="F682" s="312"/>
      <c r="G682" s="168"/>
      <c r="H682" s="310"/>
      <c r="I682" s="309"/>
      <c r="J682" s="309"/>
      <c r="K682" s="309"/>
      <c r="L682" s="309"/>
    </row>
    <row r="683" ht="15.75" customHeight="1">
      <c r="A683" s="168"/>
      <c r="B683" s="311"/>
      <c r="C683" s="309"/>
      <c r="D683" s="309"/>
      <c r="E683" s="309"/>
      <c r="F683" s="312"/>
      <c r="G683" s="168"/>
      <c r="H683" s="310"/>
      <c r="I683" s="309"/>
      <c r="J683" s="309"/>
      <c r="K683" s="309"/>
      <c r="L683" s="309"/>
    </row>
    <row r="684" ht="15.75" customHeight="1">
      <c r="A684" s="168"/>
      <c r="B684" s="311"/>
      <c r="C684" s="309"/>
      <c r="D684" s="309"/>
      <c r="E684" s="309"/>
      <c r="F684" s="312"/>
      <c r="G684" s="168"/>
      <c r="H684" s="310"/>
      <c r="I684" s="309"/>
      <c r="J684" s="309"/>
      <c r="K684" s="309"/>
      <c r="L684" s="309"/>
    </row>
    <row r="685" ht="15.75" customHeight="1">
      <c r="A685" s="168"/>
      <c r="B685" s="311"/>
      <c r="C685" s="309"/>
      <c r="D685" s="309"/>
      <c r="E685" s="309"/>
      <c r="F685" s="312"/>
      <c r="G685" s="168"/>
      <c r="H685" s="310"/>
      <c r="I685" s="309"/>
      <c r="J685" s="309"/>
      <c r="K685" s="309"/>
      <c r="L685" s="309"/>
    </row>
    <row r="686" ht="15.75" customHeight="1">
      <c r="A686" s="168"/>
      <c r="B686" s="311"/>
      <c r="C686" s="309"/>
      <c r="D686" s="309"/>
      <c r="E686" s="309"/>
      <c r="F686" s="312"/>
      <c r="G686" s="168"/>
      <c r="H686" s="310"/>
      <c r="I686" s="309"/>
      <c r="J686" s="309"/>
      <c r="K686" s="309"/>
      <c r="L686" s="309"/>
    </row>
    <row r="687" ht="15.75" customHeight="1">
      <c r="A687" s="168"/>
      <c r="B687" s="311"/>
      <c r="C687" s="309"/>
      <c r="D687" s="309"/>
      <c r="E687" s="309"/>
      <c r="F687" s="312"/>
      <c r="G687" s="168"/>
      <c r="H687" s="310"/>
      <c r="I687" s="309"/>
      <c r="J687" s="309"/>
      <c r="K687" s="309"/>
      <c r="L687" s="309"/>
    </row>
    <row r="688" ht="15.75" customHeight="1">
      <c r="A688" s="168"/>
      <c r="B688" s="311"/>
      <c r="C688" s="309"/>
      <c r="D688" s="309"/>
      <c r="E688" s="309"/>
      <c r="F688" s="312"/>
      <c r="G688" s="168"/>
      <c r="H688" s="310"/>
      <c r="I688" s="309"/>
      <c r="J688" s="309"/>
      <c r="K688" s="309"/>
      <c r="L688" s="309"/>
    </row>
    <row r="689" ht="15.75" customHeight="1">
      <c r="A689" s="168"/>
      <c r="B689" s="311"/>
      <c r="C689" s="309"/>
      <c r="D689" s="309"/>
      <c r="E689" s="309"/>
      <c r="F689" s="312"/>
      <c r="G689" s="168"/>
      <c r="H689" s="310"/>
      <c r="I689" s="309"/>
      <c r="J689" s="309"/>
      <c r="K689" s="309"/>
      <c r="L689" s="309"/>
    </row>
    <row r="690" ht="15.75" customHeight="1">
      <c r="A690" s="168"/>
      <c r="B690" s="311"/>
      <c r="C690" s="309"/>
      <c r="D690" s="309"/>
      <c r="E690" s="309"/>
      <c r="F690" s="312"/>
      <c r="G690" s="168"/>
      <c r="H690" s="310"/>
      <c r="I690" s="309"/>
      <c r="J690" s="309"/>
      <c r="K690" s="309"/>
      <c r="L690" s="309"/>
    </row>
    <row r="691" ht="15.75" customHeight="1">
      <c r="A691" s="168"/>
      <c r="B691" s="311"/>
      <c r="C691" s="309"/>
      <c r="D691" s="309"/>
      <c r="E691" s="309"/>
      <c r="F691" s="312"/>
      <c r="G691" s="168"/>
      <c r="H691" s="310"/>
      <c r="I691" s="309"/>
      <c r="J691" s="309"/>
      <c r="K691" s="309"/>
      <c r="L691" s="309"/>
    </row>
    <row r="692" ht="15.75" customHeight="1">
      <c r="A692" s="168"/>
      <c r="B692" s="311"/>
      <c r="C692" s="309"/>
      <c r="D692" s="309"/>
      <c r="E692" s="309"/>
      <c r="F692" s="312"/>
      <c r="G692" s="168"/>
      <c r="H692" s="310"/>
      <c r="I692" s="309"/>
      <c r="J692" s="309"/>
      <c r="K692" s="309"/>
      <c r="L692" s="309"/>
    </row>
    <row r="693" ht="15.75" customHeight="1">
      <c r="A693" s="168"/>
      <c r="B693" s="311"/>
      <c r="C693" s="309"/>
      <c r="D693" s="309"/>
      <c r="E693" s="309"/>
      <c r="F693" s="312"/>
      <c r="G693" s="168"/>
      <c r="H693" s="310"/>
      <c r="I693" s="309"/>
      <c r="J693" s="309"/>
      <c r="K693" s="309"/>
      <c r="L693" s="309"/>
    </row>
    <row r="694" ht="15.75" customHeight="1">
      <c r="A694" s="168"/>
      <c r="B694" s="311"/>
      <c r="C694" s="309"/>
      <c r="D694" s="309"/>
      <c r="E694" s="309"/>
      <c r="F694" s="312"/>
      <c r="G694" s="168"/>
      <c r="H694" s="310"/>
      <c r="I694" s="309"/>
      <c r="J694" s="309"/>
      <c r="K694" s="309"/>
      <c r="L694" s="309"/>
    </row>
    <row r="695" ht="15.75" customHeight="1">
      <c r="A695" s="168"/>
      <c r="B695" s="311"/>
      <c r="C695" s="309"/>
      <c r="D695" s="309"/>
      <c r="E695" s="309"/>
      <c r="F695" s="312"/>
      <c r="G695" s="168"/>
      <c r="H695" s="310"/>
      <c r="I695" s="309"/>
      <c r="J695" s="309"/>
      <c r="K695" s="309"/>
      <c r="L695" s="309"/>
    </row>
    <row r="696" ht="15.75" customHeight="1">
      <c r="A696" s="168"/>
      <c r="B696" s="311"/>
      <c r="C696" s="309"/>
      <c r="D696" s="309"/>
      <c r="E696" s="309"/>
      <c r="F696" s="312"/>
      <c r="G696" s="168"/>
      <c r="H696" s="310"/>
      <c r="I696" s="309"/>
      <c r="J696" s="309"/>
      <c r="K696" s="309"/>
      <c r="L696" s="309"/>
    </row>
    <row r="697" ht="15.75" customHeight="1">
      <c r="A697" s="168"/>
      <c r="B697" s="311"/>
      <c r="C697" s="309"/>
      <c r="D697" s="309"/>
      <c r="E697" s="309"/>
      <c r="F697" s="312"/>
      <c r="G697" s="168"/>
      <c r="H697" s="310"/>
      <c r="I697" s="309"/>
      <c r="J697" s="309"/>
      <c r="K697" s="309"/>
      <c r="L697" s="309"/>
    </row>
    <row r="698" ht="15.75" customHeight="1">
      <c r="A698" s="168"/>
      <c r="B698" s="311"/>
      <c r="C698" s="309"/>
      <c r="D698" s="309"/>
      <c r="E698" s="309"/>
      <c r="F698" s="312"/>
      <c r="G698" s="168"/>
      <c r="H698" s="310"/>
      <c r="I698" s="309"/>
      <c r="J698" s="309"/>
      <c r="K698" s="309"/>
      <c r="L698" s="309"/>
    </row>
    <row r="699" ht="15.75" customHeight="1">
      <c r="A699" s="168"/>
      <c r="B699" s="311"/>
      <c r="C699" s="309"/>
      <c r="D699" s="309"/>
      <c r="E699" s="309"/>
      <c r="F699" s="312"/>
      <c r="G699" s="168"/>
      <c r="H699" s="310"/>
      <c r="I699" s="309"/>
      <c r="J699" s="309"/>
      <c r="K699" s="309"/>
      <c r="L699" s="309"/>
    </row>
    <row r="700" ht="15.75" customHeight="1">
      <c r="A700" s="168"/>
      <c r="B700" s="311"/>
      <c r="C700" s="309"/>
      <c r="D700" s="309"/>
      <c r="E700" s="309"/>
      <c r="F700" s="312"/>
      <c r="G700" s="168"/>
      <c r="H700" s="310"/>
      <c r="I700" s="309"/>
      <c r="J700" s="309"/>
      <c r="K700" s="309"/>
      <c r="L700" s="309"/>
    </row>
    <row r="701" ht="15.75" customHeight="1">
      <c r="A701" s="168"/>
      <c r="B701" s="311"/>
      <c r="C701" s="309"/>
      <c r="D701" s="309"/>
      <c r="E701" s="309"/>
      <c r="F701" s="312"/>
      <c r="G701" s="168"/>
      <c r="H701" s="310"/>
      <c r="I701" s="309"/>
      <c r="J701" s="309"/>
      <c r="K701" s="309"/>
      <c r="L701" s="309"/>
    </row>
    <row r="702" ht="15.75" customHeight="1">
      <c r="A702" s="168"/>
      <c r="B702" s="311"/>
      <c r="C702" s="309"/>
      <c r="D702" s="309"/>
      <c r="E702" s="309"/>
      <c r="F702" s="312"/>
      <c r="G702" s="168"/>
      <c r="H702" s="310"/>
      <c r="I702" s="309"/>
      <c r="J702" s="309"/>
      <c r="K702" s="309"/>
      <c r="L702" s="309"/>
    </row>
    <row r="703" ht="15.75" customHeight="1">
      <c r="A703" s="168"/>
      <c r="B703" s="311"/>
      <c r="C703" s="309"/>
      <c r="D703" s="309"/>
      <c r="E703" s="309"/>
      <c r="F703" s="312"/>
      <c r="G703" s="168"/>
      <c r="H703" s="310"/>
      <c r="I703" s="309"/>
      <c r="J703" s="309"/>
      <c r="K703" s="309"/>
      <c r="L703" s="309"/>
    </row>
    <row r="704" ht="15.75" customHeight="1">
      <c r="A704" s="168"/>
      <c r="B704" s="311"/>
      <c r="C704" s="309"/>
      <c r="D704" s="309"/>
      <c r="E704" s="309"/>
      <c r="F704" s="312"/>
      <c r="G704" s="168"/>
      <c r="H704" s="310"/>
      <c r="I704" s="309"/>
      <c r="J704" s="309"/>
      <c r="K704" s="309"/>
      <c r="L704" s="309"/>
    </row>
    <row r="705" ht="15.75" customHeight="1">
      <c r="A705" s="168"/>
      <c r="B705" s="311"/>
      <c r="C705" s="309"/>
      <c r="D705" s="309"/>
      <c r="E705" s="309"/>
      <c r="F705" s="312"/>
      <c r="G705" s="168"/>
      <c r="H705" s="310"/>
      <c r="I705" s="309"/>
      <c r="J705" s="309"/>
      <c r="K705" s="309"/>
      <c r="L705" s="309"/>
    </row>
    <row r="706" ht="15.75" customHeight="1">
      <c r="A706" s="168"/>
      <c r="B706" s="311"/>
      <c r="C706" s="309"/>
      <c r="D706" s="309"/>
      <c r="E706" s="309"/>
      <c r="F706" s="312"/>
      <c r="G706" s="168"/>
      <c r="H706" s="310"/>
      <c r="I706" s="309"/>
      <c r="J706" s="309"/>
      <c r="K706" s="309"/>
      <c r="L706" s="309"/>
    </row>
    <row r="707" ht="15.75" customHeight="1">
      <c r="A707" s="168"/>
      <c r="B707" s="311"/>
      <c r="C707" s="309"/>
      <c r="D707" s="309"/>
      <c r="E707" s="309"/>
      <c r="F707" s="312"/>
      <c r="G707" s="168"/>
      <c r="H707" s="310"/>
      <c r="I707" s="309"/>
      <c r="J707" s="309"/>
      <c r="K707" s="309"/>
      <c r="L707" s="309"/>
    </row>
    <row r="708" ht="15.75" customHeight="1">
      <c r="A708" s="168"/>
      <c r="B708" s="311"/>
      <c r="C708" s="309"/>
      <c r="D708" s="309"/>
      <c r="E708" s="309"/>
      <c r="F708" s="312"/>
      <c r="G708" s="168"/>
      <c r="H708" s="310"/>
      <c r="I708" s="309"/>
      <c r="J708" s="309"/>
      <c r="K708" s="309"/>
      <c r="L708" s="309"/>
    </row>
    <row r="709" ht="15.75" customHeight="1">
      <c r="A709" s="168"/>
      <c r="B709" s="311"/>
      <c r="C709" s="309"/>
      <c r="D709" s="309"/>
      <c r="E709" s="309"/>
      <c r="F709" s="312"/>
      <c r="G709" s="168"/>
      <c r="H709" s="310"/>
      <c r="I709" s="309"/>
      <c r="J709" s="309"/>
      <c r="K709" s="309"/>
      <c r="L709" s="309"/>
    </row>
    <row r="710" ht="15.75" customHeight="1">
      <c r="A710" s="168"/>
      <c r="B710" s="311"/>
      <c r="C710" s="309"/>
      <c r="D710" s="309"/>
      <c r="E710" s="309"/>
      <c r="F710" s="312"/>
      <c r="G710" s="168"/>
      <c r="H710" s="310"/>
      <c r="I710" s="309"/>
      <c r="J710" s="309"/>
      <c r="K710" s="309"/>
      <c r="L710" s="309"/>
    </row>
    <row r="711" ht="15.75" customHeight="1">
      <c r="A711" s="168"/>
      <c r="B711" s="311"/>
      <c r="C711" s="309"/>
      <c r="D711" s="309"/>
      <c r="E711" s="309"/>
      <c r="F711" s="312"/>
      <c r="G711" s="168"/>
      <c r="H711" s="310"/>
      <c r="I711" s="309"/>
      <c r="J711" s="309"/>
      <c r="K711" s="309"/>
      <c r="L711" s="309"/>
    </row>
    <row r="712" ht="15.75" customHeight="1">
      <c r="A712" s="168"/>
      <c r="B712" s="311"/>
      <c r="C712" s="309"/>
      <c r="D712" s="309"/>
      <c r="E712" s="309"/>
      <c r="F712" s="312"/>
      <c r="G712" s="168"/>
      <c r="H712" s="310"/>
      <c r="I712" s="309"/>
      <c r="J712" s="309"/>
      <c r="K712" s="309"/>
      <c r="L712" s="309"/>
    </row>
    <row r="713" ht="15.75" customHeight="1">
      <c r="A713" s="168"/>
      <c r="B713" s="311"/>
      <c r="C713" s="309"/>
      <c r="D713" s="309"/>
      <c r="E713" s="309"/>
      <c r="F713" s="312"/>
      <c r="G713" s="168"/>
      <c r="H713" s="310"/>
      <c r="I713" s="309"/>
      <c r="J713" s="309"/>
      <c r="K713" s="309"/>
      <c r="L713" s="309"/>
    </row>
    <row r="714" ht="15.75" customHeight="1">
      <c r="A714" s="168"/>
      <c r="B714" s="311"/>
      <c r="C714" s="309"/>
      <c r="D714" s="309"/>
      <c r="E714" s="309"/>
      <c r="F714" s="312"/>
      <c r="G714" s="168"/>
      <c r="H714" s="310"/>
      <c r="I714" s="309"/>
      <c r="J714" s="309"/>
      <c r="K714" s="309"/>
      <c r="L714" s="309"/>
    </row>
    <row r="715" ht="15.75" customHeight="1">
      <c r="A715" s="168"/>
      <c r="B715" s="311"/>
      <c r="C715" s="309"/>
      <c r="D715" s="309"/>
      <c r="E715" s="309"/>
      <c r="F715" s="312"/>
      <c r="G715" s="168"/>
      <c r="H715" s="310"/>
      <c r="I715" s="309"/>
      <c r="J715" s="309"/>
      <c r="K715" s="309"/>
      <c r="L715" s="309"/>
    </row>
    <row r="716" ht="15.75" customHeight="1">
      <c r="A716" s="168"/>
      <c r="B716" s="311"/>
      <c r="C716" s="309"/>
      <c r="D716" s="309"/>
      <c r="E716" s="309"/>
      <c r="F716" s="312"/>
      <c r="G716" s="168"/>
      <c r="H716" s="310"/>
      <c r="I716" s="309"/>
      <c r="J716" s="309"/>
      <c r="K716" s="309"/>
      <c r="L716" s="309"/>
    </row>
    <row r="717" ht="15.75" customHeight="1">
      <c r="A717" s="168"/>
      <c r="B717" s="311"/>
      <c r="C717" s="309"/>
      <c r="D717" s="309"/>
      <c r="E717" s="309"/>
      <c r="F717" s="312"/>
      <c r="G717" s="168"/>
      <c r="H717" s="310"/>
      <c r="I717" s="309"/>
      <c r="J717" s="309"/>
      <c r="K717" s="309"/>
      <c r="L717" s="309"/>
    </row>
    <row r="718" ht="15.75" customHeight="1">
      <c r="A718" s="168"/>
      <c r="B718" s="311"/>
      <c r="C718" s="309"/>
      <c r="D718" s="309"/>
      <c r="E718" s="309"/>
      <c r="F718" s="312"/>
      <c r="G718" s="168"/>
      <c r="H718" s="310"/>
      <c r="I718" s="309"/>
      <c r="J718" s="309"/>
      <c r="K718" s="309"/>
      <c r="L718" s="309"/>
    </row>
    <row r="719" ht="15.75" customHeight="1">
      <c r="A719" s="168"/>
      <c r="B719" s="311"/>
      <c r="C719" s="309"/>
      <c r="D719" s="309"/>
      <c r="E719" s="309"/>
      <c r="F719" s="312"/>
      <c r="G719" s="168"/>
      <c r="H719" s="310"/>
      <c r="I719" s="309"/>
      <c r="J719" s="309"/>
      <c r="K719" s="309"/>
      <c r="L719" s="309"/>
    </row>
    <row r="720" ht="15.75" customHeight="1">
      <c r="A720" s="168"/>
      <c r="B720" s="311"/>
      <c r="C720" s="309"/>
      <c r="D720" s="309"/>
      <c r="E720" s="309"/>
      <c r="F720" s="312"/>
      <c r="G720" s="168"/>
      <c r="H720" s="310"/>
      <c r="I720" s="309"/>
      <c r="J720" s="309"/>
      <c r="K720" s="309"/>
      <c r="L720" s="309"/>
    </row>
    <row r="721" ht="15.75" customHeight="1">
      <c r="A721" s="168"/>
      <c r="B721" s="311"/>
      <c r="C721" s="309"/>
      <c r="D721" s="309"/>
      <c r="E721" s="309"/>
      <c r="F721" s="312"/>
      <c r="G721" s="168"/>
      <c r="H721" s="310"/>
      <c r="I721" s="309"/>
      <c r="J721" s="309"/>
      <c r="K721" s="309"/>
      <c r="L721" s="309"/>
    </row>
    <row r="722" ht="15.75" customHeight="1">
      <c r="A722" s="168"/>
      <c r="B722" s="311"/>
      <c r="C722" s="309"/>
      <c r="D722" s="309"/>
      <c r="E722" s="309"/>
      <c r="F722" s="312"/>
      <c r="G722" s="168"/>
      <c r="H722" s="310"/>
      <c r="I722" s="309"/>
      <c r="J722" s="309"/>
      <c r="K722" s="309"/>
      <c r="L722" s="309"/>
    </row>
    <row r="723" ht="15.75" customHeight="1">
      <c r="A723" s="168"/>
      <c r="B723" s="311"/>
      <c r="C723" s="309"/>
      <c r="D723" s="309"/>
      <c r="E723" s="309"/>
      <c r="F723" s="312"/>
      <c r="G723" s="168"/>
      <c r="H723" s="310"/>
      <c r="I723" s="309"/>
      <c r="J723" s="309"/>
      <c r="K723" s="309"/>
      <c r="L723" s="309"/>
    </row>
    <row r="724" ht="15.75" customHeight="1">
      <c r="A724" s="168"/>
      <c r="B724" s="311"/>
      <c r="C724" s="309"/>
      <c r="D724" s="309"/>
      <c r="E724" s="309"/>
      <c r="F724" s="312"/>
      <c r="G724" s="168"/>
      <c r="H724" s="310"/>
      <c r="I724" s="309"/>
      <c r="J724" s="309"/>
      <c r="K724" s="309"/>
      <c r="L724" s="309"/>
    </row>
    <row r="725" ht="15.75" customHeight="1">
      <c r="A725" s="168"/>
      <c r="B725" s="311"/>
      <c r="C725" s="309"/>
      <c r="D725" s="309"/>
      <c r="E725" s="309"/>
      <c r="F725" s="312"/>
      <c r="G725" s="168"/>
      <c r="H725" s="310"/>
      <c r="I725" s="309"/>
      <c r="J725" s="309"/>
      <c r="K725" s="309"/>
      <c r="L725" s="309"/>
    </row>
    <row r="726" ht="15.75" customHeight="1">
      <c r="A726" s="168"/>
      <c r="B726" s="311"/>
      <c r="C726" s="309"/>
      <c r="D726" s="309"/>
      <c r="E726" s="309"/>
      <c r="F726" s="312"/>
      <c r="G726" s="168"/>
      <c r="H726" s="310"/>
      <c r="I726" s="309"/>
      <c r="J726" s="309"/>
      <c r="K726" s="309"/>
      <c r="L726" s="309"/>
    </row>
    <row r="727" ht="15.75" customHeight="1">
      <c r="A727" s="168"/>
      <c r="B727" s="311"/>
      <c r="C727" s="309"/>
      <c r="D727" s="309"/>
      <c r="E727" s="309"/>
      <c r="F727" s="312"/>
      <c r="G727" s="168"/>
      <c r="H727" s="310"/>
      <c r="I727" s="309"/>
      <c r="J727" s="309"/>
      <c r="K727" s="309"/>
      <c r="L727" s="309"/>
    </row>
    <row r="728" ht="15.75" customHeight="1">
      <c r="A728" s="168"/>
      <c r="B728" s="311"/>
      <c r="C728" s="309"/>
      <c r="D728" s="309"/>
      <c r="E728" s="309"/>
      <c r="F728" s="312"/>
      <c r="G728" s="168"/>
      <c r="H728" s="310"/>
      <c r="I728" s="309"/>
      <c r="J728" s="309"/>
      <c r="K728" s="309"/>
      <c r="L728" s="309"/>
    </row>
    <row r="729" ht="15.75" customHeight="1">
      <c r="A729" s="168"/>
      <c r="B729" s="311"/>
      <c r="C729" s="309"/>
      <c r="D729" s="309"/>
      <c r="E729" s="309"/>
      <c r="F729" s="312"/>
      <c r="G729" s="168"/>
      <c r="H729" s="310"/>
      <c r="I729" s="309"/>
      <c r="J729" s="309"/>
      <c r="K729" s="309"/>
      <c r="L729" s="309"/>
    </row>
    <row r="730" ht="15.75" customHeight="1">
      <c r="A730" s="168"/>
      <c r="B730" s="311"/>
      <c r="C730" s="309"/>
      <c r="D730" s="309"/>
      <c r="E730" s="309"/>
      <c r="F730" s="312"/>
      <c r="G730" s="168"/>
      <c r="H730" s="310"/>
      <c r="I730" s="309"/>
      <c r="J730" s="309"/>
      <c r="K730" s="309"/>
      <c r="L730" s="309"/>
    </row>
    <row r="731" ht="15.75" customHeight="1">
      <c r="A731" s="168"/>
      <c r="B731" s="311"/>
      <c r="C731" s="309"/>
      <c r="D731" s="309"/>
      <c r="E731" s="309"/>
      <c r="F731" s="312"/>
      <c r="G731" s="168"/>
      <c r="H731" s="310"/>
      <c r="I731" s="309"/>
      <c r="J731" s="309"/>
      <c r="K731" s="309"/>
      <c r="L731" s="309"/>
    </row>
    <row r="732" ht="15.75" customHeight="1">
      <c r="A732" s="168"/>
      <c r="B732" s="311"/>
      <c r="C732" s="309"/>
      <c r="D732" s="309"/>
      <c r="E732" s="309"/>
      <c r="F732" s="312"/>
      <c r="G732" s="168"/>
      <c r="H732" s="310"/>
      <c r="I732" s="309"/>
      <c r="J732" s="309"/>
      <c r="K732" s="309"/>
      <c r="L732" s="309"/>
    </row>
    <row r="733" ht="15.75" customHeight="1">
      <c r="A733" s="168"/>
      <c r="B733" s="311"/>
      <c r="C733" s="309"/>
      <c r="D733" s="309"/>
      <c r="E733" s="309"/>
      <c r="F733" s="312"/>
      <c r="G733" s="168"/>
      <c r="H733" s="310"/>
      <c r="I733" s="309"/>
      <c r="J733" s="309"/>
      <c r="K733" s="309"/>
      <c r="L733" s="309"/>
    </row>
    <row r="734" ht="15.75" customHeight="1">
      <c r="A734" s="168"/>
      <c r="B734" s="311"/>
      <c r="C734" s="309"/>
      <c r="D734" s="309"/>
      <c r="E734" s="309"/>
      <c r="F734" s="312"/>
      <c r="G734" s="168"/>
      <c r="H734" s="310"/>
      <c r="I734" s="309"/>
      <c r="J734" s="309"/>
      <c r="K734" s="309"/>
      <c r="L734" s="309"/>
    </row>
    <row r="735" ht="15.75" customHeight="1">
      <c r="A735" s="168"/>
      <c r="B735" s="311"/>
      <c r="C735" s="309"/>
      <c r="D735" s="309"/>
      <c r="E735" s="309"/>
      <c r="F735" s="312"/>
      <c r="G735" s="168"/>
      <c r="H735" s="310"/>
      <c r="I735" s="309"/>
      <c r="J735" s="309"/>
      <c r="K735" s="309"/>
      <c r="L735" s="309"/>
    </row>
    <row r="736" ht="15.75" customHeight="1">
      <c r="A736" s="168"/>
      <c r="B736" s="311"/>
      <c r="C736" s="309"/>
      <c r="D736" s="309"/>
      <c r="E736" s="309"/>
      <c r="F736" s="312"/>
      <c r="G736" s="168"/>
      <c r="H736" s="310"/>
      <c r="I736" s="309"/>
      <c r="J736" s="309"/>
      <c r="K736" s="309"/>
      <c r="L736" s="309"/>
    </row>
    <row r="737" ht="15.75" customHeight="1">
      <c r="A737" s="168"/>
      <c r="B737" s="311"/>
      <c r="C737" s="309"/>
      <c r="D737" s="309"/>
      <c r="E737" s="309"/>
      <c r="F737" s="312"/>
      <c r="G737" s="168"/>
      <c r="H737" s="310"/>
      <c r="I737" s="309"/>
      <c r="J737" s="309"/>
      <c r="K737" s="309"/>
      <c r="L737" s="309"/>
    </row>
    <row r="738" ht="15.75" customHeight="1">
      <c r="A738" s="168"/>
      <c r="B738" s="311"/>
      <c r="C738" s="309"/>
      <c r="D738" s="309"/>
      <c r="E738" s="309"/>
      <c r="F738" s="312"/>
      <c r="G738" s="168"/>
      <c r="H738" s="310"/>
      <c r="I738" s="309"/>
      <c r="J738" s="309"/>
      <c r="K738" s="309"/>
      <c r="L738" s="309"/>
    </row>
    <row r="739" ht="15.75" customHeight="1">
      <c r="A739" s="168"/>
      <c r="B739" s="311"/>
      <c r="C739" s="309"/>
      <c r="D739" s="309"/>
      <c r="E739" s="309"/>
      <c r="F739" s="312"/>
      <c r="G739" s="168"/>
      <c r="H739" s="310"/>
      <c r="I739" s="309"/>
      <c r="J739" s="309"/>
      <c r="K739" s="309"/>
      <c r="L739" s="309"/>
    </row>
    <row r="740" ht="15.75" customHeight="1">
      <c r="A740" s="168"/>
      <c r="B740" s="311"/>
      <c r="C740" s="309"/>
      <c r="D740" s="309"/>
      <c r="E740" s="309"/>
      <c r="F740" s="312"/>
      <c r="G740" s="168"/>
      <c r="H740" s="310"/>
      <c r="I740" s="309"/>
      <c r="J740" s="309"/>
      <c r="K740" s="309"/>
      <c r="L740" s="309"/>
    </row>
    <row r="741" ht="15.75" customHeight="1">
      <c r="A741" s="168"/>
      <c r="B741" s="311"/>
      <c r="C741" s="309"/>
      <c r="D741" s="309"/>
      <c r="E741" s="309"/>
      <c r="F741" s="312"/>
      <c r="G741" s="168"/>
      <c r="H741" s="310"/>
      <c r="I741" s="309"/>
      <c r="J741" s="309"/>
      <c r="K741" s="309"/>
      <c r="L741" s="309"/>
    </row>
    <row r="742" ht="15.75" customHeight="1">
      <c r="A742" s="168"/>
      <c r="B742" s="311"/>
      <c r="C742" s="309"/>
      <c r="D742" s="309"/>
      <c r="E742" s="309"/>
      <c r="F742" s="312"/>
      <c r="G742" s="168"/>
      <c r="H742" s="310"/>
      <c r="I742" s="309"/>
      <c r="J742" s="309"/>
      <c r="K742" s="309"/>
      <c r="L742" s="309"/>
    </row>
    <row r="743" ht="15.75" customHeight="1">
      <c r="A743" s="168"/>
      <c r="B743" s="311"/>
      <c r="C743" s="309"/>
      <c r="D743" s="309"/>
      <c r="E743" s="309"/>
      <c r="F743" s="312"/>
      <c r="G743" s="168"/>
      <c r="H743" s="310"/>
      <c r="I743" s="309"/>
      <c r="J743" s="309"/>
      <c r="K743" s="309"/>
      <c r="L743" s="309"/>
    </row>
    <row r="744" ht="15.75" customHeight="1">
      <c r="A744" s="168"/>
      <c r="B744" s="311"/>
      <c r="C744" s="309"/>
      <c r="D744" s="309"/>
      <c r="E744" s="309"/>
      <c r="F744" s="312"/>
      <c r="G744" s="168"/>
      <c r="H744" s="310"/>
      <c r="I744" s="309"/>
      <c r="J744" s="309"/>
      <c r="K744" s="309"/>
      <c r="L744" s="309"/>
    </row>
    <row r="745" ht="15.75" customHeight="1">
      <c r="A745" s="168"/>
      <c r="B745" s="311"/>
      <c r="C745" s="309"/>
      <c r="D745" s="309"/>
      <c r="E745" s="309"/>
      <c r="F745" s="312"/>
      <c r="G745" s="168"/>
      <c r="H745" s="310"/>
      <c r="I745" s="309"/>
      <c r="J745" s="309"/>
      <c r="K745" s="309"/>
      <c r="L745" s="309"/>
    </row>
    <row r="746" ht="15.75" customHeight="1">
      <c r="A746" s="168"/>
      <c r="B746" s="311"/>
      <c r="C746" s="309"/>
      <c r="D746" s="309"/>
      <c r="E746" s="309"/>
      <c r="F746" s="312"/>
      <c r="G746" s="168"/>
      <c r="H746" s="310"/>
      <c r="I746" s="309"/>
      <c r="J746" s="309"/>
      <c r="K746" s="309"/>
      <c r="L746" s="309"/>
    </row>
    <row r="747" ht="15.75" customHeight="1">
      <c r="A747" s="168"/>
      <c r="B747" s="311"/>
      <c r="C747" s="309"/>
      <c r="D747" s="309"/>
      <c r="E747" s="309"/>
      <c r="F747" s="312"/>
      <c r="G747" s="168"/>
      <c r="H747" s="310"/>
      <c r="I747" s="309"/>
      <c r="J747" s="309"/>
      <c r="K747" s="309"/>
      <c r="L747" s="309"/>
    </row>
    <row r="748" ht="15.75" customHeight="1">
      <c r="A748" s="168"/>
      <c r="B748" s="311"/>
      <c r="C748" s="309"/>
      <c r="D748" s="309"/>
      <c r="E748" s="309"/>
      <c r="F748" s="312"/>
      <c r="G748" s="168"/>
      <c r="H748" s="310"/>
      <c r="I748" s="309"/>
      <c r="J748" s="309"/>
      <c r="K748" s="309"/>
      <c r="L748" s="309"/>
    </row>
    <row r="749" ht="15.75" customHeight="1">
      <c r="A749" s="168"/>
      <c r="B749" s="311"/>
      <c r="C749" s="309"/>
      <c r="D749" s="309"/>
      <c r="E749" s="309"/>
      <c r="F749" s="312"/>
      <c r="G749" s="168"/>
      <c r="H749" s="310"/>
      <c r="I749" s="309"/>
      <c r="J749" s="309"/>
      <c r="K749" s="309"/>
      <c r="L749" s="309"/>
    </row>
    <row r="750" ht="15.75" customHeight="1">
      <c r="A750" s="168"/>
      <c r="B750" s="311"/>
      <c r="C750" s="309"/>
      <c r="D750" s="309"/>
      <c r="E750" s="309"/>
      <c r="F750" s="312"/>
      <c r="G750" s="168"/>
      <c r="H750" s="310"/>
      <c r="I750" s="309"/>
      <c r="J750" s="309"/>
      <c r="K750" s="309"/>
      <c r="L750" s="309"/>
    </row>
    <row r="751" ht="15.75" customHeight="1">
      <c r="A751" s="168"/>
      <c r="B751" s="311"/>
      <c r="C751" s="309"/>
      <c r="D751" s="309"/>
      <c r="E751" s="309"/>
      <c r="F751" s="312"/>
      <c r="G751" s="168"/>
      <c r="H751" s="310"/>
      <c r="I751" s="309"/>
      <c r="J751" s="309"/>
      <c r="K751" s="309"/>
      <c r="L751" s="309"/>
    </row>
    <row r="752" ht="15.75" customHeight="1">
      <c r="A752" s="168"/>
      <c r="B752" s="311"/>
      <c r="C752" s="309"/>
      <c r="D752" s="309"/>
      <c r="E752" s="309"/>
      <c r="F752" s="312"/>
      <c r="G752" s="168"/>
      <c r="H752" s="310"/>
      <c r="I752" s="309"/>
      <c r="J752" s="309"/>
      <c r="K752" s="309"/>
      <c r="L752" s="309"/>
    </row>
    <row r="753" ht="15.75" customHeight="1">
      <c r="A753" s="168"/>
      <c r="B753" s="311"/>
      <c r="C753" s="309"/>
      <c r="D753" s="309"/>
      <c r="E753" s="309"/>
      <c r="F753" s="312"/>
      <c r="G753" s="168"/>
      <c r="H753" s="310"/>
      <c r="I753" s="309"/>
      <c r="J753" s="309"/>
      <c r="K753" s="309"/>
      <c r="L753" s="309"/>
    </row>
    <row r="754" ht="15.75" customHeight="1">
      <c r="A754" s="168"/>
      <c r="B754" s="311"/>
      <c r="C754" s="309"/>
      <c r="D754" s="309"/>
      <c r="E754" s="309"/>
      <c r="F754" s="312"/>
      <c r="G754" s="168"/>
      <c r="H754" s="310"/>
      <c r="I754" s="309"/>
      <c r="J754" s="309"/>
      <c r="K754" s="309"/>
      <c r="L754" s="309"/>
    </row>
    <row r="755" ht="15.75" customHeight="1">
      <c r="A755" s="168"/>
      <c r="B755" s="311"/>
      <c r="C755" s="309"/>
      <c r="D755" s="309"/>
      <c r="E755" s="309"/>
      <c r="F755" s="312"/>
      <c r="G755" s="168"/>
      <c r="H755" s="310"/>
      <c r="I755" s="309"/>
      <c r="J755" s="309"/>
      <c r="K755" s="309"/>
      <c r="L755" s="309"/>
    </row>
    <row r="756" ht="15.75" customHeight="1">
      <c r="A756" s="168"/>
      <c r="B756" s="311"/>
      <c r="C756" s="309"/>
      <c r="D756" s="309"/>
      <c r="E756" s="309"/>
      <c r="F756" s="312"/>
      <c r="G756" s="168"/>
      <c r="H756" s="310"/>
      <c r="I756" s="309"/>
      <c r="J756" s="309"/>
      <c r="K756" s="309"/>
      <c r="L756" s="309"/>
    </row>
    <row r="757" ht="15.75" customHeight="1">
      <c r="A757" s="168"/>
      <c r="B757" s="311"/>
      <c r="C757" s="309"/>
      <c r="D757" s="309"/>
      <c r="E757" s="309"/>
      <c r="F757" s="312"/>
      <c r="G757" s="168"/>
      <c r="H757" s="310"/>
      <c r="I757" s="309"/>
      <c r="J757" s="309"/>
      <c r="K757" s="309"/>
      <c r="L757" s="309"/>
    </row>
    <row r="758" ht="15.75" customHeight="1">
      <c r="A758" s="168"/>
      <c r="B758" s="311"/>
      <c r="C758" s="309"/>
      <c r="D758" s="309"/>
      <c r="E758" s="309"/>
      <c r="F758" s="312"/>
      <c r="G758" s="168"/>
      <c r="H758" s="310"/>
      <c r="I758" s="309"/>
      <c r="J758" s="309"/>
      <c r="K758" s="309"/>
      <c r="L758" s="309"/>
    </row>
    <row r="759" ht="15.75" customHeight="1">
      <c r="A759" s="168"/>
      <c r="B759" s="311"/>
      <c r="C759" s="309"/>
      <c r="D759" s="309"/>
      <c r="E759" s="309"/>
      <c r="F759" s="312"/>
      <c r="G759" s="168"/>
      <c r="H759" s="310"/>
      <c r="I759" s="309"/>
      <c r="J759" s="309"/>
      <c r="K759" s="309"/>
      <c r="L759" s="309"/>
    </row>
    <row r="760" ht="15.75" customHeight="1">
      <c r="A760" s="168"/>
      <c r="B760" s="311"/>
      <c r="C760" s="309"/>
      <c r="D760" s="309"/>
      <c r="E760" s="309"/>
      <c r="F760" s="312"/>
      <c r="G760" s="168"/>
      <c r="H760" s="310"/>
      <c r="I760" s="309"/>
      <c r="J760" s="309"/>
      <c r="K760" s="309"/>
      <c r="L760" s="309"/>
    </row>
    <row r="761" ht="15.75" customHeight="1">
      <c r="A761" s="168"/>
      <c r="B761" s="311"/>
      <c r="C761" s="309"/>
      <c r="D761" s="309"/>
      <c r="E761" s="309"/>
      <c r="F761" s="312"/>
      <c r="G761" s="168"/>
      <c r="H761" s="310"/>
      <c r="I761" s="309"/>
      <c r="J761" s="309"/>
      <c r="K761" s="309"/>
      <c r="L761" s="309"/>
    </row>
    <row r="762" ht="15.75" customHeight="1">
      <c r="A762" s="168"/>
      <c r="B762" s="311"/>
      <c r="C762" s="309"/>
      <c r="D762" s="309"/>
      <c r="E762" s="309"/>
      <c r="F762" s="312"/>
      <c r="G762" s="168"/>
      <c r="H762" s="310"/>
      <c r="I762" s="309"/>
      <c r="J762" s="309"/>
      <c r="K762" s="309"/>
      <c r="L762" s="309"/>
    </row>
    <row r="763" ht="15.75" customHeight="1">
      <c r="A763" s="168"/>
      <c r="B763" s="311"/>
      <c r="C763" s="309"/>
      <c r="D763" s="309"/>
      <c r="E763" s="309"/>
      <c r="F763" s="312"/>
      <c r="G763" s="168"/>
      <c r="H763" s="310"/>
      <c r="I763" s="309"/>
      <c r="J763" s="309"/>
      <c r="K763" s="309"/>
      <c r="L763" s="309"/>
    </row>
    <row r="764" ht="15.75" customHeight="1">
      <c r="A764" s="168"/>
      <c r="B764" s="311"/>
      <c r="C764" s="309"/>
      <c r="D764" s="309"/>
      <c r="E764" s="309"/>
      <c r="F764" s="312"/>
      <c r="G764" s="168"/>
      <c r="H764" s="310"/>
      <c r="I764" s="309"/>
      <c r="J764" s="309"/>
      <c r="K764" s="309"/>
      <c r="L764" s="309"/>
    </row>
    <row r="765" ht="15.75" customHeight="1">
      <c r="A765" s="168"/>
      <c r="B765" s="311"/>
      <c r="C765" s="309"/>
      <c r="D765" s="309"/>
      <c r="E765" s="309"/>
      <c r="F765" s="312"/>
      <c r="G765" s="168"/>
      <c r="H765" s="310"/>
      <c r="I765" s="309"/>
      <c r="J765" s="309"/>
      <c r="K765" s="309"/>
      <c r="L765" s="309"/>
    </row>
    <row r="766" ht="15.75" customHeight="1">
      <c r="A766" s="168"/>
      <c r="B766" s="311"/>
      <c r="C766" s="309"/>
      <c r="D766" s="309"/>
      <c r="E766" s="309"/>
      <c r="F766" s="312"/>
      <c r="G766" s="168"/>
      <c r="H766" s="310"/>
      <c r="I766" s="309"/>
      <c r="J766" s="309"/>
      <c r="K766" s="309"/>
      <c r="L766" s="309"/>
    </row>
    <row r="767" ht="15.75" customHeight="1">
      <c r="A767" s="168"/>
      <c r="B767" s="311"/>
      <c r="C767" s="309"/>
      <c r="D767" s="309"/>
      <c r="E767" s="309"/>
      <c r="F767" s="312"/>
      <c r="G767" s="168"/>
      <c r="H767" s="310"/>
      <c r="I767" s="309"/>
      <c r="J767" s="309"/>
      <c r="K767" s="309"/>
      <c r="L767" s="309"/>
    </row>
    <row r="768" ht="15.75" customHeight="1">
      <c r="A768" s="168"/>
      <c r="B768" s="311"/>
      <c r="C768" s="309"/>
      <c r="D768" s="309"/>
      <c r="E768" s="309"/>
      <c r="F768" s="312"/>
      <c r="G768" s="168"/>
      <c r="H768" s="310"/>
      <c r="I768" s="309"/>
      <c r="J768" s="309"/>
      <c r="K768" s="309"/>
      <c r="L768" s="309"/>
    </row>
    <row r="769" ht="15.75" customHeight="1">
      <c r="A769" s="168"/>
      <c r="B769" s="311"/>
      <c r="C769" s="309"/>
      <c r="D769" s="309"/>
      <c r="E769" s="309"/>
      <c r="F769" s="312"/>
      <c r="G769" s="168"/>
      <c r="H769" s="310"/>
      <c r="I769" s="309"/>
      <c r="J769" s="309"/>
      <c r="K769" s="309"/>
      <c r="L769" s="309"/>
    </row>
    <row r="770" ht="15.75" customHeight="1">
      <c r="A770" s="168"/>
      <c r="B770" s="311"/>
      <c r="C770" s="309"/>
      <c r="D770" s="309"/>
      <c r="E770" s="309"/>
      <c r="F770" s="312"/>
      <c r="G770" s="168"/>
      <c r="H770" s="310"/>
      <c r="I770" s="309"/>
      <c r="J770" s="309"/>
      <c r="K770" s="309"/>
      <c r="L770" s="309"/>
    </row>
    <row r="771" ht="15.75" customHeight="1">
      <c r="A771" s="168"/>
      <c r="B771" s="311"/>
      <c r="C771" s="309"/>
      <c r="D771" s="309"/>
      <c r="E771" s="309"/>
      <c r="F771" s="312"/>
      <c r="G771" s="168"/>
      <c r="H771" s="310"/>
      <c r="I771" s="309"/>
      <c r="J771" s="309"/>
      <c r="K771" s="309"/>
      <c r="L771" s="309"/>
    </row>
    <row r="772" ht="15.75" customHeight="1">
      <c r="A772" s="168"/>
      <c r="B772" s="311"/>
      <c r="C772" s="309"/>
      <c r="D772" s="309"/>
      <c r="E772" s="309"/>
      <c r="F772" s="312"/>
      <c r="G772" s="168"/>
      <c r="H772" s="310"/>
      <c r="I772" s="309"/>
      <c r="J772" s="309"/>
      <c r="K772" s="309"/>
      <c r="L772" s="309"/>
    </row>
    <row r="773" ht="15.75" customHeight="1">
      <c r="A773" s="168"/>
      <c r="B773" s="311"/>
      <c r="C773" s="309"/>
      <c r="D773" s="309"/>
      <c r="E773" s="309"/>
      <c r="F773" s="312"/>
      <c r="G773" s="168"/>
      <c r="H773" s="310"/>
      <c r="I773" s="309"/>
      <c r="J773" s="309"/>
      <c r="K773" s="309"/>
      <c r="L773" s="309"/>
    </row>
    <row r="774" ht="15.75" customHeight="1">
      <c r="A774" s="168"/>
      <c r="B774" s="311"/>
      <c r="C774" s="309"/>
      <c r="D774" s="309"/>
      <c r="E774" s="309"/>
      <c r="F774" s="312"/>
      <c r="G774" s="168"/>
      <c r="H774" s="310"/>
      <c r="I774" s="309"/>
      <c r="J774" s="309"/>
      <c r="K774" s="309"/>
      <c r="L774" s="309"/>
    </row>
    <row r="775" ht="15.75" customHeight="1">
      <c r="A775" s="168"/>
      <c r="B775" s="311"/>
      <c r="C775" s="309"/>
      <c r="D775" s="309"/>
      <c r="E775" s="309"/>
      <c r="F775" s="312"/>
      <c r="G775" s="168"/>
      <c r="H775" s="310"/>
      <c r="I775" s="309"/>
      <c r="J775" s="309"/>
      <c r="K775" s="309"/>
      <c r="L775" s="309"/>
    </row>
    <row r="776" ht="15.75" customHeight="1">
      <c r="A776" s="168"/>
      <c r="B776" s="311"/>
      <c r="C776" s="309"/>
      <c r="D776" s="309"/>
      <c r="E776" s="309"/>
      <c r="F776" s="312"/>
      <c r="G776" s="168"/>
      <c r="H776" s="310"/>
      <c r="I776" s="309"/>
      <c r="J776" s="309"/>
      <c r="K776" s="309"/>
      <c r="L776" s="309"/>
    </row>
    <row r="777" ht="15.75" customHeight="1">
      <c r="A777" s="168"/>
      <c r="B777" s="311"/>
      <c r="C777" s="309"/>
      <c r="D777" s="309"/>
      <c r="E777" s="309"/>
      <c r="F777" s="312"/>
      <c r="G777" s="168"/>
      <c r="H777" s="310"/>
      <c r="I777" s="309"/>
      <c r="J777" s="309"/>
      <c r="K777" s="309"/>
      <c r="L777" s="309"/>
    </row>
    <row r="778" ht="15.75" customHeight="1">
      <c r="A778" s="168"/>
      <c r="B778" s="311"/>
      <c r="C778" s="309"/>
      <c r="D778" s="309"/>
      <c r="E778" s="309"/>
      <c r="F778" s="312"/>
      <c r="G778" s="168"/>
      <c r="H778" s="310"/>
      <c r="I778" s="309"/>
      <c r="J778" s="309"/>
      <c r="K778" s="309"/>
      <c r="L778" s="309"/>
    </row>
    <row r="779" ht="15.75" customHeight="1">
      <c r="A779" s="168"/>
      <c r="B779" s="311"/>
      <c r="C779" s="309"/>
      <c r="D779" s="309"/>
      <c r="E779" s="309"/>
      <c r="F779" s="312"/>
      <c r="G779" s="168"/>
      <c r="H779" s="310"/>
      <c r="I779" s="309"/>
      <c r="J779" s="309"/>
      <c r="K779" s="309"/>
      <c r="L779" s="309"/>
    </row>
    <row r="780" ht="15.75" customHeight="1">
      <c r="A780" s="168"/>
      <c r="B780" s="311"/>
      <c r="C780" s="309"/>
      <c r="D780" s="309"/>
      <c r="E780" s="309"/>
      <c r="F780" s="312"/>
      <c r="G780" s="168"/>
      <c r="H780" s="310"/>
      <c r="I780" s="309"/>
      <c r="J780" s="309"/>
      <c r="K780" s="309"/>
      <c r="L780" s="309"/>
    </row>
    <row r="781" ht="15.75" customHeight="1">
      <c r="A781" s="168"/>
      <c r="B781" s="311"/>
      <c r="C781" s="309"/>
      <c r="D781" s="309"/>
      <c r="E781" s="309"/>
      <c r="F781" s="312"/>
      <c r="G781" s="168"/>
      <c r="H781" s="310"/>
      <c r="I781" s="309"/>
      <c r="J781" s="309"/>
      <c r="K781" s="309"/>
      <c r="L781" s="309"/>
    </row>
    <row r="782" ht="15.75" customHeight="1">
      <c r="A782" s="168"/>
      <c r="B782" s="311"/>
      <c r="C782" s="309"/>
      <c r="D782" s="309"/>
      <c r="E782" s="309"/>
      <c r="F782" s="312"/>
      <c r="G782" s="168"/>
      <c r="H782" s="310"/>
      <c r="I782" s="309"/>
      <c r="J782" s="309"/>
      <c r="K782" s="309"/>
      <c r="L782" s="309"/>
    </row>
    <row r="783" ht="15.75" customHeight="1">
      <c r="A783" s="168"/>
      <c r="B783" s="311"/>
      <c r="C783" s="309"/>
      <c r="D783" s="309"/>
      <c r="E783" s="309"/>
      <c r="F783" s="312"/>
      <c r="G783" s="168"/>
      <c r="H783" s="310"/>
      <c r="I783" s="309"/>
      <c r="J783" s="309"/>
      <c r="K783" s="309"/>
      <c r="L783" s="309"/>
    </row>
    <row r="784" ht="15.75" customHeight="1">
      <c r="A784" s="168"/>
      <c r="B784" s="311"/>
      <c r="C784" s="309"/>
      <c r="D784" s="309"/>
      <c r="E784" s="309"/>
      <c r="F784" s="312"/>
      <c r="G784" s="168"/>
      <c r="H784" s="310"/>
      <c r="I784" s="309"/>
      <c r="J784" s="309"/>
      <c r="K784" s="309"/>
      <c r="L784" s="309"/>
    </row>
    <row r="785" ht="15.75" customHeight="1">
      <c r="A785" s="168"/>
      <c r="B785" s="311"/>
      <c r="C785" s="309"/>
      <c r="D785" s="309"/>
      <c r="E785" s="309"/>
      <c r="F785" s="312"/>
      <c r="G785" s="168"/>
      <c r="H785" s="310"/>
      <c r="I785" s="309"/>
      <c r="J785" s="309"/>
      <c r="K785" s="309"/>
      <c r="L785" s="309"/>
    </row>
    <row r="786" ht="15.75" customHeight="1">
      <c r="A786" s="168"/>
      <c r="B786" s="311"/>
      <c r="C786" s="309"/>
      <c r="D786" s="309"/>
      <c r="E786" s="309"/>
      <c r="F786" s="312"/>
      <c r="G786" s="168"/>
      <c r="H786" s="310"/>
      <c r="I786" s="309"/>
      <c r="J786" s="309"/>
      <c r="K786" s="309"/>
      <c r="L786" s="309"/>
    </row>
    <row r="787" ht="15.75" customHeight="1">
      <c r="A787" s="168"/>
      <c r="B787" s="311"/>
      <c r="C787" s="309"/>
      <c r="D787" s="309"/>
      <c r="E787" s="309"/>
      <c r="F787" s="312"/>
      <c r="G787" s="168"/>
      <c r="H787" s="310"/>
      <c r="I787" s="309"/>
      <c r="J787" s="309"/>
      <c r="K787" s="309"/>
      <c r="L787" s="309"/>
    </row>
    <row r="788" ht="15.75" customHeight="1">
      <c r="A788" s="168"/>
      <c r="B788" s="311"/>
      <c r="C788" s="309"/>
      <c r="D788" s="309"/>
      <c r="E788" s="309"/>
      <c r="F788" s="312"/>
      <c r="G788" s="168"/>
      <c r="H788" s="310"/>
      <c r="I788" s="309"/>
      <c r="J788" s="309"/>
      <c r="K788" s="309"/>
      <c r="L788" s="309"/>
    </row>
    <row r="789" ht="15.75" customHeight="1">
      <c r="A789" s="168"/>
      <c r="B789" s="311"/>
      <c r="C789" s="309"/>
      <c r="D789" s="309"/>
      <c r="E789" s="309"/>
      <c r="F789" s="312"/>
      <c r="G789" s="168"/>
      <c r="H789" s="310"/>
      <c r="I789" s="309"/>
      <c r="J789" s="309"/>
      <c r="K789" s="309"/>
      <c r="L789" s="309"/>
    </row>
    <row r="790" ht="15.75" customHeight="1">
      <c r="A790" s="168"/>
      <c r="B790" s="311"/>
      <c r="C790" s="309"/>
      <c r="D790" s="309"/>
      <c r="E790" s="309"/>
      <c r="F790" s="312"/>
      <c r="G790" s="168"/>
      <c r="H790" s="310"/>
      <c r="I790" s="309"/>
      <c r="J790" s="309"/>
      <c r="K790" s="309"/>
      <c r="L790" s="309"/>
    </row>
    <row r="791" ht="15.75" customHeight="1">
      <c r="A791" s="168"/>
      <c r="B791" s="311"/>
      <c r="C791" s="309"/>
      <c r="D791" s="309"/>
      <c r="E791" s="309"/>
      <c r="F791" s="312"/>
      <c r="G791" s="168"/>
      <c r="H791" s="310"/>
      <c r="I791" s="309"/>
      <c r="J791" s="309"/>
      <c r="K791" s="309"/>
      <c r="L791" s="309"/>
    </row>
    <row r="792" ht="15.75" customHeight="1">
      <c r="A792" s="168"/>
      <c r="B792" s="311"/>
      <c r="C792" s="309"/>
      <c r="D792" s="309"/>
      <c r="E792" s="309"/>
      <c r="F792" s="312"/>
      <c r="G792" s="168"/>
      <c r="H792" s="310"/>
      <c r="I792" s="309"/>
      <c r="J792" s="309"/>
      <c r="K792" s="309"/>
      <c r="L792" s="309"/>
    </row>
    <row r="793" ht="15.75" customHeight="1">
      <c r="A793" s="168"/>
      <c r="B793" s="311"/>
      <c r="C793" s="309"/>
      <c r="D793" s="309"/>
      <c r="E793" s="309"/>
      <c r="F793" s="312"/>
      <c r="G793" s="168"/>
      <c r="H793" s="310"/>
      <c r="I793" s="309"/>
      <c r="J793" s="309"/>
      <c r="K793" s="309"/>
      <c r="L793" s="309"/>
    </row>
    <row r="794" ht="15.75" customHeight="1">
      <c r="A794" s="168"/>
      <c r="B794" s="311"/>
      <c r="C794" s="309"/>
      <c r="D794" s="309"/>
      <c r="E794" s="309"/>
      <c r="F794" s="312"/>
      <c r="G794" s="168"/>
      <c r="H794" s="310"/>
      <c r="I794" s="309"/>
      <c r="J794" s="309"/>
      <c r="K794" s="309"/>
      <c r="L794" s="309"/>
    </row>
    <row r="795" ht="15.75" customHeight="1">
      <c r="A795" s="168"/>
      <c r="B795" s="311"/>
      <c r="C795" s="309"/>
      <c r="D795" s="309"/>
      <c r="E795" s="309"/>
      <c r="F795" s="312"/>
      <c r="G795" s="168"/>
      <c r="H795" s="310"/>
      <c r="I795" s="309"/>
      <c r="J795" s="309"/>
      <c r="K795" s="309"/>
      <c r="L795" s="309"/>
    </row>
    <row r="796" ht="15.75" customHeight="1">
      <c r="A796" s="168"/>
      <c r="B796" s="311"/>
      <c r="C796" s="309"/>
      <c r="D796" s="309"/>
      <c r="E796" s="309"/>
      <c r="F796" s="312"/>
      <c r="G796" s="168"/>
      <c r="H796" s="310"/>
      <c r="I796" s="309"/>
      <c r="J796" s="309"/>
      <c r="K796" s="309"/>
      <c r="L796" s="309"/>
    </row>
    <row r="797" ht="15.75" customHeight="1">
      <c r="A797" s="168"/>
      <c r="B797" s="311"/>
      <c r="C797" s="309"/>
      <c r="D797" s="309"/>
      <c r="E797" s="309"/>
      <c r="F797" s="312"/>
      <c r="G797" s="168"/>
      <c r="H797" s="310"/>
      <c r="I797" s="309"/>
      <c r="J797" s="309"/>
      <c r="K797" s="309"/>
      <c r="L797" s="309"/>
    </row>
    <row r="798" ht="15.75" customHeight="1">
      <c r="A798" s="168"/>
      <c r="B798" s="311"/>
      <c r="C798" s="309"/>
      <c r="D798" s="309"/>
      <c r="E798" s="309"/>
      <c r="F798" s="312"/>
      <c r="G798" s="168"/>
      <c r="H798" s="310"/>
      <c r="I798" s="309"/>
      <c r="J798" s="309"/>
      <c r="K798" s="309"/>
      <c r="L798" s="309"/>
    </row>
    <row r="799" ht="15.75" customHeight="1">
      <c r="A799" s="168"/>
      <c r="B799" s="311"/>
      <c r="C799" s="309"/>
      <c r="D799" s="309"/>
      <c r="E799" s="309"/>
      <c r="F799" s="312"/>
      <c r="G799" s="168"/>
      <c r="H799" s="310"/>
      <c r="I799" s="309"/>
      <c r="J799" s="309"/>
      <c r="K799" s="309"/>
      <c r="L799" s="309"/>
    </row>
    <row r="800" ht="15.75" customHeight="1">
      <c r="A800" s="168"/>
      <c r="B800" s="311"/>
      <c r="C800" s="309"/>
      <c r="D800" s="309"/>
      <c r="E800" s="309"/>
      <c r="F800" s="312"/>
      <c r="G800" s="168"/>
      <c r="H800" s="310"/>
      <c r="I800" s="309"/>
      <c r="J800" s="309"/>
      <c r="K800" s="309"/>
      <c r="L800" s="309"/>
    </row>
    <row r="801" ht="15.75" customHeight="1">
      <c r="A801" s="168"/>
      <c r="B801" s="311"/>
      <c r="C801" s="309"/>
      <c r="D801" s="309"/>
      <c r="E801" s="309"/>
      <c r="F801" s="312"/>
      <c r="G801" s="168"/>
      <c r="H801" s="310"/>
      <c r="I801" s="309"/>
      <c r="J801" s="309"/>
      <c r="K801" s="309"/>
      <c r="L801" s="309"/>
    </row>
    <row r="802" ht="15.75" customHeight="1">
      <c r="A802" s="168"/>
      <c r="B802" s="311"/>
      <c r="C802" s="309"/>
      <c r="D802" s="309"/>
      <c r="E802" s="309"/>
      <c r="F802" s="312"/>
      <c r="G802" s="168"/>
      <c r="H802" s="310"/>
      <c r="I802" s="309"/>
      <c r="J802" s="309"/>
      <c r="K802" s="309"/>
      <c r="L802" s="309"/>
    </row>
    <row r="803" ht="15.75" customHeight="1">
      <c r="A803" s="168"/>
      <c r="B803" s="311"/>
      <c r="C803" s="309"/>
      <c r="D803" s="309"/>
      <c r="E803" s="309"/>
      <c r="F803" s="312"/>
      <c r="G803" s="168"/>
      <c r="H803" s="310"/>
      <c r="I803" s="309"/>
      <c r="J803" s="309"/>
      <c r="K803" s="309"/>
      <c r="L803" s="309"/>
    </row>
    <row r="804" ht="15.75" customHeight="1">
      <c r="A804" s="168"/>
      <c r="B804" s="311"/>
      <c r="C804" s="309"/>
      <c r="D804" s="309"/>
      <c r="E804" s="309"/>
      <c r="F804" s="312"/>
      <c r="G804" s="168"/>
      <c r="H804" s="310"/>
      <c r="I804" s="309"/>
      <c r="J804" s="309"/>
      <c r="K804" s="309"/>
      <c r="L804" s="309"/>
    </row>
    <row r="805" ht="15.75" customHeight="1">
      <c r="A805" s="168"/>
      <c r="B805" s="311"/>
      <c r="C805" s="309"/>
      <c r="D805" s="309"/>
      <c r="E805" s="309"/>
      <c r="F805" s="312"/>
      <c r="G805" s="168"/>
      <c r="H805" s="310"/>
      <c r="I805" s="309"/>
      <c r="J805" s="309"/>
      <c r="K805" s="309"/>
      <c r="L805" s="309"/>
    </row>
    <row r="806" ht="15.75" customHeight="1">
      <c r="A806" s="168"/>
      <c r="B806" s="311"/>
      <c r="C806" s="309"/>
      <c r="D806" s="309"/>
      <c r="E806" s="309"/>
      <c r="F806" s="312"/>
      <c r="G806" s="168"/>
      <c r="H806" s="310"/>
      <c r="I806" s="309"/>
      <c r="J806" s="309"/>
      <c r="K806" s="309"/>
      <c r="L806" s="309"/>
    </row>
    <row r="807" ht="15.75" customHeight="1">
      <c r="A807" s="168"/>
      <c r="B807" s="311"/>
      <c r="C807" s="309"/>
      <c r="D807" s="309"/>
      <c r="E807" s="309"/>
      <c r="F807" s="312"/>
      <c r="G807" s="168"/>
      <c r="H807" s="310"/>
      <c r="I807" s="309"/>
      <c r="J807" s="309"/>
      <c r="K807" s="309"/>
      <c r="L807" s="309"/>
    </row>
    <row r="808" ht="15.75" customHeight="1">
      <c r="A808" s="168"/>
      <c r="B808" s="311"/>
      <c r="C808" s="309"/>
      <c r="D808" s="309"/>
      <c r="E808" s="309"/>
      <c r="F808" s="312"/>
      <c r="G808" s="168"/>
      <c r="H808" s="310"/>
      <c r="I808" s="309"/>
      <c r="J808" s="309"/>
      <c r="K808" s="309"/>
      <c r="L808" s="309"/>
    </row>
    <row r="809" ht="15.75" customHeight="1">
      <c r="A809" s="168"/>
      <c r="B809" s="311"/>
      <c r="C809" s="309"/>
      <c r="D809" s="309"/>
      <c r="E809" s="309"/>
      <c r="F809" s="312"/>
      <c r="G809" s="168"/>
      <c r="H809" s="310"/>
      <c r="I809" s="309"/>
      <c r="J809" s="309"/>
      <c r="K809" s="309"/>
      <c r="L809" s="309"/>
    </row>
    <row r="810" ht="15.75" customHeight="1">
      <c r="A810" s="168"/>
      <c r="B810" s="311"/>
      <c r="C810" s="309"/>
      <c r="D810" s="309"/>
      <c r="E810" s="309"/>
      <c r="F810" s="312"/>
      <c r="G810" s="168"/>
      <c r="H810" s="310"/>
      <c r="I810" s="309"/>
      <c r="J810" s="309"/>
      <c r="K810" s="309"/>
      <c r="L810" s="309"/>
    </row>
    <row r="811" ht="15.75" customHeight="1">
      <c r="A811" s="168"/>
      <c r="B811" s="311"/>
      <c r="C811" s="309"/>
      <c r="D811" s="309"/>
      <c r="E811" s="309"/>
      <c r="F811" s="312"/>
      <c r="G811" s="168"/>
      <c r="H811" s="310"/>
      <c r="I811" s="309"/>
      <c r="J811" s="309"/>
      <c r="K811" s="309"/>
      <c r="L811" s="309"/>
    </row>
    <row r="812" ht="15.75" customHeight="1">
      <c r="A812" s="168"/>
      <c r="B812" s="311"/>
      <c r="C812" s="309"/>
      <c r="D812" s="309"/>
      <c r="E812" s="309"/>
      <c r="F812" s="312"/>
      <c r="G812" s="168"/>
      <c r="H812" s="310"/>
      <c r="I812" s="309"/>
      <c r="J812" s="309"/>
      <c r="K812" s="309"/>
      <c r="L812" s="309"/>
    </row>
    <row r="813" ht="15.75" customHeight="1">
      <c r="A813" s="168"/>
      <c r="B813" s="311"/>
      <c r="C813" s="309"/>
      <c r="D813" s="309"/>
      <c r="E813" s="309"/>
      <c r="F813" s="312"/>
      <c r="G813" s="168"/>
      <c r="H813" s="310"/>
      <c r="I813" s="309"/>
      <c r="J813" s="309"/>
      <c r="K813" s="309"/>
      <c r="L813" s="309"/>
    </row>
    <row r="814" ht="15.75" customHeight="1">
      <c r="A814" s="168"/>
      <c r="B814" s="311"/>
      <c r="C814" s="309"/>
      <c r="D814" s="309"/>
      <c r="E814" s="309"/>
      <c r="F814" s="312"/>
      <c r="G814" s="168"/>
      <c r="H814" s="310"/>
      <c r="I814" s="309"/>
      <c r="J814" s="309"/>
      <c r="K814" s="309"/>
      <c r="L814" s="309"/>
    </row>
    <row r="815" ht="15.75" customHeight="1">
      <c r="A815" s="168"/>
      <c r="B815" s="311"/>
      <c r="C815" s="309"/>
      <c r="D815" s="309"/>
      <c r="E815" s="309"/>
      <c r="F815" s="312"/>
      <c r="G815" s="168"/>
      <c r="H815" s="310"/>
      <c r="I815" s="309"/>
      <c r="J815" s="309"/>
      <c r="K815" s="309"/>
      <c r="L815" s="309"/>
    </row>
    <row r="816" ht="15.75" customHeight="1">
      <c r="A816" s="168"/>
      <c r="B816" s="311"/>
      <c r="C816" s="309"/>
      <c r="D816" s="309"/>
      <c r="E816" s="309"/>
      <c r="F816" s="312"/>
      <c r="G816" s="168"/>
      <c r="H816" s="310"/>
      <c r="I816" s="309"/>
      <c r="J816" s="309"/>
      <c r="K816" s="309"/>
      <c r="L816" s="309"/>
    </row>
    <row r="817" ht="15.75" customHeight="1">
      <c r="A817" s="168"/>
      <c r="B817" s="311"/>
      <c r="C817" s="309"/>
      <c r="D817" s="309"/>
      <c r="E817" s="309"/>
      <c r="F817" s="312"/>
      <c r="G817" s="168"/>
      <c r="H817" s="310"/>
      <c r="I817" s="309"/>
      <c r="J817" s="309"/>
      <c r="K817" s="309"/>
      <c r="L817" s="309"/>
    </row>
    <row r="818" ht="15.75" customHeight="1">
      <c r="A818" s="168"/>
      <c r="B818" s="311"/>
      <c r="C818" s="309"/>
      <c r="D818" s="309"/>
      <c r="E818" s="309"/>
      <c r="F818" s="312"/>
      <c r="G818" s="168"/>
      <c r="H818" s="310"/>
      <c r="I818" s="309"/>
      <c r="J818" s="309"/>
      <c r="K818" s="309"/>
      <c r="L818" s="309"/>
    </row>
    <row r="819" ht="15.75" customHeight="1">
      <c r="A819" s="168"/>
      <c r="B819" s="311"/>
      <c r="C819" s="309"/>
      <c r="D819" s="309"/>
      <c r="E819" s="309"/>
      <c r="F819" s="312"/>
      <c r="G819" s="168"/>
      <c r="H819" s="310"/>
      <c r="I819" s="309"/>
      <c r="J819" s="309"/>
      <c r="K819" s="309"/>
      <c r="L819" s="309"/>
    </row>
    <row r="820" ht="15.75" customHeight="1">
      <c r="A820" s="168"/>
      <c r="B820" s="311"/>
      <c r="C820" s="309"/>
      <c r="D820" s="309"/>
      <c r="E820" s="309"/>
      <c r="F820" s="312"/>
      <c r="G820" s="168"/>
      <c r="H820" s="310"/>
      <c r="I820" s="309"/>
      <c r="J820" s="309"/>
      <c r="K820" s="309"/>
      <c r="L820" s="309"/>
    </row>
    <row r="821" ht="15.75" customHeight="1">
      <c r="A821" s="168"/>
      <c r="B821" s="311"/>
      <c r="C821" s="309"/>
      <c r="D821" s="309"/>
      <c r="E821" s="309"/>
      <c r="F821" s="312"/>
      <c r="G821" s="168"/>
      <c r="H821" s="310"/>
      <c r="I821" s="309"/>
      <c r="J821" s="309"/>
      <c r="K821" s="309"/>
      <c r="L821" s="309"/>
    </row>
    <row r="822" ht="15.75" customHeight="1">
      <c r="A822" s="168"/>
      <c r="B822" s="311"/>
      <c r="C822" s="309"/>
      <c r="D822" s="309"/>
      <c r="E822" s="309"/>
      <c r="F822" s="312"/>
      <c r="G822" s="168"/>
      <c r="H822" s="310"/>
      <c r="I822" s="309"/>
      <c r="J822" s="309"/>
      <c r="K822" s="309"/>
      <c r="L822" s="309"/>
    </row>
    <row r="823" ht="15.75" customHeight="1">
      <c r="A823" s="168"/>
      <c r="B823" s="311"/>
      <c r="C823" s="309"/>
      <c r="D823" s="309"/>
      <c r="E823" s="309"/>
      <c r="F823" s="312"/>
      <c r="G823" s="168"/>
      <c r="H823" s="310"/>
      <c r="I823" s="309"/>
      <c r="J823" s="309"/>
      <c r="K823" s="309"/>
      <c r="L823" s="309"/>
    </row>
    <row r="824" ht="15.75" customHeight="1">
      <c r="A824" s="168"/>
      <c r="B824" s="311"/>
      <c r="C824" s="309"/>
      <c r="D824" s="309"/>
      <c r="E824" s="309"/>
      <c r="F824" s="312"/>
      <c r="G824" s="168"/>
      <c r="H824" s="310"/>
      <c r="I824" s="309"/>
      <c r="J824" s="309"/>
      <c r="K824" s="309"/>
      <c r="L824" s="309"/>
    </row>
    <row r="825" ht="15.75" customHeight="1">
      <c r="A825" s="168"/>
      <c r="B825" s="311"/>
      <c r="C825" s="309"/>
      <c r="D825" s="309"/>
      <c r="E825" s="309"/>
      <c r="F825" s="312"/>
      <c r="G825" s="168"/>
      <c r="H825" s="310"/>
      <c r="I825" s="309"/>
      <c r="J825" s="309"/>
      <c r="K825" s="309"/>
      <c r="L825" s="309"/>
    </row>
    <row r="826" ht="15.75" customHeight="1">
      <c r="A826" s="168"/>
      <c r="B826" s="311"/>
      <c r="C826" s="309"/>
      <c r="D826" s="309"/>
      <c r="E826" s="309"/>
      <c r="F826" s="312"/>
      <c r="G826" s="168"/>
      <c r="H826" s="310"/>
      <c r="I826" s="309"/>
      <c r="J826" s="309"/>
      <c r="K826" s="309"/>
      <c r="L826" s="309"/>
    </row>
    <row r="827" ht="15.75" customHeight="1">
      <c r="A827" s="168"/>
      <c r="B827" s="311"/>
      <c r="C827" s="309"/>
      <c r="D827" s="309"/>
      <c r="E827" s="309"/>
      <c r="F827" s="312"/>
      <c r="G827" s="168"/>
      <c r="H827" s="310"/>
      <c r="I827" s="309"/>
      <c r="J827" s="309"/>
      <c r="K827" s="309"/>
      <c r="L827" s="309"/>
    </row>
    <row r="828" ht="15.75" customHeight="1">
      <c r="A828" s="168"/>
      <c r="B828" s="311"/>
      <c r="C828" s="309"/>
      <c r="D828" s="309"/>
      <c r="E828" s="309"/>
      <c r="F828" s="312"/>
      <c r="G828" s="168"/>
      <c r="H828" s="310"/>
      <c r="I828" s="309"/>
      <c r="J828" s="309"/>
      <c r="K828" s="309"/>
      <c r="L828" s="309"/>
    </row>
    <row r="829" ht="15.75" customHeight="1">
      <c r="A829" s="168"/>
      <c r="B829" s="311"/>
      <c r="C829" s="309"/>
      <c r="D829" s="309"/>
      <c r="E829" s="309"/>
      <c r="F829" s="312"/>
      <c r="G829" s="168"/>
      <c r="H829" s="310"/>
      <c r="I829" s="309"/>
      <c r="J829" s="309"/>
      <c r="K829" s="309"/>
      <c r="L829" s="309"/>
    </row>
    <row r="830" ht="15.75" customHeight="1">
      <c r="A830" s="168"/>
      <c r="B830" s="311"/>
      <c r="C830" s="309"/>
      <c r="D830" s="309"/>
      <c r="E830" s="309"/>
      <c r="F830" s="312"/>
      <c r="G830" s="168"/>
      <c r="H830" s="310"/>
      <c r="I830" s="309"/>
      <c r="J830" s="309"/>
      <c r="K830" s="309"/>
      <c r="L830" s="309"/>
    </row>
    <row r="831" ht="15.75" customHeight="1">
      <c r="A831" s="168"/>
      <c r="B831" s="311"/>
      <c r="C831" s="309"/>
      <c r="D831" s="309"/>
      <c r="E831" s="309"/>
      <c r="F831" s="312"/>
      <c r="G831" s="168"/>
      <c r="H831" s="310"/>
      <c r="I831" s="309"/>
      <c r="J831" s="309"/>
      <c r="K831" s="309"/>
      <c r="L831" s="309"/>
    </row>
    <row r="832" ht="15.75" customHeight="1">
      <c r="A832" s="168"/>
      <c r="B832" s="311"/>
      <c r="C832" s="309"/>
      <c r="D832" s="309"/>
      <c r="E832" s="309"/>
      <c r="F832" s="312"/>
      <c r="G832" s="168"/>
      <c r="H832" s="310"/>
      <c r="I832" s="309"/>
      <c r="J832" s="309"/>
      <c r="K832" s="309"/>
      <c r="L832" s="309"/>
    </row>
    <row r="833" ht="15.75" customHeight="1">
      <c r="A833" s="168"/>
      <c r="B833" s="311"/>
      <c r="C833" s="309"/>
      <c r="D833" s="309"/>
      <c r="E833" s="309"/>
      <c r="F833" s="312"/>
      <c r="G833" s="168"/>
      <c r="H833" s="310"/>
      <c r="I833" s="309"/>
      <c r="J833" s="309"/>
      <c r="K833" s="309"/>
      <c r="L833" s="309"/>
    </row>
    <row r="834" ht="15.75" customHeight="1">
      <c r="A834" s="168"/>
      <c r="B834" s="311"/>
      <c r="C834" s="309"/>
      <c r="D834" s="309"/>
      <c r="E834" s="309"/>
      <c r="F834" s="312"/>
      <c r="G834" s="168"/>
      <c r="H834" s="310"/>
      <c r="I834" s="309"/>
      <c r="J834" s="309"/>
      <c r="K834" s="309"/>
      <c r="L834" s="309"/>
    </row>
    <row r="835" ht="15.75" customHeight="1">
      <c r="A835" s="168"/>
      <c r="B835" s="311"/>
      <c r="C835" s="309"/>
      <c r="D835" s="309"/>
      <c r="E835" s="309"/>
      <c r="F835" s="312"/>
      <c r="G835" s="168"/>
      <c r="H835" s="310"/>
      <c r="I835" s="309"/>
      <c r="J835" s="309"/>
      <c r="K835" s="309"/>
      <c r="L835" s="309"/>
    </row>
    <row r="836" ht="15.75" customHeight="1">
      <c r="A836" s="168"/>
      <c r="B836" s="311"/>
      <c r="C836" s="309"/>
      <c r="D836" s="309"/>
      <c r="E836" s="309"/>
      <c r="F836" s="312"/>
      <c r="G836" s="168"/>
      <c r="H836" s="310"/>
      <c r="I836" s="309"/>
      <c r="J836" s="309"/>
      <c r="K836" s="309"/>
      <c r="L836" s="309"/>
    </row>
    <row r="837" ht="15.75" customHeight="1">
      <c r="A837" s="168"/>
      <c r="B837" s="311"/>
      <c r="C837" s="309"/>
      <c r="D837" s="309"/>
      <c r="E837" s="309"/>
      <c r="F837" s="312"/>
      <c r="G837" s="168"/>
      <c r="H837" s="310"/>
      <c r="I837" s="309"/>
      <c r="J837" s="309"/>
      <c r="K837" s="309"/>
      <c r="L837" s="309"/>
    </row>
    <row r="838" ht="15.75" customHeight="1">
      <c r="A838" s="168"/>
      <c r="B838" s="311"/>
      <c r="C838" s="309"/>
      <c r="D838" s="309"/>
      <c r="E838" s="309"/>
      <c r="F838" s="312"/>
      <c r="G838" s="168"/>
      <c r="H838" s="310"/>
      <c r="I838" s="309"/>
      <c r="J838" s="309"/>
      <c r="K838" s="309"/>
      <c r="L838" s="309"/>
    </row>
    <row r="839" ht="15.75" customHeight="1">
      <c r="A839" s="168"/>
      <c r="B839" s="311"/>
      <c r="C839" s="309"/>
      <c r="D839" s="309"/>
      <c r="E839" s="309"/>
      <c r="F839" s="312"/>
      <c r="G839" s="168"/>
      <c r="H839" s="310"/>
      <c r="I839" s="309"/>
      <c r="J839" s="309"/>
      <c r="K839" s="309"/>
      <c r="L839" s="309"/>
    </row>
    <row r="840" ht="15.75" customHeight="1">
      <c r="A840" s="168"/>
      <c r="B840" s="311"/>
      <c r="C840" s="309"/>
      <c r="D840" s="309"/>
      <c r="E840" s="309"/>
      <c r="F840" s="312"/>
      <c r="G840" s="168"/>
      <c r="H840" s="310"/>
      <c r="I840" s="309"/>
      <c r="J840" s="309"/>
      <c r="K840" s="309"/>
      <c r="L840" s="309"/>
    </row>
    <row r="841" ht="15.75" customHeight="1">
      <c r="A841" s="168"/>
      <c r="B841" s="311"/>
      <c r="C841" s="309"/>
      <c r="D841" s="309"/>
      <c r="E841" s="309"/>
      <c r="F841" s="312"/>
      <c r="G841" s="168"/>
      <c r="H841" s="310"/>
      <c r="I841" s="309"/>
      <c r="J841" s="309"/>
      <c r="K841" s="309"/>
      <c r="L841" s="309"/>
    </row>
    <row r="842" ht="15.75" customHeight="1">
      <c r="A842" s="168"/>
      <c r="B842" s="311"/>
      <c r="C842" s="309"/>
      <c r="D842" s="309"/>
      <c r="E842" s="309"/>
      <c r="F842" s="312"/>
      <c r="G842" s="168"/>
      <c r="H842" s="310"/>
      <c r="I842" s="309"/>
      <c r="J842" s="309"/>
      <c r="K842" s="309"/>
      <c r="L842" s="309"/>
    </row>
    <row r="843" ht="15.75" customHeight="1">
      <c r="A843" s="168"/>
      <c r="B843" s="311"/>
      <c r="C843" s="309"/>
      <c r="D843" s="309"/>
      <c r="E843" s="309"/>
      <c r="F843" s="312"/>
      <c r="G843" s="168"/>
      <c r="H843" s="310"/>
      <c r="I843" s="309"/>
      <c r="J843" s="309"/>
      <c r="K843" s="309"/>
      <c r="L843" s="309"/>
    </row>
    <row r="844" ht="15.75" customHeight="1">
      <c r="A844" s="168"/>
      <c r="B844" s="311"/>
      <c r="C844" s="309"/>
      <c r="D844" s="309"/>
      <c r="E844" s="309"/>
      <c r="F844" s="312"/>
      <c r="G844" s="168"/>
      <c r="H844" s="310"/>
      <c r="I844" s="309"/>
      <c r="J844" s="309"/>
      <c r="K844" s="309"/>
      <c r="L844" s="309"/>
    </row>
    <row r="845" ht="15.75" customHeight="1">
      <c r="A845" s="168"/>
      <c r="B845" s="311"/>
      <c r="C845" s="309"/>
      <c r="D845" s="309"/>
      <c r="E845" s="309"/>
      <c r="F845" s="312"/>
      <c r="G845" s="168"/>
      <c r="H845" s="310"/>
      <c r="I845" s="309"/>
      <c r="J845" s="309"/>
      <c r="K845" s="309"/>
      <c r="L845" s="309"/>
    </row>
    <row r="846" ht="15.75" customHeight="1">
      <c r="A846" s="168"/>
      <c r="B846" s="311"/>
      <c r="C846" s="309"/>
      <c r="D846" s="309"/>
      <c r="E846" s="309"/>
      <c r="F846" s="312"/>
      <c r="G846" s="168"/>
      <c r="H846" s="310"/>
      <c r="I846" s="309"/>
      <c r="J846" s="309"/>
      <c r="K846" s="309"/>
      <c r="L846" s="309"/>
    </row>
    <row r="847" ht="15.75" customHeight="1">
      <c r="A847" s="168"/>
      <c r="B847" s="311"/>
      <c r="C847" s="309"/>
      <c r="D847" s="309"/>
      <c r="E847" s="309"/>
      <c r="F847" s="312"/>
      <c r="G847" s="168"/>
      <c r="H847" s="310"/>
      <c r="I847" s="309"/>
      <c r="J847" s="309"/>
      <c r="K847" s="309"/>
      <c r="L847" s="309"/>
    </row>
    <row r="848" ht="15.75" customHeight="1">
      <c r="A848" s="168"/>
      <c r="B848" s="311"/>
      <c r="C848" s="309"/>
      <c r="D848" s="309"/>
      <c r="E848" s="309"/>
      <c r="F848" s="312"/>
      <c r="G848" s="168"/>
      <c r="H848" s="310"/>
      <c r="I848" s="309"/>
      <c r="J848" s="309"/>
      <c r="K848" s="309"/>
      <c r="L848" s="309"/>
    </row>
    <row r="849" ht="15.75" customHeight="1">
      <c r="A849" s="168"/>
      <c r="B849" s="311"/>
      <c r="C849" s="309"/>
      <c r="D849" s="309"/>
      <c r="E849" s="309"/>
      <c r="F849" s="312"/>
      <c r="G849" s="168"/>
      <c r="H849" s="310"/>
      <c r="I849" s="309"/>
      <c r="J849" s="309"/>
      <c r="K849" s="309"/>
      <c r="L849" s="309"/>
    </row>
    <row r="850" ht="15.75" customHeight="1">
      <c r="A850" s="168"/>
      <c r="B850" s="311"/>
      <c r="C850" s="309"/>
      <c r="D850" s="309"/>
      <c r="E850" s="309"/>
      <c r="F850" s="312"/>
      <c r="G850" s="168"/>
      <c r="H850" s="310"/>
      <c r="I850" s="309"/>
      <c r="J850" s="309"/>
      <c r="K850" s="309"/>
      <c r="L850" s="309"/>
    </row>
    <row r="851" ht="15.75" customHeight="1">
      <c r="A851" s="168"/>
      <c r="B851" s="311"/>
      <c r="C851" s="309"/>
      <c r="D851" s="309"/>
      <c r="E851" s="309"/>
      <c r="F851" s="312"/>
      <c r="G851" s="168"/>
      <c r="H851" s="310"/>
      <c r="I851" s="309"/>
      <c r="J851" s="309"/>
      <c r="K851" s="309"/>
      <c r="L851" s="309"/>
    </row>
    <row r="852" ht="15.75" customHeight="1">
      <c r="A852" s="168"/>
      <c r="B852" s="311"/>
      <c r="C852" s="309"/>
      <c r="D852" s="309"/>
      <c r="E852" s="309"/>
      <c r="F852" s="312"/>
      <c r="G852" s="168"/>
      <c r="H852" s="310"/>
      <c r="I852" s="309"/>
      <c r="J852" s="309"/>
      <c r="K852" s="309"/>
      <c r="L852" s="309"/>
    </row>
    <row r="853" ht="15.75" customHeight="1">
      <c r="A853" s="168"/>
      <c r="B853" s="311"/>
      <c r="C853" s="309"/>
      <c r="D853" s="309"/>
      <c r="E853" s="309"/>
      <c r="F853" s="312"/>
      <c r="G853" s="168"/>
      <c r="H853" s="310"/>
      <c r="I853" s="309"/>
      <c r="J853" s="309"/>
      <c r="K853" s="309"/>
      <c r="L853" s="309"/>
    </row>
    <row r="854" ht="15.75" customHeight="1">
      <c r="A854" s="168"/>
      <c r="B854" s="311"/>
      <c r="C854" s="309"/>
      <c r="D854" s="309"/>
      <c r="E854" s="309"/>
      <c r="F854" s="312"/>
      <c r="G854" s="168"/>
      <c r="H854" s="310"/>
      <c r="I854" s="309"/>
      <c r="J854" s="309"/>
      <c r="K854" s="309"/>
      <c r="L854" s="309"/>
    </row>
    <row r="855" ht="15.75" customHeight="1">
      <c r="A855" s="168"/>
      <c r="B855" s="311"/>
      <c r="C855" s="309"/>
      <c r="D855" s="309"/>
      <c r="E855" s="309"/>
      <c r="F855" s="312"/>
      <c r="G855" s="168"/>
      <c r="H855" s="310"/>
      <c r="I855" s="309"/>
      <c r="J855" s="309"/>
      <c r="K855" s="309"/>
      <c r="L855" s="309"/>
    </row>
    <row r="856" ht="15.75" customHeight="1">
      <c r="A856" s="168"/>
      <c r="B856" s="311"/>
      <c r="C856" s="309"/>
      <c r="D856" s="309"/>
      <c r="E856" s="309"/>
      <c r="F856" s="312"/>
      <c r="G856" s="168"/>
      <c r="H856" s="310"/>
      <c r="I856" s="309"/>
      <c r="J856" s="309"/>
      <c r="K856" s="309"/>
      <c r="L856" s="309"/>
    </row>
    <row r="857" ht="15.75" customHeight="1">
      <c r="A857" s="168"/>
      <c r="B857" s="311"/>
      <c r="C857" s="309"/>
      <c r="D857" s="309"/>
      <c r="E857" s="309"/>
      <c r="F857" s="312"/>
      <c r="G857" s="168"/>
      <c r="H857" s="310"/>
      <c r="I857" s="309"/>
      <c r="J857" s="309"/>
      <c r="K857" s="309"/>
      <c r="L857" s="309"/>
    </row>
    <row r="858" ht="15.75" customHeight="1">
      <c r="A858" s="168"/>
      <c r="B858" s="311"/>
      <c r="C858" s="309"/>
      <c r="D858" s="309"/>
      <c r="E858" s="309"/>
      <c r="F858" s="312"/>
      <c r="G858" s="168"/>
      <c r="H858" s="310"/>
      <c r="I858" s="309"/>
      <c r="J858" s="309"/>
      <c r="K858" s="309"/>
      <c r="L858" s="309"/>
    </row>
    <row r="859" ht="15.75" customHeight="1">
      <c r="A859" s="168"/>
      <c r="B859" s="311"/>
      <c r="C859" s="309"/>
      <c r="D859" s="309"/>
      <c r="E859" s="309"/>
      <c r="F859" s="312"/>
      <c r="G859" s="168"/>
      <c r="H859" s="310"/>
      <c r="I859" s="309"/>
      <c r="J859" s="309"/>
      <c r="K859" s="309"/>
      <c r="L859" s="309"/>
    </row>
    <row r="860" ht="15.75" customHeight="1">
      <c r="A860" s="168"/>
      <c r="B860" s="311"/>
      <c r="C860" s="309"/>
      <c r="D860" s="309"/>
      <c r="E860" s="309"/>
      <c r="F860" s="312"/>
      <c r="G860" s="168"/>
      <c r="H860" s="310"/>
      <c r="I860" s="309"/>
      <c r="J860" s="309"/>
      <c r="K860" s="309"/>
      <c r="L860" s="309"/>
    </row>
    <row r="861" ht="15.75" customHeight="1">
      <c r="A861" s="168"/>
      <c r="B861" s="311"/>
      <c r="C861" s="309"/>
      <c r="D861" s="309"/>
      <c r="E861" s="309"/>
      <c r="F861" s="312"/>
      <c r="G861" s="168"/>
      <c r="H861" s="310"/>
      <c r="I861" s="309"/>
      <c r="J861" s="309"/>
      <c r="K861" s="309"/>
      <c r="L861" s="309"/>
    </row>
    <row r="862" ht="15.75" customHeight="1">
      <c r="A862" s="168"/>
      <c r="B862" s="311"/>
      <c r="C862" s="309"/>
      <c r="D862" s="309"/>
      <c r="E862" s="309"/>
      <c r="F862" s="312"/>
      <c r="G862" s="168"/>
      <c r="H862" s="310"/>
      <c r="I862" s="309"/>
      <c r="J862" s="309"/>
      <c r="K862" s="309"/>
      <c r="L862" s="309"/>
    </row>
    <row r="863" ht="15.75" customHeight="1">
      <c r="A863" s="168"/>
      <c r="B863" s="311"/>
      <c r="C863" s="309"/>
      <c r="D863" s="309"/>
      <c r="E863" s="309"/>
      <c r="F863" s="312"/>
      <c r="G863" s="168"/>
      <c r="H863" s="310"/>
      <c r="I863" s="309"/>
      <c r="J863" s="309"/>
      <c r="K863" s="309"/>
      <c r="L863" s="309"/>
    </row>
    <row r="864" ht="15.75" customHeight="1">
      <c r="A864" s="168"/>
      <c r="B864" s="311"/>
      <c r="C864" s="309"/>
      <c r="D864" s="309"/>
      <c r="E864" s="309"/>
      <c r="F864" s="312"/>
      <c r="G864" s="168"/>
      <c r="H864" s="310"/>
      <c r="I864" s="309"/>
      <c r="J864" s="309"/>
      <c r="K864" s="309"/>
      <c r="L864" s="309"/>
    </row>
    <row r="865" ht="15.75" customHeight="1">
      <c r="A865" s="168"/>
      <c r="B865" s="311"/>
      <c r="C865" s="309"/>
      <c r="D865" s="309"/>
      <c r="E865" s="309"/>
      <c r="F865" s="312"/>
      <c r="G865" s="168"/>
      <c r="H865" s="310"/>
      <c r="I865" s="309"/>
      <c r="J865" s="309"/>
      <c r="K865" s="309"/>
      <c r="L865" s="309"/>
    </row>
    <row r="866" ht="15.75" customHeight="1">
      <c r="A866" s="168"/>
      <c r="B866" s="311"/>
      <c r="C866" s="309"/>
      <c r="D866" s="309"/>
      <c r="E866" s="309"/>
      <c r="F866" s="312"/>
      <c r="G866" s="168"/>
      <c r="H866" s="310"/>
      <c r="I866" s="309"/>
      <c r="J866" s="309"/>
      <c r="K866" s="309"/>
      <c r="L866" s="309"/>
    </row>
    <row r="867" ht="15.75" customHeight="1">
      <c r="A867" s="168"/>
      <c r="B867" s="311"/>
      <c r="C867" s="309"/>
      <c r="D867" s="309"/>
      <c r="E867" s="309"/>
      <c r="F867" s="312"/>
      <c r="G867" s="168"/>
      <c r="H867" s="310"/>
      <c r="I867" s="309"/>
      <c r="J867" s="309"/>
      <c r="K867" s="309"/>
      <c r="L867" s="309"/>
    </row>
    <row r="868" ht="15.75" customHeight="1">
      <c r="A868" s="168"/>
      <c r="B868" s="311"/>
      <c r="C868" s="309"/>
      <c r="D868" s="309"/>
      <c r="E868" s="309"/>
      <c r="F868" s="312"/>
      <c r="G868" s="168"/>
      <c r="H868" s="310"/>
      <c r="I868" s="309"/>
      <c r="J868" s="309"/>
      <c r="K868" s="309"/>
      <c r="L868" s="309"/>
    </row>
    <row r="869" ht="15.75" customHeight="1">
      <c r="A869" s="168"/>
      <c r="B869" s="311"/>
      <c r="C869" s="309"/>
      <c r="D869" s="309"/>
      <c r="E869" s="309"/>
      <c r="F869" s="312"/>
      <c r="G869" s="168"/>
      <c r="H869" s="310"/>
      <c r="I869" s="309"/>
      <c r="J869" s="309"/>
      <c r="K869" s="309"/>
      <c r="L869" s="309"/>
    </row>
    <row r="870" ht="15.75" customHeight="1">
      <c r="A870" s="168"/>
      <c r="B870" s="311"/>
      <c r="C870" s="309"/>
      <c r="D870" s="309"/>
      <c r="E870" s="309"/>
      <c r="F870" s="312"/>
      <c r="G870" s="168"/>
      <c r="H870" s="310"/>
      <c r="I870" s="309"/>
      <c r="J870" s="309"/>
      <c r="K870" s="309"/>
      <c r="L870" s="309"/>
    </row>
    <row r="871" ht="15.75" customHeight="1">
      <c r="A871" s="168"/>
      <c r="B871" s="311"/>
      <c r="C871" s="309"/>
      <c r="D871" s="309"/>
      <c r="E871" s="309"/>
      <c r="F871" s="312"/>
      <c r="G871" s="168"/>
      <c r="H871" s="310"/>
      <c r="I871" s="309"/>
      <c r="J871" s="309"/>
      <c r="K871" s="309"/>
      <c r="L871" s="309"/>
    </row>
    <row r="872" ht="15.75" customHeight="1">
      <c r="A872" s="168"/>
      <c r="B872" s="311"/>
      <c r="C872" s="309"/>
      <c r="D872" s="309"/>
      <c r="E872" s="309"/>
      <c r="F872" s="312"/>
      <c r="G872" s="168"/>
      <c r="H872" s="310"/>
      <c r="I872" s="309"/>
      <c r="J872" s="309"/>
      <c r="K872" s="309"/>
      <c r="L872" s="309"/>
    </row>
    <row r="873" ht="15.75" customHeight="1">
      <c r="A873" s="168"/>
      <c r="B873" s="311"/>
      <c r="C873" s="309"/>
      <c r="D873" s="309"/>
      <c r="E873" s="309"/>
      <c r="F873" s="312"/>
      <c r="G873" s="168"/>
      <c r="H873" s="310"/>
      <c r="I873" s="309"/>
      <c r="J873" s="309"/>
      <c r="K873" s="309"/>
      <c r="L873" s="309"/>
    </row>
    <row r="874" ht="15.75" customHeight="1">
      <c r="A874" s="168"/>
      <c r="B874" s="311"/>
      <c r="C874" s="309"/>
      <c r="D874" s="309"/>
      <c r="E874" s="309"/>
      <c r="F874" s="312"/>
      <c r="G874" s="168"/>
      <c r="H874" s="310"/>
      <c r="I874" s="309"/>
      <c r="J874" s="309"/>
      <c r="K874" s="309"/>
      <c r="L874" s="309"/>
    </row>
    <row r="875" ht="15.75" customHeight="1">
      <c r="A875" s="168"/>
      <c r="B875" s="311"/>
      <c r="C875" s="309"/>
      <c r="D875" s="309"/>
      <c r="E875" s="309"/>
      <c r="F875" s="312"/>
      <c r="G875" s="168"/>
      <c r="H875" s="310"/>
      <c r="I875" s="309"/>
      <c r="J875" s="309"/>
      <c r="K875" s="309"/>
      <c r="L875" s="309"/>
    </row>
    <row r="876" ht="15.75" customHeight="1">
      <c r="A876" s="168"/>
      <c r="B876" s="311"/>
      <c r="C876" s="309"/>
      <c r="D876" s="309"/>
      <c r="E876" s="309"/>
      <c r="F876" s="312"/>
      <c r="G876" s="168"/>
      <c r="H876" s="310"/>
      <c r="I876" s="309"/>
      <c r="J876" s="309"/>
      <c r="K876" s="309"/>
      <c r="L876" s="309"/>
    </row>
    <row r="877" ht="15.75" customHeight="1">
      <c r="A877" s="168"/>
      <c r="B877" s="311"/>
      <c r="C877" s="309"/>
      <c r="D877" s="309"/>
      <c r="E877" s="309"/>
      <c r="F877" s="312"/>
      <c r="G877" s="168"/>
      <c r="H877" s="310"/>
      <c r="I877" s="309"/>
      <c r="J877" s="309"/>
      <c r="K877" s="309"/>
      <c r="L877" s="309"/>
    </row>
    <row r="878" ht="15.75" customHeight="1">
      <c r="A878" s="168"/>
      <c r="B878" s="311"/>
      <c r="C878" s="309"/>
      <c r="D878" s="309"/>
      <c r="E878" s="309"/>
      <c r="F878" s="312"/>
      <c r="G878" s="168"/>
      <c r="H878" s="310"/>
      <c r="I878" s="309"/>
      <c r="J878" s="309"/>
      <c r="K878" s="309"/>
      <c r="L878" s="309"/>
    </row>
    <row r="879" ht="15.75" customHeight="1">
      <c r="A879" s="168"/>
      <c r="B879" s="311"/>
      <c r="C879" s="309"/>
      <c r="D879" s="309"/>
      <c r="E879" s="309"/>
      <c r="F879" s="312"/>
      <c r="G879" s="168"/>
      <c r="H879" s="310"/>
      <c r="I879" s="309"/>
      <c r="J879" s="309"/>
      <c r="K879" s="309"/>
      <c r="L879" s="309"/>
    </row>
    <row r="880" ht="15.75" customHeight="1">
      <c r="A880" s="168"/>
      <c r="B880" s="311"/>
      <c r="C880" s="309"/>
      <c r="D880" s="309"/>
      <c r="E880" s="309"/>
      <c r="F880" s="312"/>
      <c r="G880" s="168"/>
      <c r="H880" s="310"/>
      <c r="I880" s="309"/>
      <c r="J880" s="309"/>
      <c r="K880" s="309"/>
      <c r="L880" s="309"/>
    </row>
    <row r="881" ht="15.75" customHeight="1">
      <c r="A881" s="168"/>
      <c r="B881" s="311"/>
      <c r="C881" s="309"/>
      <c r="D881" s="309"/>
      <c r="E881" s="309"/>
      <c r="F881" s="312"/>
      <c r="G881" s="168"/>
      <c r="H881" s="310"/>
      <c r="I881" s="309"/>
      <c r="J881" s="309"/>
      <c r="K881" s="309"/>
      <c r="L881" s="309"/>
    </row>
    <row r="882" ht="15.75" customHeight="1">
      <c r="A882" s="168"/>
      <c r="B882" s="311"/>
      <c r="C882" s="309"/>
      <c r="D882" s="309"/>
      <c r="E882" s="309"/>
      <c r="F882" s="312"/>
      <c r="G882" s="168"/>
      <c r="H882" s="310"/>
      <c r="I882" s="309"/>
      <c r="J882" s="309"/>
      <c r="K882" s="309"/>
      <c r="L882" s="309"/>
    </row>
    <row r="883" ht="15.75" customHeight="1">
      <c r="A883" s="168"/>
      <c r="B883" s="311"/>
      <c r="C883" s="309"/>
      <c r="D883" s="309"/>
      <c r="E883" s="309"/>
      <c r="F883" s="312"/>
      <c r="G883" s="168"/>
      <c r="H883" s="310"/>
      <c r="I883" s="309"/>
      <c r="J883" s="309"/>
      <c r="K883" s="309"/>
      <c r="L883" s="309"/>
    </row>
    <row r="884" ht="15.75" customHeight="1">
      <c r="A884" s="168"/>
      <c r="B884" s="311"/>
      <c r="C884" s="309"/>
      <c r="D884" s="309"/>
      <c r="E884" s="309"/>
      <c r="F884" s="312"/>
      <c r="G884" s="168"/>
      <c r="H884" s="310"/>
      <c r="I884" s="309"/>
      <c r="J884" s="309"/>
      <c r="K884" s="309"/>
      <c r="L884" s="309"/>
    </row>
    <row r="885" ht="15.75" customHeight="1">
      <c r="A885" s="168"/>
      <c r="B885" s="311"/>
      <c r="C885" s="309"/>
      <c r="D885" s="309"/>
      <c r="E885" s="309"/>
      <c r="F885" s="312"/>
      <c r="G885" s="168"/>
      <c r="H885" s="310"/>
      <c r="I885" s="309"/>
      <c r="J885" s="309"/>
      <c r="K885" s="309"/>
      <c r="L885" s="309"/>
    </row>
    <row r="886" ht="15.75" customHeight="1">
      <c r="A886" s="168"/>
      <c r="B886" s="311"/>
      <c r="C886" s="309"/>
      <c r="D886" s="309"/>
      <c r="E886" s="309"/>
      <c r="F886" s="312"/>
      <c r="G886" s="168"/>
      <c r="H886" s="310"/>
      <c r="I886" s="309"/>
      <c r="J886" s="309"/>
      <c r="K886" s="309"/>
      <c r="L886" s="309"/>
    </row>
    <row r="887" ht="15.75" customHeight="1">
      <c r="A887" s="168"/>
      <c r="B887" s="311"/>
      <c r="C887" s="309"/>
      <c r="D887" s="309"/>
      <c r="E887" s="309"/>
      <c r="F887" s="312"/>
      <c r="G887" s="168"/>
      <c r="H887" s="310"/>
      <c r="I887" s="309"/>
      <c r="J887" s="309"/>
      <c r="K887" s="309"/>
      <c r="L887" s="309"/>
    </row>
    <row r="888" ht="15.75" customHeight="1">
      <c r="A888" s="168"/>
      <c r="B888" s="311"/>
      <c r="C888" s="309"/>
      <c r="D888" s="309"/>
      <c r="E888" s="309"/>
      <c r="F888" s="312"/>
      <c r="G888" s="168"/>
      <c r="H888" s="310"/>
      <c r="I888" s="309"/>
      <c r="J888" s="309"/>
      <c r="K888" s="309"/>
      <c r="L888" s="309"/>
    </row>
    <row r="889" ht="15.75" customHeight="1">
      <c r="A889" s="168"/>
      <c r="B889" s="311"/>
      <c r="C889" s="309"/>
      <c r="D889" s="309"/>
      <c r="E889" s="309"/>
      <c r="F889" s="312"/>
      <c r="G889" s="168"/>
      <c r="H889" s="310"/>
      <c r="I889" s="309"/>
      <c r="J889" s="309"/>
      <c r="K889" s="309"/>
      <c r="L889" s="309"/>
    </row>
    <row r="890" ht="15.75" customHeight="1">
      <c r="A890" s="168"/>
      <c r="B890" s="311"/>
      <c r="C890" s="309"/>
      <c r="D890" s="309"/>
      <c r="E890" s="309"/>
      <c r="F890" s="312"/>
      <c r="G890" s="168"/>
      <c r="H890" s="310"/>
      <c r="I890" s="309"/>
      <c r="J890" s="309"/>
      <c r="K890" s="309"/>
      <c r="L890" s="309"/>
    </row>
    <row r="891" ht="15.75" customHeight="1">
      <c r="A891" s="168"/>
      <c r="B891" s="311"/>
      <c r="C891" s="309"/>
      <c r="D891" s="309"/>
      <c r="E891" s="309"/>
      <c r="F891" s="312"/>
      <c r="G891" s="168"/>
      <c r="H891" s="310"/>
      <c r="I891" s="309"/>
      <c r="J891" s="309"/>
      <c r="K891" s="309"/>
      <c r="L891" s="309"/>
    </row>
    <row r="892" ht="15.75" customHeight="1">
      <c r="A892" s="168"/>
      <c r="B892" s="311"/>
      <c r="C892" s="309"/>
      <c r="D892" s="309"/>
      <c r="E892" s="309"/>
      <c r="F892" s="312"/>
      <c r="G892" s="168"/>
      <c r="H892" s="310"/>
      <c r="I892" s="309"/>
      <c r="J892" s="309"/>
      <c r="K892" s="309"/>
      <c r="L892" s="309"/>
    </row>
    <row r="893" ht="15.75" customHeight="1">
      <c r="A893" s="168"/>
      <c r="B893" s="311"/>
      <c r="C893" s="309"/>
      <c r="D893" s="309"/>
      <c r="E893" s="309"/>
      <c r="F893" s="312"/>
      <c r="G893" s="168"/>
      <c r="H893" s="310"/>
      <c r="I893" s="309"/>
      <c r="J893" s="309"/>
      <c r="K893" s="309"/>
      <c r="L893" s="309"/>
    </row>
    <row r="894" ht="15.75" customHeight="1">
      <c r="A894" s="168"/>
      <c r="B894" s="311"/>
      <c r="C894" s="309"/>
      <c r="D894" s="309"/>
      <c r="E894" s="309"/>
      <c r="F894" s="312"/>
      <c r="G894" s="168"/>
      <c r="H894" s="310"/>
      <c r="I894" s="309"/>
      <c r="J894" s="309"/>
      <c r="K894" s="309"/>
      <c r="L894" s="309"/>
    </row>
    <row r="895" ht="15.75" customHeight="1">
      <c r="A895" s="168"/>
      <c r="B895" s="311"/>
      <c r="C895" s="309"/>
      <c r="D895" s="309"/>
      <c r="E895" s="309"/>
      <c r="F895" s="312"/>
      <c r="G895" s="168"/>
      <c r="H895" s="310"/>
      <c r="I895" s="309"/>
      <c r="J895" s="309"/>
      <c r="K895" s="309"/>
      <c r="L895" s="309"/>
    </row>
    <row r="896" ht="15.75" customHeight="1">
      <c r="A896" s="168"/>
      <c r="B896" s="311"/>
      <c r="C896" s="309"/>
      <c r="D896" s="309"/>
      <c r="E896" s="309"/>
      <c r="F896" s="312"/>
      <c r="G896" s="168"/>
      <c r="H896" s="310"/>
      <c r="I896" s="309"/>
      <c r="J896" s="309"/>
      <c r="K896" s="309"/>
      <c r="L896" s="309"/>
    </row>
    <row r="897" ht="15.75" customHeight="1">
      <c r="A897" s="168"/>
      <c r="B897" s="311"/>
      <c r="C897" s="309"/>
      <c r="D897" s="309"/>
      <c r="E897" s="309"/>
      <c r="F897" s="312"/>
      <c r="G897" s="168"/>
      <c r="H897" s="310"/>
      <c r="I897" s="309"/>
      <c r="J897" s="309"/>
      <c r="K897" s="309"/>
      <c r="L897" s="309"/>
    </row>
    <row r="898" ht="15.75" customHeight="1">
      <c r="A898" s="168"/>
      <c r="B898" s="311"/>
      <c r="C898" s="309"/>
      <c r="D898" s="309"/>
      <c r="E898" s="309"/>
      <c r="F898" s="312"/>
      <c r="G898" s="168"/>
      <c r="H898" s="310"/>
      <c r="I898" s="309"/>
      <c r="J898" s="309"/>
      <c r="K898" s="309"/>
      <c r="L898" s="309"/>
    </row>
    <row r="899" ht="15.75" customHeight="1">
      <c r="A899" s="168"/>
      <c r="B899" s="311"/>
      <c r="C899" s="309"/>
      <c r="D899" s="309"/>
      <c r="E899" s="309"/>
      <c r="F899" s="312"/>
      <c r="G899" s="168"/>
      <c r="H899" s="310"/>
      <c r="I899" s="309"/>
      <c r="J899" s="309"/>
      <c r="K899" s="309"/>
      <c r="L899" s="309"/>
    </row>
    <row r="900" ht="15.75" customHeight="1">
      <c r="A900" s="168"/>
      <c r="B900" s="311"/>
      <c r="C900" s="309"/>
      <c r="D900" s="309"/>
      <c r="E900" s="309"/>
      <c r="F900" s="312"/>
      <c r="G900" s="168"/>
      <c r="H900" s="310"/>
      <c r="I900" s="309"/>
      <c r="J900" s="309"/>
      <c r="K900" s="309"/>
      <c r="L900" s="309"/>
    </row>
    <row r="901" ht="15.75" customHeight="1">
      <c r="A901" s="168"/>
      <c r="B901" s="311"/>
      <c r="C901" s="309"/>
      <c r="D901" s="309"/>
      <c r="E901" s="309"/>
      <c r="F901" s="312"/>
      <c r="G901" s="168"/>
      <c r="H901" s="310"/>
      <c r="I901" s="309"/>
      <c r="J901" s="309"/>
      <c r="K901" s="309"/>
      <c r="L901" s="309"/>
    </row>
    <row r="902" ht="15.75" customHeight="1">
      <c r="A902" s="168"/>
      <c r="B902" s="311"/>
      <c r="C902" s="309"/>
      <c r="D902" s="309"/>
      <c r="E902" s="309"/>
      <c r="F902" s="312"/>
      <c r="G902" s="168"/>
      <c r="H902" s="310"/>
      <c r="I902" s="309"/>
      <c r="J902" s="309"/>
      <c r="K902" s="309"/>
      <c r="L902" s="309"/>
    </row>
    <row r="903" ht="15.75" customHeight="1">
      <c r="A903" s="168"/>
      <c r="B903" s="311"/>
      <c r="C903" s="309"/>
      <c r="D903" s="309"/>
      <c r="E903" s="309"/>
      <c r="F903" s="312"/>
      <c r="G903" s="168"/>
      <c r="H903" s="310"/>
      <c r="I903" s="309"/>
      <c r="J903" s="309"/>
      <c r="K903" s="309"/>
      <c r="L903" s="309"/>
    </row>
    <row r="904" ht="15.75" customHeight="1">
      <c r="A904" s="168"/>
      <c r="B904" s="311"/>
      <c r="C904" s="309"/>
      <c r="D904" s="309"/>
      <c r="E904" s="309"/>
      <c r="F904" s="312"/>
      <c r="G904" s="168"/>
      <c r="H904" s="310"/>
      <c r="I904" s="309"/>
      <c r="J904" s="309"/>
      <c r="K904" s="309"/>
      <c r="L904" s="309"/>
    </row>
    <row r="905" ht="15.75" customHeight="1">
      <c r="A905" s="168"/>
      <c r="B905" s="311"/>
      <c r="C905" s="309"/>
      <c r="D905" s="309"/>
      <c r="E905" s="309"/>
      <c r="F905" s="312"/>
      <c r="G905" s="168"/>
      <c r="H905" s="310"/>
      <c r="I905" s="309"/>
      <c r="J905" s="309"/>
      <c r="K905" s="309"/>
      <c r="L905" s="309"/>
    </row>
    <row r="906" ht="15.75" customHeight="1">
      <c r="A906" s="168"/>
      <c r="B906" s="311"/>
      <c r="C906" s="309"/>
      <c r="D906" s="309"/>
      <c r="E906" s="309"/>
      <c r="F906" s="312"/>
      <c r="G906" s="168"/>
      <c r="H906" s="310"/>
      <c r="I906" s="309"/>
      <c r="J906" s="309"/>
      <c r="K906" s="309"/>
      <c r="L906" s="309"/>
    </row>
    <row r="907" ht="15.75" customHeight="1">
      <c r="A907" s="168"/>
      <c r="B907" s="311"/>
      <c r="C907" s="309"/>
      <c r="D907" s="309"/>
      <c r="E907" s="309"/>
      <c r="F907" s="312"/>
      <c r="G907" s="168"/>
      <c r="H907" s="310"/>
      <c r="I907" s="309"/>
      <c r="J907" s="309"/>
      <c r="K907" s="309"/>
      <c r="L907" s="309"/>
    </row>
    <row r="908" ht="15.75" customHeight="1">
      <c r="A908" s="168"/>
      <c r="B908" s="311"/>
      <c r="C908" s="309"/>
      <c r="D908" s="309"/>
      <c r="E908" s="309"/>
      <c r="F908" s="312"/>
      <c r="G908" s="168"/>
      <c r="H908" s="310"/>
      <c r="I908" s="309"/>
      <c r="J908" s="309"/>
      <c r="K908" s="309"/>
      <c r="L908" s="309"/>
    </row>
    <row r="909" ht="15.75" customHeight="1">
      <c r="A909" s="168"/>
      <c r="B909" s="311"/>
      <c r="C909" s="309"/>
      <c r="D909" s="309"/>
      <c r="E909" s="309"/>
      <c r="F909" s="312"/>
      <c r="G909" s="168"/>
      <c r="H909" s="310"/>
      <c r="I909" s="309"/>
      <c r="J909" s="309"/>
      <c r="K909" s="309"/>
      <c r="L909" s="309"/>
    </row>
    <row r="910" ht="15.75" customHeight="1">
      <c r="A910" s="168"/>
      <c r="B910" s="311"/>
      <c r="C910" s="309"/>
      <c r="D910" s="309"/>
      <c r="E910" s="309"/>
      <c r="F910" s="312"/>
      <c r="G910" s="168"/>
      <c r="H910" s="310"/>
      <c r="I910" s="309"/>
      <c r="J910" s="309"/>
      <c r="K910" s="309"/>
      <c r="L910" s="309"/>
    </row>
    <row r="911" ht="15.75" customHeight="1">
      <c r="A911" s="168"/>
      <c r="B911" s="311"/>
      <c r="C911" s="309"/>
      <c r="D911" s="309"/>
      <c r="E911" s="309"/>
      <c r="F911" s="312"/>
      <c r="G911" s="168"/>
      <c r="H911" s="310"/>
      <c r="I911" s="309"/>
      <c r="J911" s="309"/>
      <c r="K911" s="309"/>
      <c r="L911" s="309"/>
    </row>
    <row r="912" ht="15.75" customHeight="1">
      <c r="A912" s="168"/>
      <c r="B912" s="311"/>
      <c r="C912" s="309"/>
      <c r="D912" s="309"/>
      <c r="E912" s="309"/>
      <c r="F912" s="312"/>
      <c r="G912" s="168"/>
      <c r="H912" s="310"/>
      <c r="I912" s="309"/>
      <c r="J912" s="309"/>
      <c r="K912" s="309"/>
      <c r="L912" s="309"/>
    </row>
    <row r="913" ht="15.75" customHeight="1">
      <c r="A913" s="168"/>
      <c r="B913" s="311"/>
      <c r="C913" s="309"/>
      <c r="D913" s="309"/>
      <c r="E913" s="309"/>
      <c r="F913" s="312"/>
      <c r="G913" s="168"/>
      <c r="H913" s="310"/>
      <c r="I913" s="309"/>
      <c r="J913" s="309"/>
      <c r="K913" s="309"/>
      <c r="L913" s="309"/>
    </row>
    <row r="914" ht="15.75" customHeight="1">
      <c r="A914" s="168"/>
      <c r="B914" s="311"/>
      <c r="C914" s="309"/>
      <c r="D914" s="309"/>
      <c r="E914" s="309"/>
      <c r="F914" s="312"/>
      <c r="G914" s="168"/>
      <c r="H914" s="310"/>
      <c r="I914" s="309"/>
      <c r="J914" s="309"/>
      <c r="K914" s="309"/>
      <c r="L914" s="309"/>
    </row>
    <row r="915" ht="15.75" customHeight="1">
      <c r="A915" s="168"/>
      <c r="B915" s="311"/>
      <c r="C915" s="309"/>
      <c r="D915" s="309"/>
      <c r="E915" s="309"/>
      <c r="F915" s="312"/>
      <c r="G915" s="168"/>
      <c r="H915" s="310"/>
      <c r="I915" s="309"/>
      <c r="J915" s="309"/>
      <c r="K915" s="309"/>
      <c r="L915" s="309"/>
    </row>
    <row r="916" ht="15.75" customHeight="1">
      <c r="A916" s="168"/>
      <c r="B916" s="311"/>
      <c r="C916" s="309"/>
      <c r="D916" s="309"/>
      <c r="E916" s="309"/>
      <c r="F916" s="312"/>
      <c r="G916" s="168"/>
      <c r="H916" s="310"/>
      <c r="I916" s="309"/>
      <c r="J916" s="309"/>
      <c r="K916" s="309"/>
      <c r="L916" s="309"/>
    </row>
    <row r="917" ht="15.75" customHeight="1">
      <c r="A917" s="168"/>
      <c r="B917" s="311"/>
      <c r="C917" s="309"/>
      <c r="D917" s="309"/>
      <c r="E917" s="309"/>
      <c r="F917" s="312"/>
      <c r="G917" s="168"/>
      <c r="H917" s="310"/>
      <c r="I917" s="309"/>
      <c r="J917" s="309"/>
      <c r="K917" s="309"/>
      <c r="L917" s="309"/>
    </row>
    <row r="918" ht="15.75" customHeight="1">
      <c r="A918" s="168"/>
      <c r="B918" s="311"/>
      <c r="C918" s="309"/>
      <c r="D918" s="309"/>
      <c r="E918" s="309"/>
      <c r="F918" s="312"/>
      <c r="G918" s="168"/>
      <c r="H918" s="310"/>
      <c r="I918" s="309"/>
      <c r="J918" s="309"/>
      <c r="K918" s="309"/>
      <c r="L918" s="309"/>
    </row>
    <row r="919" ht="15.75" customHeight="1">
      <c r="A919" s="168"/>
      <c r="B919" s="311"/>
      <c r="C919" s="309"/>
      <c r="D919" s="309"/>
      <c r="E919" s="309"/>
      <c r="F919" s="312"/>
      <c r="G919" s="168"/>
      <c r="H919" s="310"/>
      <c r="I919" s="309"/>
      <c r="J919" s="309"/>
      <c r="K919" s="309"/>
      <c r="L919" s="309"/>
    </row>
    <row r="920" ht="15.75" customHeight="1">
      <c r="A920" s="168"/>
      <c r="B920" s="311"/>
      <c r="C920" s="309"/>
      <c r="D920" s="309"/>
      <c r="E920" s="309"/>
      <c r="F920" s="312"/>
      <c r="G920" s="168"/>
      <c r="H920" s="310"/>
      <c r="I920" s="309"/>
      <c r="J920" s="309"/>
      <c r="K920" s="309"/>
      <c r="L920" s="309"/>
    </row>
    <row r="921" ht="15.75" customHeight="1">
      <c r="A921" s="168"/>
      <c r="B921" s="311"/>
      <c r="C921" s="309"/>
      <c r="D921" s="309"/>
      <c r="E921" s="309"/>
      <c r="F921" s="312"/>
      <c r="G921" s="168"/>
      <c r="H921" s="310"/>
      <c r="I921" s="309"/>
      <c r="J921" s="309"/>
      <c r="K921" s="309"/>
      <c r="L921" s="309"/>
    </row>
    <row r="922" ht="15.75" customHeight="1">
      <c r="A922" s="168"/>
      <c r="B922" s="311"/>
      <c r="C922" s="309"/>
      <c r="D922" s="309"/>
      <c r="E922" s="309"/>
      <c r="F922" s="312"/>
      <c r="G922" s="168"/>
      <c r="H922" s="310"/>
      <c r="I922" s="309"/>
      <c r="J922" s="309"/>
      <c r="K922" s="309"/>
      <c r="L922" s="309"/>
    </row>
    <row r="923" ht="15.75" customHeight="1">
      <c r="A923" s="168"/>
      <c r="B923" s="311"/>
      <c r="C923" s="309"/>
      <c r="D923" s="309"/>
      <c r="E923" s="309"/>
      <c r="F923" s="312"/>
      <c r="G923" s="168"/>
      <c r="H923" s="310"/>
      <c r="I923" s="309"/>
      <c r="J923" s="309"/>
      <c r="K923" s="309"/>
      <c r="L923" s="309"/>
    </row>
    <row r="924" ht="15.75" customHeight="1">
      <c r="A924" s="168"/>
      <c r="B924" s="311"/>
      <c r="C924" s="309"/>
      <c r="D924" s="309"/>
      <c r="E924" s="309"/>
      <c r="F924" s="312"/>
      <c r="G924" s="168"/>
      <c r="H924" s="310"/>
      <c r="I924" s="309"/>
      <c r="J924" s="309"/>
      <c r="K924" s="309"/>
      <c r="L924" s="309"/>
    </row>
    <row r="925" ht="15.75" customHeight="1">
      <c r="A925" s="168"/>
      <c r="B925" s="311"/>
      <c r="C925" s="309"/>
      <c r="D925" s="309"/>
      <c r="E925" s="309"/>
      <c r="F925" s="312"/>
      <c r="G925" s="168"/>
      <c r="H925" s="310"/>
      <c r="I925" s="309"/>
      <c r="J925" s="309"/>
      <c r="K925" s="309"/>
      <c r="L925" s="309"/>
    </row>
    <row r="926" ht="15.75" customHeight="1">
      <c r="A926" s="168"/>
      <c r="B926" s="311"/>
      <c r="C926" s="309"/>
      <c r="D926" s="309"/>
      <c r="E926" s="309"/>
      <c r="F926" s="312"/>
      <c r="G926" s="168"/>
      <c r="H926" s="310"/>
      <c r="I926" s="309"/>
      <c r="J926" s="309"/>
      <c r="K926" s="309"/>
      <c r="L926" s="309"/>
    </row>
    <row r="927" ht="15.75" customHeight="1">
      <c r="A927" s="168"/>
      <c r="B927" s="311"/>
      <c r="C927" s="309"/>
      <c r="D927" s="309"/>
      <c r="E927" s="309"/>
      <c r="F927" s="312"/>
      <c r="G927" s="168"/>
      <c r="H927" s="310"/>
      <c r="I927" s="309"/>
      <c r="J927" s="309"/>
      <c r="K927" s="309"/>
      <c r="L927" s="309"/>
    </row>
    <row r="928" ht="15.75" customHeight="1">
      <c r="A928" s="168"/>
      <c r="B928" s="311"/>
      <c r="C928" s="309"/>
      <c r="D928" s="309"/>
      <c r="E928" s="309"/>
      <c r="F928" s="312"/>
      <c r="G928" s="168"/>
      <c r="H928" s="310"/>
      <c r="I928" s="309"/>
      <c r="J928" s="309"/>
      <c r="K928" s="309"/>
      <c r="L928" s="309"/>
    </row>
    <row r="929" ht="15.75" customHeight="1">
      <c r="A929" s="168"/>
      <c r="B929" s="311"/>
      <c r="C929" s="309"/>
      <c r="D929" s="309"/>
      <c r="E929" s="309"/>
      <c r="F929" s="312"/>
      <c r="G929" s="168"/>
      <c r="H929" s="310"/>
      <c r="I929" s="309"/>
      <c r="J929" s="309"/>
      <c r="K929" s="309"/>
      <c r="L929" s="309"/>
    </row>
    <row r="930" ht="15.75" customHeight="1">
      <c r="A930" s="168"/>
      <c r="B930" s="311"/>
      <c r="C930" s="309"/>
      <c r="D930" s="309"/>
      <c r="E930" s="309"/>
      <c r="F930" s="312"/>
      <c r="G930" s="168"/>
      <c r="H930" s="310"/>
      <c r="I930" s="309"/>
      <c r="J930" s="309"/>
      <c r="K930" s="309"/>
      <c r="L930" s="309"/>
    </row>
    <row r="931" ht="15.75" customHeight="1">
      <c r="A931" s="168"/>
      <c r="B931" s="311"/>
      <c r="C931" s="309"/>
      <c r="D931" s="309"/>
      <c r="E931" s="309"/>
      <c r="F931" s="312"/>
      <c r="G931" s="168"/>
      <c r="H931" s="310"/>
      <c r="I931" s="309"/>
      <c r="J931" s="309"/>
      <c r="K931" s="309"/>
      <c r="L931" s="309"/>
    </row>
    <row r="932" ht="15.75" customHeight="1">
      <c r="A932" s="168"/>
      <c r="B932" s="311"/>
      <c r="C932" s="309"/>
      <c r="D932" s="309"/>
      <c r="E932" s="309"/>
      <c r="F932" s="312"/>
      <c r="G932" s="168"/>
      <c r="H932" s="310"/>
      <c r="I932" s="309"/>
      <c r="J932" s="309"/>
      <c r="K932" s="309"/>
      <c r="L932" s="309"/>
    </row>
    <row r="933" ht="15.75" customHeight="1">
      <c r="A933" s="168"/>
      <c r="B933" s="311"/>
      <c r="C933" s="309"/>
      <c r="D933" s="309"/>
      <c r="E933" s="309"/>
      <c r="F933" s="312"/>
      <c r="G933" s="168"/>
      <c r="H933" s="310"/>
      <c r="I933" s="309"/>
      <c r="J933" s="309"/>
      <c r="K933" s="309"/>
      <c r="L933" s="309"/>
    </row>
    <row r="934" ht="15.75" customHeight="1">
      <c r="A934" s="168"/>
      <c r="B934" s="311"/>
      <c r="C934" s="309"/>
      <c r="D934" s="309"/>
      <c r="E934" s="309"/>
      <c r="F934" s="312"/>
      <c r="G934" s="168"/>
      <c r="H934" s="310"/>
      <c r="I934" s="309"/>
      <c r="J934" s="309"/>
      <c r="K934" s="309"/>
      <c r="L934" s="309"/>
    </row>
    <row r="935" ht="15.75" customHeight="1">
      <c r="A935" s="168"/>
      <c r="B935" s="311"/>
      <c r="C935" s="309"/>
      <c r="D935" s="309"/>
      <c r="E935" s="309"/>
      <c r="F935" s="312"/>
      <c r="G935" s="168"/>
      <c r="H935" s="310"/>
      <c r="I935" s="309"/>
      <c r="J935" s="309"/>
      <c r="K935" s="309"/>
      <c r="L935" s="309"/>
    </row>
    <row r="936" ht="15.75" customHeight="1">
      <c r="A936" s="168"/>
      <c r="B936" s="311"/>
      <c r="C936" s="309"/>
      <c r="D936" s="309"/>
      <c r="E936" s="309"/>
      <c r="F936" s="312"/>
      <c r="G936" s="168"/>
      <c r="H936" s="310"/>
      <c r="I936" s="309"/>
      <c r="J936" s="309"/>
      <c r="K936" s="309"/>
      <c r="L936" s="309"/>
    </row>
    <row r="937" ht="15.75" customHeight="1">
      <c r="A937" s="168"/>
      <c r="B937" s="311"/>
      <c r="C937" s="309"/>
      <c r="D937" s="309"/>
      <c r="E937" s="309"/>
      <c r="F937" s="312"/>
      <c r="G937" s="168"/>
      <c r="H937" s="310"/>
      <c r="I937" s="309"/>
      <c r="J937" s="309"/>
      <c r="K937" s="309"/>
      <c r="L937" s="309"/>
    </row>
    <row r="938" ht="15.75" customHeight="1">
      <c r="A938" s="168"/>
      <c r="B938" s="311"/>
      <c r="C938" s="309"/>
      <c r="D938" s="309"/>
      <c r="E938" s="309"/>
      <c r="F938" s="312"/>
      <c r="G938" s="168"/>
      <c r="H938" s="310"/>
      <c r="I938" s="309"/>
      <c r="J938" s="309"/>
      <c r="K938" s="309"/>
      <c r="L938" s="309"/>
    </row>
    <row r="939" ht="15.75" customHeight="1">
      <c r="A939" s="168"/>
      <c r="B939" s="311"/>
      <c r="C939" s="309"/>
      <c r="D939" s="309"/>
      <c r="E939" s="309"/>
      <c r="F939" s="312"/>
      <c r="G939" s="168"/>
      <c r="H939" s="310"/>
      <c r="I939" s="309"/>
      <c r="J939" s="309"/>
      <c r="K939" s="309"/>
      <c r="L939" s="309"/>
    </row>
    <row r="940" ht="15.75" customHeight="1">
      <c r="A940" s="168"/>
      <c r="B940" s="311"/>
      <c r="C940" s="309"/>
      <c r="D940" s="309"/>
      <c r="E940" s="309"/>
      <c r="F940" s="312"/>
      <c r="G940" s="168"/>
      <c r="H940" s="310"/>
      <c r="I940" s="309"/>
      <c r="J940" s="309"/>
      <c r="K940" s="309"/>
      <c r="L940" s="309"/>
    </row>
    <row r="941" ht="15.75" customHeight="1">
      <c r="A941" s="168"/>
      <c r="B941" s="311"/>
      <c r="C941" s="309"/>
      <c r="D941" s="309"/>
      <c r="E941" s="309"/>
      <c r="F941" s="312"/>
      <c r="G941" s="168"/>
      <c r="H941" s="310"/>
      <c r="I941" s="309"/>
      <c r="J941" s="309"/>
      <c r="K941" s="309"/>
      <c r="L941" s="309"/>
    </row>
    <row r="942" ht="15.75" customHeight="1">
      <c r="A942" s="168"/>
      <c r="B942" s="311"/>
      <c r="C942" s="309"/>
      <c r="D942" s="309"/>
      <c r="E942" s="309"/>
      <c r="F942" s="312"/>
      <c r="G942" s="168"/>
      <c r="H942" s="310"/>
      <c r="I942" s="309"/>
      <c r="J942" s="309"/>
      <c r="K942" s="309"/>
      <c r="L942" s="309"/>
    </row>
    <row r="943" ht="15.75" customHeight="1">
      <c r="A943" s="168"/>
      <c r="B943" s="311"/>
      <c r="C943" s="309"/>
      <c r="D943" s="309"/>
      <c r="E943" s="309"/>
      <c r="F943" s="312"/>
      <c r="G943" s="168"/>
      <c r="H943" s="310"/>
      <c r="I943" s="309"/>
      <c r="J943" s="309"/>
      <c r="K943" s="309"/>
      <c r="L943" s="309"/>
    </row>
    <row r="944" ht="15.75" customHeight="1">
      <c r="A944" s="168"/>
      <c r="B944" s="311"/>
      <c r="C944" s="309"/>
      <c r="D944" s="309"/>
      <c r="E944" s="309"/>
      <c r="F944" s="312"/>
      <c r="G944" s="168"/>
      <c r="H944" s="310"/>
      <c r="I944" s="309"/>
      <c r="J944" s="309"/>
      <c r="K944" s="309"/>
      <c r="L944" s="309"/>
    </row>
    <row r="945" ht="15.75" customHeight="1">
      <c r="A945" s="168"/>
      <c r="B945" s="311"/>
      <c r="C945" s="309"/>
      <c r="D945" s="309"/>
      <c r="E945" s="309"/>
      <c r="F945" s="312"/>
      <c r="G945" s="168"/>
      <c r="H945" s="310"/>
      <c r="I945" s="309"/>
      <c r="J945" s="309"/>
      <c r="K945" s="309"/>
      <c r="L945" s="309"/>
    </row>
    <row r="946" ht="15.75" customHeight="1">
      <c r="A946" s="168"/>
      <c r="B946" s="311"/>
      <c r="C946" s="309"/>
      <c r="D946" s="309"/>
      <c r="E946" s="309"/>
      <c r="F946" s="312"/>
      <c r="G946" s="168"/>
      <c r="H946" s="310"/>
      <c r="I946" s="309"/>
      <c r="J946" s="309"/>
      <c r="K946" s="309"/>
      <c r="L946" s="309"/>
    </row>
    <row r="947" ht="15.75" customHeight="1">
      <c r="A947" s="168"/>
      <c r="B947" s="311"/>
      <c r="C947" s="309"/>
      <c r="D947" s="309"/>
      <c r="E947" s="309"/>
      <c r="F947" s="312"/>
      <c r="G947" s="168"/>
      <c r="H947" s="310"/>
      <c r="I947" s="309"/>
      <c r="J947" s="309"/>
      <c r="K947" s="309"/>
      <c r="L947" s="309"/>
    </row>
    <row r="948" ht="15.75" customHeight="1">
      <c r="A948" s="168"/>
      <c r="B948" s="311"/>
      <c r="C948" s="309"/>
      <c r="D948" s="309"/>
      <c r="E948" s="309"/>
      <c r="F948" s="312"/>
      <c r="G948" s="168"/>
      <c r="H948" s="310"/>
      <c r="I948" s="309"/>
      <c r="J948" s="309"/>
      <c r="K948" s="309"/>
      <c r="L948" s="309"/>
    </row>
    <row r="949" ht="15.75" customHeight="1">
      <c r="A949" s="168"/>
      <c r="B949" s="311"/>
      <c r="C949" s="309"/>
      <c r="D949" s="309"/>
      <c r="E949" s="309"/>
      <c r="F949" s="312"/>
      <c r="G949" s="168"/>
      <c r="H949" s="310"/>
      <c r="I949" s="309"/>
      <c r="J949" s="309"/>
      <c r="K949" s="309"/>
      <c r="L949" s="309"/>
    </row>
    <row r="950" ht="15.75" customHeight="1">
      <c r="A950" s="168"/>
      <c r="B950" s="311"/>
      <c r="C950" s="309"/>
      <c r="D950" s="309"/>
      <c r="E950" s="309"/>
      <c r="F950" s="312"/>
      <c r="G950" s="168"/>
      <c r="H950" s="310"/>
      <c r="I950" s="309"/>
      <c r="J950" s="309"/>
      <c r="K950" s="309"/>
      <c r="L950" s="309"/>
    </row>
    <row r="951" ht="15.75" customHeight="1">
      <c r="A951" s="168"/>
      <c r="B951" s="311"/>
      <c r="C951" s="309"/>
      <c r="D951" s="309"/>
      <c r="E951" s="309"/>
      <c r="F951" s="312"/>
      <c r="G951" s="168"/>
      <c r="H951" s="310"/>
      <c r="I951" s="309"/>
      <c r="J951" s="309"/>
      <c r="K951" s="309"/>
      <c r="L951" s="309"/>
    </row>
    <row r="952" ht="15.75" customHeight="1">
      <c r="A952" s="168"/>
      <c r="B952" s="311"/>
      <c r="C952" s="309"/>
      <c r="D952" s="309"/>
      <c r="E952" s="309"/>
      <c r="F952" s="312"/>
      <c r="G952" s="168"/>
      <c r="H952" s="310"/>
      <c r="I952" s="309"/>
      <c r="J952" s="309"/>
      <c r="K952" s="309"/>
      <c r="L952" s="309"/>
    </row>
    <row r="953" ht="15.75" customHeight="1">
      <c r="A953" s="168"/>
      <c r="B953" s="311"/>
      <c r="C953" s="309"/>
      <c r="D953" s="309"/>
      <c r="E953" s="309"/>
      <c r="F953" s="312"/>
      <c r="G953" s="168"/>
      <c r="H953" s="310"/>
      <c r="I953" s="309"/>
      <c r="J953" s="309"/>
      <c r="K953" s="309"/>
      <c r="L953" s="309"/>
    </row>
    <row r="954" ht="15.75" customHeight="1">
      <c r="A954" s="168"/>
      <c r="B954" s="311"/>
      <c r="C954" s="309"/>
      <c r="D954" s="309"/>
      <c r="E954" s="309"/>
      <c r="F954" s="312"/>
      <c r="G954" s="168"/>
      <c r="H954" s="310"/>
      <c r="I954" s="309"/>
      <c r="J954" s="309"/>
      <c r="K954" s="309"/>
      <c r="L954" s="309"/>
    </row>
    <row r="955" ht="15.75" customHeight="1">
      <c r="A955" s="168"/>
      <c r="B955" s="311"/>
      <c r="C955" s="309"/>
      <c r="D955" s="309"/>
      <c r="E955" s="309"/>
      <c r="F955" s="312"/>
      <c r="G955" s="168"/>
      <c r="H955" s="310"/>
      <c r="I955" s="309"/>
      <c r="J955" s="309"/>
      <c r="K955" s="309"/>
      <c r="L955" s="309"/>
    </row>
    <row r="956" ht="15.75" customHeight="1">
      <c r="A956" s="168"/>
      <c r="B956" s="311"/>
      <c r="C956" s="309"/>
      <c r="D956" s="309"/>
      <c r="E956" s="309"/>
      <c r="F956" s="312"/>
      <c r="G956" s="168"/>
      <c r="H956" s="310"/>
      <c r="I956" s="309"/>
      <c r="J956" s="309"/>
      <c r="K956" s="309"/>
      <c r="L956" s="309"/>
    </row>
    <row r="957" ht="15.75" customHeight="1">
      <c r="A957" s="168"/>
      <c r="B957" s="311"/>
      <c r="C957" s="309"/>
      <c r="D957" s="309"/>
      <c r="E957" s="309"/>
      <c r="F957" s="312"/>
      <c r="G957" s="168"/>
      <c r="H957" s="310"/>
      <c r="I957" s="309"/>
      <c r="J957" s="309"/>
      <c r="K957" s="309"/>
      <c r="L957" s="309"/>
    </row>
    <row r="958" ht="15.75" customHeight="1">
      <c r="A958" s="168"/>
      <c r="B958" s="311"/>
      <c r="C958" s="309"/>
      <c r="D958" s="309"/>
      <c r="E958" s="309"/>
      <c r="F958" s="312"/>
      <c r="G958" s="168"/>
      <c r="H958" s="310"/>
      <c r="I958" s="309"/>
      <c r="J958" s="309"/>
      <c r="K958" s="309"/>
      <c r="L958" s="309"/>
    </row>
    <row r="959" ht="15.75" customHeight="1">
      <c r="A959" s="168"/>
      <c r="B959" s="311"/>
      <c r="C959" s="309"/>
      <c r="D959" s="309"/>
      <c r="E959" s="309"/>
      <c r="F959" s="312"/>
      <c r="G959" s="168"/>
      <c r="H959" s="310"/>
      <c r="I959" s="309"/>
      <c r="J959" s="309"/>
      <c r="K959" s="309"/>
      <c r="L959" s="309"/>
    </row>
    <row r="960" ht="15.75" customHeight="1">
      <c r="A960" s="168"/>
      <c r="B960" s="311"/>
      <c r="C960" s="309"/>
      <c r="D960" s="309"/>
      <c r="E960" s="309"/>
      <c r="F960" s="312"/>
      <c r="G960" s="168"/>
      <c r="H960" s="310"/>
      <c r="I960" s="309"/>
      <c r="J960" s="309"/>
      <c r="K960" s="309"/>
      <c r="L960" s="309"/>
    </row>
    <row r="961" ht="15.75" customHeight="1">
      <c r="A961" s="168"/>
      <c r="B961" s="311"/>
      <c r="C961" s="309"/>
      <c r="D961" s="309"/>
      <c r="E961" s="309"/>
      <c r="F961" s="312"/>
      <c r="G961" s="168"/>
      <c r="H961" s="310"/>
      <c r="I961" s="309"/>
      <c r="J961" s="309"/>
      <c r="K961" s="309"/>
      <c r="L961" s="309"/>
    </row>
    <row r="962" ht="15.75" customHeight="1">
      <c r="A962" s="168"/>
      <c r="B962" s="311"/>
      <c r="C962" s="309"/>
      <c r="D962" s="309"/>
      <c r="E962" s="309"/>
      <c r="F962" s="312"/>
      <c r="G962" s="168"/>
      <c r="H962" s="310"/>
      <c r="I962" s="309"/>
      <c r="J962" s="309"/>
      <c r="K962" s="309"/>
      <c r="L962" s="309"/>
    </row>
    <row r="963" ht="15.75" customHeight="1">
      <c r="A963" s="168"/>
      <c r="B963" s="311"/>
      <c r="C963" s="309"/>
      <c r="D963" s="309"/>
      <c r="E963" s="309"/>
      <c r="F963" s="312"/>
      <c r="G963" s="168"/>
      <c r="H963" s="310"/>
      <c r="I963" s="309"/>
      <c r="J963" s="309"/>
      <c r="K963" s="309"/>
      <c r="L963" s="309"/>
    </row>
    <row r="964" ht="15.75" customHeight="1">
      <c r="A964" s="168"/>
      <c r="B964" s="311"/>
      <c r="C964" s="309"/>
      <c r="D964" s="309"/>
      <c r="E964" s="309"/>
      <c r="F964" s="312"/>
      <c r="G964" s="168"/>
      <c r="H964" s="310"/>
      <c r="I964" s="309"/>
      <c r="J964" s="309"/>
      <c r="K964" s="309"/>
      <c r="L964" s="309"/>
    </row>
    <row r="965" ht="15.75" customHeight="1">
      <c r="A965" s="168"/>
      <c r="B965" s="311"/>
      <c r="C965" s="309"/>
      <c r="D965" s="309"/>
      <c r="E965" s="309"/>
      <c r="F965" s="312"/>
      <c r="G965" s="168"/>
      <c r="H965" s="310"/>
      <c r="I965" s="309"/>
      <c r="J965" s="309"/>
      <c r="K965" s="309"/>
      <c r="L965" s="309"/>
    </row>
    <row r="966" ht="15.75" customHeight="1">
      <c r="A966" s="168"/>
      <c r="B966" s="311"/>
      <c r="C966" s="309"/>
      <c r="D966" s="309"/>
      <c r="E966" s="309"/>
      <c r="F966" s="312"/>
      <c r="G966" s="168"/>
      <c r="H966" s="310"/>
      <c r="I966" s="309"/>
      <c r="J966" s="309"/>
      <c r="K966" s="309"/>
      <c r="L966" s="309"/>
    </row>
    <row r="967" ht="15.75" customHeight="1">
      <c r="A967" s="168"/>
      <c r="B967" s="311"/>
      <c r="C967" s="309"/>
      <c r="D967" s="309"/>
      <c r="E967" s="309"/>
      <c r="F967" s="312"/>
      <c r="G967" s="168"/>
      <c r="H967" s="310"/>
      <c r="I967" s="309"/>
      <c r="J967" s="309"/>
      <c r="K967" s="309"/>
      <c r="L967" s="309"/>
    </row>
    <row r="968" ht="15.75" customHeight="1">
      <c r="A968" s="168"/>
      <c r="B968" s="311"/>
      <c r="C968" s="309"/>
      <c r="D968" s="309"/>
      <c r="E968" s="309"/>
      <c r="F968" s="312"/>
      <c r="G968" s="168"/>
      <c r="H968" s="310"/>
      <c r="I968" s="309"/>
      <c r="J968" s="309"/>
      <c r="K968" s="309"/>
      <c r="L968" s="309"/>
    </row>
    <row r="969" ht="15.75" customHeight="1">
      <c r="A969" s="168"/>
      <c r="B969" s="311"/>
      <c r="C969" s="309"/>
      <c r="D969" s="309"/>
      <c r="E969" s="309"/>
      <c r="F969" s="312"/>
      <c r="G969" s="168"/>
      <c r="H969" s="310"/>
      <c r="I969" s="309"/>
      <c r="J969" s="309"/>
      <c r="K969" s="309"/>
      <c r="L969" s="309"/>
    </row>
    <row r="970" ht="15.75" customHeight="1">
      <c r="A970" s="168"/>
      <c r="B970" s="311"/>
      <c r="C970" s="309"/>
      <c r="D970" s="309"/>
      <c r="E970" s="309"/>
      <c r="F970" s="312"/>
      <c r="G970" s="168"/>
      <c r="H970" s="310"/>
      <c r="I970" s="309"/>
      <c r="J970" s="309"/>
      <c r="K970" s="309"/>
      <c r="L970" s="309"/>
    </row>
    <row r="971" ht="15.75" customHeight="1">
      <c r="A971" s="168"/>
      <c r="B971" s="311"/>
      <c r="C971" s="309"/>
      <c r="D971" s="309"/>
      <c r="E971" s="309"/>
      <c r="F971" s="312"/>
      <c r="G971" s="168"/>
      <c r="H971" s="310"/>
      <c r="I971" s="309"/>
      <c r="J971" s="309"/>
      <c r="K971" s="309"/>
      <c r="L971" s="309"/>
    </row>
    <row r="972" ht="15.75" customHeight="1">
      <c r="A972" s="168"/>
      <c r="B972" s="311"/>
      <c r="C972" s="309"/>
      <c r="D972" s="309"/>
      <c r="E972" s="309"/>
      <c r="F972" s="312"/>
      <c r="G972" s="168"/>
      <c r="H972" s="310"/>
      <c r="I972" s="309"/>
      <c r="J972" s="309"/>
      <c r="K972" s="309"/>
      <c r="L972" s="309"/>
    </row>
    <row r="973" ht="15.75" customHeight="1">
      <c r="A973" s="168"/>
      <c r="B973" s="311"/>
      <c r="C973" s="309"/>
      <c r="D973" s="309"/>
      <c r="E973" s="309"/>
      <c r="F973" s="312"/>
      <c r="G973" s="168"/>
      <c r="H973" s="310"/>
      <c r="I973" s="309"/>
      <c r="J973" s="309"/>
      <c r="K973" s="309"/>
      <c r="L973" s="309"/>
    </row>
    <row r="974" ht="15.75" customHeight="1">
      <c r="A974" s="168"/>
      <c r="B974" s="311"/>
      <c r="C974" s="309"/>
      <c r="D974" s="309"/>
      <c r="E974" s="309"/>
      <c r="F974" s="312"/>
      <c r="G974" s="168"/>
      <c r="H974" s="310"/>
      <c r="I974" s="309"/>
      <c r="J974" s="309"/>
      <c r="K974" s="309"/>
      <c r="L974" s="309"/>
    </row>
    <row r="975" ht="15.75" customHeight="1">
      <c r="A975" s="168"/>
      <c r="B975" s="311"/>
      <c r="C975" s="309"/>
      <c r="D975" s="309"/>
      <c r="E975" s="309"/>
      <c r="F975" s="312"/>
      <c r="G975" s="168"/>
      <c r="H975" s="310"/>
      <c r="I975" s="309"/>
      <c r="J975" s="309"/>
      <c r="K975" s="309"/>
      <c r="L975" s="309"/>
    </row>
    <row r="976" ht="15.75" customHeight="1">
      <c r="A976" s="168"/>
      <c r="B976" s="311"/>
      <c r="C976" s="309"/>
      <c r="D976" s="309"/>
      <c r="E976" s="309"/>
      <c r="F976" s="312"/>
      <c r="G976" s="168"/>
      <c r="H976" s="310"/>
      <c r="I976" s="309"/>
      <c r="J976" s="309"/>
      <c r="K976" s="309"/>
      <c r="L976" s="309"/>
    </row>
    <row r="977" ht="15.75" customHeight="1">
      <c r="A977" s="168"/>
      <c r="B977" s="311"/>
      <c r="C977" s="309"/>
      <c r="D977" s="309"/>
      <c r="E977" s="309"/>
      <c r="F977" s="312"/>
      <c r="G977" s="168"/>
      <c r="H977" s="310"/>
      <c r="I977" s="309"/>
      <c r="J977" s="309"/>
      <c r="K977" s="309"/>
      <c r="L977" s="309"/>
    </row>
    <row r="978" ht="15.75" customHeight="1">
      <c r="A978" s="168"/>
      <c r="B978" s="311"/>
      <c r="C978" s="309"/>
      <c r="D978" s="309"/>
      <c r="E978" s="309"/>
      <c r="F978" s="312"/>
      <c r="G978" s="168"/>
      <c r="H978" s="310"/>
      <c r="I978" s="309"/>
      <c r="J978" s="309"/>
      <c r="K978" s="309"/>
      <c r="L978" s="309"/>
    </row>
    <row r="979" ht="15.75" customHeight="1">
      <c r="A979" s="168"/>
      <c r="B979" s="311"/>
      <c r="C979" s="309"/>
      <c r="D979" s="309"/>
      <c r="E979" s="309"/>
      <c r="F979" s="312"/>
      <c r="G979" s="168"/>
      <c r="H979" s="310"/>
      <c r="I979" s="309"/>
      <c r="J979" s="309"/>
      <c r="K979" s="309"/>
      <c r="L979" s="309"/>
    </row>
    <row r="980" ht="15.75" customHeight="1">
      <c r="A980" s="168"/>
      <c r="B980" s="311"/>
      <c r="C980" s="309"/>
      <c r="D980" s="309"/>
      <c r="E980" s="309"/>
      <c r="F980" s="312"/>
      <c r="G980" s="168"/>
      <c r="H980" s="310"/>
      <c r="I980" s="309"/>
      <c r="J980" s="309"/>
      <c r="K980" s="309"/>
      <c r="L980" s="309"/>
    </row>
    <row r="981" ht="15.75" customHeight="1">
      <c r="A981" s="168"/>
      <c r="B981" s="311"/>
      <c r="C981" s="309"/>
      <c r="D981" s="309"/>
      <c r="E981" s="309"/>
      <c r="F981" s="312"/>
      <c r="G981" s="168"/>
      <c r="H981" s="310"/>
      <c r="I981" s="309"/>
      <c r="J981" s="309"/>
      <c r="K981" s="309"/>
      <c r="L981" s="309"/>
    </row>
    <row r="982" ht="15.75" customHeight="1">
      <c r="A982" s="168"/>
      <c r="B982" s="311"/>
      <c r="C982" s="309"/>
      <c r="D982" s="309"/>
      <c r="E982" s="309"/>
      <c r="F982" s="312"/>
      <c r="G982" s="168"/>
      <c r="H982" s="310"/>
      <c r="I982" s="309"/>
      <c r="J982" s="309"/>
      <c r="K982" s="309"/>
      <c r="L982" s="309"/>
    </row>
    <row r="983" ht="15.75" customHeight="1">
      <c r="A983" s="168"/>
      <c r="B983" s="311"/>
      <c r="C983" s="309"/>
      <c r="D983" s="309"/>
      <c r="E983" s="309"/>
      <c r="F983" s="312"/>
      <c r="G983" s="168"/>
      <c r="H983" s="310"/>
      <c r="I983" s="309"/>
      <c r="J983" s="309"/>
      <c r="K983" s="309"/>
      <c r="L983" s="309"/>
    </row>
    <row r="984" ht="15.75" customHeight="1">
      <c r="A984" s="168"/>
      <c r="B984" s="311"/>
      <c r="C984" s="309"/>
      <c r="D984" s="309"/>
      <c r="E984" s="309"/>
      <c r="F984" s="312"/>
      <c r="G984" s="168"/>
      <c r="H984" s="310"/>
      <c r="I984" s="309"/>
      <c r="J984" s="309"/>
      <c r="K984" s="309"/>
      <c r="L984" s="309"/>
    </row>
    <row r="985" ht="15.75" customHeight="1">
      <c r="A985" s="168"/>
      <c r="B985" s="311"/>
      <c r="C985" s="309"/>
      <c r="D985" s="309"/>
      <c r="E985" s="309"/>
      <c r="F985" s="312"/>
      <c r="G985" s="168"/>
      <c r="H985" s="310"/>
      <c r="I985" s="309"/>
      <c r="J985" s="309"/>
      <c r="K985" s="309"/>
      <c r="L985" s="309"/>
    </row>
    <row r="986" ht="15.75" customHeight="1">
      <c r="A986" s="168"/>
      <c r="B986" s="311"/>
      <c r="C986" s="309"/>
      <c r="D986" s="309"/>
      <c r="E986" s="309"/>
      <c r="F986" s="312"/>
      <c r="G986" s="168"/>
      <c r="H986" s="310"/>
      <c r="I986" s="309"/>
      <c r="J986" s="309"/>
      <c r="K986" s="309"/>
      <c r="L986" s="309"/>
    </row>
    <row r="987" ht="15.75" customHeight="1">
      <c r="A987" s="168"/>
      <c r="B987" s="311"/>
      <c r="C987" s="309"/>
      <c r="D987" s="309"/>
      <c r="E987" s="309"/>
      <c r="F987" s="312"/>
      <c r="G987" s="168"/>
      <c r="H987" s="310"/>
      <c r="I987" s="309"/>
      <c r="J987" s="309"/>
      <c r="K987" s="309"/>
      <c r="L987" s="309"/>
    </row>
    <row r="988" ht="15.75" customHeight="1">
      <c r="A988" s="168"/>
      <c r="B988" s="311"/>
      <c r="C988" s="309"/>
      <c r="D988" s="309"/>
      <c r="E988" s="309"/>
      <c r="F988" s="312"/>
      <c r="G988" s="168"/>
      <c r="H988" s="310"/>
      <c r="I988" s="309"/>
      <c r="J988" s="309"/>
      <c r="K988" s="309"/>
      <c r="L988" s="309"/>
    </row>
    <row r="989" ht="15.75" customHeight="1">
      <c r="A989" s="168"/>
      <c r="B989" s="311"/>
      <c r="C989" s="309"/>
      <c r="D989" s="309"/>
      <c r="E989" s="309"/>
      <c r="F989" s="312"/>
      <c r="G989" s="168"/>
      <c r="H989" s="310"/>
      <c r="I989" s="309"/>
      <c r="J989" s="309"/>
      <c r="K989" s="309"/>
      <c r="L989" s="309"/>
    </row>
    <row r="990" ht="15.75" customHeight="1">
      <c r="A990" s="168"/>
      <c r="B990" s="311"/>
      <c r="C990" s="309"/>
      <c r="D990" s="309"/>
      <c r="E990" s="309"/>
      <c r="F990" s="312"/>
      <c r="G990" s="168"/>
      <c r="H990" s="310"/>
      <c r="I990" s="309"/>
      <c r="J990" s="309"/>
      <c r="K990" s="309"/>
      <c r="L990" s="309"/>
    </row>
    <row r="991" ht="15.75" customHeight="1">
      <c r="A991" s="168"/>
      <c r="B991" s="311"/>
      <c r="C991" s="309"/>
      <c r="D991" s="309"/>
      <c r="E991" s="309"/>
      <c r="F991" s="312"/>
      <c r="G991" s="168"/>
      <c r="H991" s="310"/>
      <c r="I991" s="309"/>
      <c r="J991" s="309"/>
      <c r="K991" s="309"/>
      <c r="L991" s="309"/>
    </row>
    <row r="992" ht="15.75" customHeight="1">
      <c r="A992" s="168"/>
      <c r="B992" s="311"/>
      <c r="C992" s="309"/>
      <c r="D992" s="309"/>
      <c r="E992" s="309"/>
      <c r="F992" s="312"/>
      <c r="G992" s="168"/>
      <c r="H992" s="310"/>
      <c r="I992" s="309"/>
      <c r="J992" s="309"/>
      <c r="K992" s="309"/>
      <c r="L992" s="309"/>
    </row>
    <row r="993" ht="15.75" customHeight="1">
      <c r="A993" s="168"/>
      <c r="B993" s="311"/>
      <c r="C993" s="309"/>
      <c r="D993" s="309"/>
      <c r="E993" s="309"/>
      <c r="F993" s="312"/>
      <c r="G993" s="168"/>
      <c r="H993" s="310"/>
      <c r="I993" s="309"/>
      <c r="J993" s="309"/>
      <c r="K993" s="309"/>
      <c r="L993" s="309"/>
    </row>
    <row r="994" ht="15.75" customHeight="1">
      <c r="A994" s="168"/>
      <c r="B994" s="311"/>
      <c r="C994" s="309"/>
      <c r="D994" s="309"/>
      <c r="E994" s="309"/>
      <c r="F994" s="312"/>
      <c r="G994" s="168"/>
      <c r="H994" s="310"/>
      <c r="I994" s="309"/>
      <c r="J994" s="309"/>
      <c r="K994" s="309"/>
      <c r="L994" s="309"/>
    </row>
    <row r="995" ht="15.75" customHeight="1">
      <c r="A995" s="168"/>
      <c r="B995" s="311"/>
      <c r="C995" s="309"/>
      <c r="D995" s="309"/>
      <c r="E995" s="309"/>
      <c r="F995" s="312"/>
      <c r="G995" s="168"/>
      <c r="H995" s="310"/>
      <c r="I995" s="309"/>
      <c r="J995" s="309"/>
      <c r="K995" s="309"/>
      <c r="L995" s="309"/>
    </row>
    <row r="996" ht="15.75" customHeight="1">
      <c r="A996" s="168"/>
      <c r="B996" s="311"/>
      <c r="C996" s="309"/>
      <c r="D996" s="309"/>
      <c r="E996" s="309"/>
      <c r="F996" s="312"/>
      <c r="G996" s="168"/>
      <c r="H996" s="310"/>
      <c r="I996" s="309"/>
      <c r="J996" s="309"/>
      <c r="K996" s="309"/>
      <c r="L996" s="309"/>
    </row>
    <row r="997" ht="15.75" customHeight="1">
      <c r="A997" s="168"/>
      <c r="B997" s="311"/>
      <c r="C997" s="309"/>
      <c r="D997" s="309"/>
      <c r="E997" s="309"/>
      <c r="F997" s="312"/>
      <c r="G997" s="168"/>
      <c r="H997" s="310"/>
      <c r="I997" s="309"/>
      <c r="J997" s="309"/>
      <c r="K997" s="309"/>
      <c r="L997" s="309"/>
    </row>
    <row r="998" ht="15.75" customHeight="1">
      <c r="A998" s="168"/>
      <c r="B998" s="311"/>
      <c r="C998" s="309"/>
      <c r="D998" s="309"/>
      <c r="E998" s="309"/>
      <c r="F998" s="312"/>
      <c r="G998" s="168"/>
      <c r="H998" s="310"/>
      <c r="I998" s="309"/>
      <c r="J998" s="309"/>
      <c r="K998" s="309"/>
      <c r="L998" s="309"/>
    </row>
    <row r="999" ht="15.75" customHeight="1">
      <c r="A999" s="168"/>
      <c r="B999" s="311"/>
      <c r="C999" s="309"/>
      <c r="D999" s="309"/>
      <c r="E999" s="309"/>
      <c r="F999" s="312"/>
      <c r="G999" s="168"/>
      <c r="H999" s="310"/>
      <c r="I999" s="309"/>
      <c r="J999" s="309"/>
      <c r="K999" s="309"/>
      <c r="L999" s="309"/>
    </row>
    <row r="1000" ht="15.75" customHeight="1">
      <c r="A1000" s="168"/>
      <c r="B1000" s="311"/>
      <c r="C1000" s="309"/>
      <c r="D1000" s="309"/>
      <c r="E1000" s="309"/>
      <c r="F1000" s="312"/>
      <c r="G1000" s="168"/>
      <c r="H1000" s="310"/>
      <c r="I1000" s="309"/>
      <c r="J1000" s="309"/>
      <c r="K1000" s="309"/>
      <c r="L1000" s="309"/>
    </row>
  </sheetData>
  <mergeCells count="30">
    <mergeCell ref="A1:B1"/>
    <mergeCell ref="C1:E1"/>
    <mergeCell ref="F1:H1"/>
    <mergeCell ref="I1:L1"/>
    <mergeCell ref="A2:B2"/>
    <mergeCell ref="F2:H2"/>
    <mergeCell ref="I2:L2"/>
    <mergeCell ref="C2:E2"/>
    <mergeCell ref="A5:F5"/>
    <mergeCell ref="G5:L5"/>
    <mergeCell ref="A6:A7"/>
    <mergeCell ref="B6:B7"/>
    <mergeCell ref="G6:G7"/>
    <mergeCell ref="H6:H7"/>
    <mergeCell ref="D31:E31"/>
    <mergeCell ref="D37:F37"/>
    <mergeCell ref="D38:E38"/>
    <mergeCell ref="J40:L40"/>
    <mergeCell ref="A30:C41"/>
    <mergeCell ref="A45:C50"/>
    <mergeCell ref="B55:E56"/>
    <mergeCell ref="B57:E71"/>
    <mergeCell ref="C6:F6"/>
    <mergeCell ref="I6:L6"/>
    <mergeCell ref="H9:K20"/>
    <mergeCell ref="G30:I41"/>
    <mergeCell ref="J30:L30"/>
    <mergeCell ref="J31:K31"/>
    <mergeCell ref="I43:J43"/>
    <mergeCell ref="G45:I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