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sha\Documents\PythonJazz\Downtown\DowntownData\"/>
    </mc:Choice>
  </mc:AlternateContent>
  <xr:revisionPtr revIDLastSave="0" documentId="13_ncr:1_{50C5A2DA-E253-4F3D-9814-08D0F6D707A2}" xr6:coauthVersionLast="43" xr6:coauthVersionMax="43" xr10:uidLastSave="{00000000-0000-0000-0000-000000000000}"/>
  <bookViews>
    <workbookView xWindow="-108" yWindow="-108" windowWidth="23256" windowHeight="12600" xr2:uid="{FDFEF7CA-5DB7-473E-9355-168C9EB1E5B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62" i="1" l="1"/>
  <c r="H61" i="1"/>
  <c r="H60" i="1"/>
  <c r="H59" i="1"/>
  <c r="H58" i="1"/>
  <c r="H57" i="1"/>
  <c r="H56" i="1"/>
  <c r="H55" i="1"/>
  <c r="H51" i="1"/>
  <c r="H50" i="1"/>
  <c r="H49" i="1"/>
  <c r="H48" i="1"/>
  <c r="H47" i="1"/>
  <c r="H46" i="1"/>
  <c r="H45" i="1"/>
  <c r="H44" i="1"/>
  <c r="H54" i="1"/>
  <c r="H43" i="1"/>
  <c r="F62" i="1"/>
  <c r="F61" i="1"/>
  <c r="F60" i="1"/>
  <c r="F59" i="1"/>
  <c r="F58" i="1"/>
  <c r="F57" i="1"/>
  <c r="F56" i="1"/>
  <c r="F55" i="1"/>
  <c r="F51" i="1"/>
  <c r="F50" i="1"/>
  <c r="F49" i="1"/>
  <c r="F48" i="1"/>
  <c r="F47" i="1"/>
  <c r="F46" i="1"/>
  <c r="F45" i="1"/>
  <c r="F44" i="1"/>
  <c r="F54" i="1"/>
  <c r="F43" i="1"/>
  <c r="H40" i="1"/>
  <c r="H39" i="1"/>
  <c r="H38" i="1"/>
  <c r="H37" i="1"/>
  <c r="H36" i="1"/>
  <c r="H35" i="1"/>
  <c r="H34" i="1"/>
  <c r="H33" i="1"/>
  <c r="H32" i="1"/>
  <c r="F40" i="1"/>
  <c r="F39" i="1"/>
  <c r="F38" i="1"/>
  <c r="F37" i="1"/>
  <c r="F36" i="1"/>
  <c r="F35" i="1"/>
  <c r="F34" i="1"/>
  <c r="F33" i="1"/>
  <c r="F32" i="1"/>
  <c r="J62" i="1"/>
  <c r="J61" i="1"/>
  <c r="J60" i="1"/>
  <c r="J59" i="1"/>
  <c r="J58" i="1"/>
  <c r="J57" i="1"/>
  <c r="J56" i="1"/>
  <c r="J55" i="1"/>
  <c r="J54" i="1"/>
  <c r="J51" i="1"/>
  <c r="J50" i="1"/>
  <c r="J49" i="1"/>
  <c r="J48" i="1"/>
  <c r="J47" i="1"/>
  <c r="J46" i="1"/>
  <c r="J45" i="1"/>
  <c r="J44" i="1"/>
  <c r="J43" i="1"/>
  <c r="J40" i="1"/>
  <c r="J39" i="1"/>
  <c r="J38" i="1"/>
  <c r="J37" i="1"/>
  <c r="J36" i="1"/>
  <c r="J35" i="1"/>
  <c r="J34" i="1"/>
  <c r="J33" i="1"/>
  <c r="J32" i="1"/>
  <c r="J29" i="1"/>
  <c r="J28" i="1"/>
  <c r="J27" i="1"/>
  <c r="J26" i="1"/>
  <c r="J25" i="1"/>
  <c r="J24" i="1"/>
  <c r="J23" i="1"/>
  <c r="J22" i="1"/>
  <c r="J21" i="1"/>
  <c r="J41" i="1" l="1"/>
</calcChain>
</file>

<file path=xl/sharedStrings.xml><?xml version="1.0" encoding="utf-8"?>
<sst xmlns="http://schemas.openxmlformats.org/spreadsheetml/2006/main" count="95" uniqueCount="42">
  <si>
    <t>Statistic</t>
  </si>
  <si>
    <t>Kansas City/100k people</t>
  </si>
  <si>
    <t>Missouri/100k people</t>
  </si>
  <si>
    <t>National/100k people</t>
  </si>
  <si>
    <t>Total crime</t>
  </si>
  <si>
    <t>Murder</t>
  </si>
  <si>
    <t>Rape</t>
  </si>
  <si>
    <t>Robbery</t>
  </si>
  <si>
    <t>Assault</t>
  </si>
  <si>
    <t>Violent crime</t>
  </si>
  <si>
    <t>Burglary</t>
  </si>
  <si>
    <t>Theft</t>
  </si>
  <si>
    <t>Vehicle theft</t>
  </si>
  <si>
    <t>Property crime</t>
  </si>
  <si>
    <t>Reported incidents</t>
  </si>
  <si>
    <t>Population in 2014</t>
  </si>
  <si>
    <t>Population in 2015</t>
  </si>
  <si>
    <t>Population in 2016</t>
  </si>
  <si>
    <t>Burglary - Residence    10821</t>
  </si>
  <si>
    <t>Auto Theft    8374</t>
  </si>
  <si>
    <t>Non Agg Assault Dome    8680</t>
  </si>
  <si>
    <t>Non Aggravated Assau    6331</t>
  </si>
  <si>
    <t>Possession of Drug E    1960</t>
  </si>
  <si>
    <t>Burglary - Residence    9084</t>
  </si>
  <si>
    <t>Auto Theft    8349</t>
  </si>
  <si>
    <t>Non Agg Assault Dome    9027</t>
  </si>
  <si>
    <t>Non Aggravated Assau    6272</t>
  </si>
  <si>
    <t>Possession of Drug E    1831</t>
  </si>
  <si>
    <t>Burglary - Residence    9360</t>
  </si>
  <si>
    <t>Auto Theft    8456</t>
  </si>
  <si>
    <t>Non Agg Assault Dome    8993</t>
  </si>
  <si>
    <t>Non Aggravated Assau    6487</t>
  </si>
  <si>
    <t>Possession of Drug E    2029</t>
  </si>
  <si>
    <t>Burglary - Residence    8391</t>
  </si>
  <si>
    <t>Auto Theft    9461</t>
  </si>
  <si>
    <t>Non Agg Assault Dome    9029</t>
  </si>
  <si>
    <t>Non Aggravated Assau    6547</t>
  </si>
  <si>
    <t>Possession of Drug E    1667</t>
  </si>
  <si>
    <t>Total Reported</t>
  </si>
  <si>
    <t>KC Pop</t>
  </si>
  <si>
    <t>MO Pop</t>
  </si>
  <si>
    <t>NA Pop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</si>
</sst>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sz val="18"/>
      <color rgb="FF22222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4" fontId="0" fillId="0" borderId="0" xfId="0" applyNumberFormat="1"/>
    <xf numFmtId="3" fontId="1" fillId="0" borderId="0" xfId="0" applyNumberFormat="1" applyFon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FD1F2A16-8768-48CF-A036-A4D9D5B4C0C8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742F4-092B-4757-8039-BE600B3FF8AE}">
  <dimension ref="A1:K62"/>
  <sheetViews>
    <sheetView tabSelected="1" workbookViewId="0">
      <selection activeCell="E21" sqref="E21"/>
    </sheetView>
  </sheetViews>
  <sheetFormatPr defaultRowHeight="14.4" x14ac:dyDescent="0.3"/>
  <cols>
    <col min="1" max="1" width="16.21875" bestFit="1" customWidth="1"/>
    <col min="2" max="2" width="17.6640625" bestFit="1" customWidth="1"/>
    <col min="3" max="3" width="22.88671875" bestFit="1" customWidth="1"/>
    <col min="4" max="5" width="20.44140625" bestFit="1" customWidth="1"/>
    <col min="8" max="8" width="16.5546875" bestFit="1" customWidth="1"/>
    <col min="10" max="10" width="20.44140625" bestFit="1" customWidth="1"/>
  </cols>
  <sheetData>
    <row r="1" spans="1:5" x14ac:dyDescent="0.3">
      <c r="A1" t="s">
        <v>0</v>
      </c>
      <c r="B1" t="s">
        <v>14</v>
      </c>
      <c r="C1" t="s">
        <v>1</v>
      </c>
      <c r="D1" t="s">
        <v>2</v>
      </c>
      <c r="E1" t="s">
        <v>3</v>
      </c>
    </row>
    <row r="2" spans="1:5" x14ac:dyDescent="0.3">
      <c r="A2" t="s">
        <v>4</v>
      </c>
      <c r="B2" s="1">
        <v>30397</v>
      </c>
      <c r="C2" s="1">
        <v>6268</v>
      </c>
      <c r="D2" s="1">
        <v>3364</v>
      </c>
      <c r="E2" s="1">
        <v>2745</v>
      </c>
    </row>
    <row r="4" spans="1:5" x14ac:dyDescent="0.3">
      <c r="A4" t="s">
        <v>0</v>
      </c>
      <c r="B4" t="s">
        <v>14</v>
      </c>
      <c r="C4" t="s">
        <v>1</v>
      </c>
      <c r="D4" t="s">
        <v>2</v>
      </c>
      <c r="E4" t="s">
        <v>3</v>
      </c>
    </row>
    <row r="5" spans="1:5" x14ac:dyDescent="0.3">
      <c r="A5" t="s">
        <v>5</v>
      </c>
      <c r="B5">
        <v>150</v>
      </c>
      <c r="C5">
        <v>30.9</v>
      </c>
      <c r="D5">
        <v>9.8000000000000007</v>
      </c>
      <c r="E5">
        <v>5.3</v>
      </c>
    </row>
    <row r="6" spans="1:5" x14ac:dyDescent="0.3">
      <c r="A6" t="s">
        <v>6</v>
      </c>
      <c r="B6">
        <v>445</v>
      </c>
      <c r="C6">
        <v>91.8</v>
      </c>
      <c r="D6">
        <v>44.6</v>
      </c>
      <c r="E6">
        <v>41.7</v>
      </c>
    </row>
    <row r="7" spans="1:5" x14ac:dyDescent="0.3">
      <c r="A7" t="s">
        <v>7</v>
      </c>
      <c r="B7" s="1">
        <v>1858</v>
      </c>
      <c r="C7">
        <v>383.1</v>
      </c>
      <c r="D7">
        <v>103.9</v>
      </c>
      <c r="E7">
        <v>98</v>
      </c>
    </row>
    <row r="8" spans="1:5" x14ac:dyDescent="0.3">
      <c r="A8" t="s">
        <v>8</v>
      </c>
      <c r="B8" s="1">
        <v>5909</v>
      </c>
      <c r="C8" s="2">
        <v>1218.5</v>
      </c>
      <c r="D8">
        <v>372</v>
      </c>
      <c r="E8">
        <v>248.9</v>
      </c>
    </row>
    <row r="9" spans="1:5" x14ac:dyDescent="0.3">
      <c r="A9" t="s">
        <v>9</v>
      </c>
      <c r="B9" s="1">
        <v>8362</v>
      </c>
      <c r="C9" s="1">
        <v>1724</v>
      </c>
      <c r="D9">
        <v>530</v>
      </c>
      <c r="E9">
        <v>383</v>
      </c>
    </row>
    <row r="10" spans="1:5" x14ac:dyDescent="0.3">
      <c r="A10" t="s">
        <v>10</v>
      </c>
      <c r="B10" s="1">
        <v>4658</v>
      </c>
      <c r="C10">
        <v>960.5</v>
      </c>
      <c r="D10">
        <v>492</v>
      </c>
      <c r="E10">
        <v>430.4</v>
      </c>
    </row>
    <row r="11" spans="1:5" x14ac:dyDescent="0.3">
      <c r="A11" t="s">
        <v>11</v>
      </c>
      <c r="B11" s="1">
        <v>12950</v>
      </c>
      <c r="C11" s="2">
        <v>2670.4</v>
      </c>
      <c r="D11" s="2">
        <v>2016</v>
      </c>
      <c r="E11" s="2">
        <v>1694.4</v>
      </c>
    </row>
    <row r="12" spans="1:5" x14ac:dyDescent="0.3">
      <c r="A12" t="s">
        <v>12</v>
      </c>
      <c r="B12" s="1">
        <v>4427</v>
      </c>
      <c r="C12">
        <v>912.9</v>
      </c>
      <c r="D12">
        <v>325.89999999999998</v>
      </c>
      <c r="E12">
        <v>237.4</v>
      </c>
    </row>
    <row r="13" spans="1:5" x14ac:dyDescent="0.3">
      <c r="A13" t="s">
        <v>13</v>
      </c>
      <c r="B13" s="1">
        <v>22035</v>
      </c>
      <c r="C13" s="1">
        <v>4544</v>
      </c>
      <c r="D13" s="1">
        <v>2834</v>
      </c>
      <c r="E13" s="1">
        <v>2362</v>
      </c>
    </row>
    <row r="16" spans="1:5" ht="22.8" x14ac:dyDescent="0.4">
      <c r="A16" t="s">
        <v>15</v>
      </c>
      <c r="B16" s="3">
        <v>470941</v>
      </c>
    </row>
    <row r="17" spans="1:11" x14ac:dyDescent="0.3">
      <c r="A17" t="s">
        <v>16</v>
      </c>
      <c r="B17" s="1">
        <v>475310</v>
      </c>
    </row>
    <row r="18" spans="1:11" ht="22.8" x14ac:dyDescent="0.4">
      <c r="A18" t="s">
        <v>17</v>
      </c>
      <c r="B18" s="3">
        <v>482118</v>
      </c>
      <c r="D18">
        <v>2017</v>
      </c>
      <c r="E18" s="1">
        <v>488943</v>
      </c>
    </row>
    <row r="19" spans="1:11" x14ac:dyDescent="0.3">
      <c r="E19">
        <v>2014</v>
      </c>
      <c r="K19" t="s">
        <v>18</v>
      </c>
    </row>
    <row r="20" spans="1:11" ht="22.8" x14ac:dyDescent="0.4">
      <c r="A20">
        <v>2014</v>
      </c>
      <c r="C20" t="s">
        <v>38</v>
      </c>
      <c r="D20">
        <v>124817</v>
      </c>
      <c r="E20" t="s">
        <v>39</v>
      </c>
      <c r="F20">
        <v>470941</v>
      </c>
      <c r="G20" t="s">
        <v>40</v>
      </c>
      <c r="H20" s="1">
        <v>6056000</v>
      </c>
      <c r="I20" t="s">
        <v>41</v>
      </c>
      <c r="J20" s="3">
        <v>318600000</v>
      </c>
      <c r="K20" t="s">
        <v>19</v>
      </c>
    </row>
    <row r="21" spans="1:11" x14ac:dyDescent="0.3">
      <c r="A21" t="s">
        <v>5</v>
      </c>
      <c r="B21">
        <v>157</v>
      </c>
      <c r="C21">
        <v>1.2600000000000001E-3</v>
      </c>
      <c r="F21">
        <v>0.33400000000000002</v>
      </c>
      <c r="H21">
        <v>2.5999999999999999E-2</v>
      </c>
      <c r="J21">
        <f>(B21/(J20 / 1000))</f>
        <v>4.9278091650973004E-4</v>
      </c>
      <c r="K21" t="s">
        <v>20</v>
      </c>
    </row>
    <row r="22" spans="1:11" x14ac:dyDescent="0.3">
      <c r="A22" t="s">
        <v>6</v>
      </c>
      <c r="B22">
        <v>547</v>
      </c>
      <c r="C22">
        <v>4.3800000000000002E-3</v>
      </c>
      <c r="F22">
        <v>1.1619999999999999</v>
      </c>
      <c r="H22">
        <v>0.09</v>
      </c>
      <c r="J22">
        <f>(B23/(J20 / 1000))</f>
        <v>1.054300062774639E-2</v>
      </c>
      <c r="K22" t="s">
        <v>21</v>
      </c>
    </row>
    <row r="23" spans="1:11" x14ac:dyDescent="0.3">
      <c r="A23" t="s">
        <v>7</v>
      </c>
      <c r="B23">
        <v>3359</v>
      </c>
      <c r="C23">
        <v>2.691E-2</v>
      </c>
      <c r="F23">
        <v>7.133</v>
      </c>
      <c r="H23">
        <v>0.55500000000000005</v>
      </c>
      <c r="J23">
        <f>(B23/(J20 / 1000))</f>
        <v>1.054300062774639E-2</v>
      </c>
      <c r="K23" t="s">
        <v>22</v>
      </c>
    </row>
    <row r="24" spans="1:11" x14ac:dyDescent="0.3">
      <c r="A24" t="s">
        <v>8</v>
      </c>
      <c r="B24">
        <v>7197</v>
      </c>
      <c r="C24">
        <v>5.7660000000000003E-2</v>
      </c>
      <c r="F24">
        <v>15.282</v>
      </c>
      <c r="H24">
        <v>1.1879999999999999</v>
      </c>
      <c r="J24">
        <f>(B24/(J20 / 1000))</f>
        <v>2.2589453860640301E-2</v>
      </c>
      <c r="K24">
        <v>2015</v>
      </c>
    </row>
    <row r="25" spans="1:11" x14ac:dyDescent="0.3">
      <c r="A25" t="s">
        <v>9</v>
      </c>
      <c r="B25">
        <v>11260</v>
      </c>
      <c r="C25">
        <v>9.0209999999999999E-2</v>
      </c>
      <c r="F25">
        <v>23.91</v>
      </c>
      <c r="H25">
        <v>1.859</v>
      </c>
      <c r="J25">
        <f>(B25/(J20 / 1000))</f>
        <v>3.5342121782799746E-2</v>
      </c>
      <c r="K25" t="s">
        <v>23</v>
      </c>
    </row>
    <row r="26" spans="1:11" x14ac:dyDescent="0.3">
      <c r="A26" t="s">
        <v>10</v>
      </c>
      <c r="B26">
        <v>12904</v>
      </c>
      <c r="C26">
        <v>0.10338</v>
      </c>
      <c r="F26">
        <v>27.4</v>
      </c>
      <c r="H26">
        <v>2.1309999999999998</v>
      </c>
      <c r="J26">
        <f>(B26/(J20 / 1000))</f>
        <v>4.0502197112366606E-2</v>
      </c>
      <c r="K26" t="s">
        <v>24</v>
      </c>
    </row>
    <row r="27" spans="1:11" x14ac:dyDescent="0.3">
      <c r="A27" t="s">
        <v>11</v>
      </c>
      <c r="B27">
        <v>30074</v>
      </c>
      <c r="C27">
        <v>0.24093999999999999</v>
      </c>
      <c r="F27">
        <v>63.859000000000002</v>
      </c>
      <c r="H27">
        <v>4.9660000000000002</v>
      </c>
      <c r="J27">
        <f>(B27/(J20 / 1000))</f>
        <v>9.4394224733207785E-2</v>
      </c>
      <c r="K27" t="s">
        <v>25</v>
      </c>
    </row>
    <row r="28" spans="1:11" x14ac:dyDescent="0.3">
      <c r="A28" t="s">
        <v>12</v>
      </c>
      <c r="B28">
        <v>8374</v>
      </c>
      <c r="C28">
        <v>6.7089999999999997E-2</v>
      </c>
      <c r="F28">
        <v>17.780999999999999</v>
      </c>
      <c r="H28">
        <v>1.383</v>
      </c>
      <c r="J28">
        <f>(B28/(J20 / 1000))</f>
        <v>2.6283741368487133E-2</v>
      </c>
      <c r="K28" t="s">
        <v>26</v>
      </c>
    </row>
    <row r="29" spans="1:11" x14ac:dyDescent="0.3">
      <c r="A29" t="s">
        <v>13</v>
      </c>
      <c r="B29">
        <v>54352</v>
      </c>
      <c r="C29">
        <v>0.43545</v>
      </c>
      <c r="F29">
        <v>115.411</v>
      </c>
      <c r="H29">
        <v>8.9749999999999996</v>
      </c>
      <c r="J29">
        <f>(B29/(J20 / 1000))</f>
        <v>0.17059635907093534</v>
      </c>
      <c r="K29" t="s">
        <v>27</v>
      </c>
    </row>
    <row r="30" spans="1:11" x14ac:dyDescent="0.3">
      <c r="K30">
        <v>2016</v>
      </c>
    </row>
    <row r="31" spans="1:11" ht="22.8" x14ac:dyDescent="0.4">
      <c r="A31">
        <v>2015</v>
      </c>
      <c r="C31" t="s">
        <v>38</v>
      </c>
      <c r="D31">
        <v>121901</v>
      </c>
      <c r="E31" t="s">
        <v>39</v>
      </c>
      <c r="F31">
        <v>475310</v>
      </c>
      <c r="G31" t="s">
        <v>40</v>
      </c>
      <c r="H31" s="3">
        <v>6072000</v>
      </c>
      <c r="I31" t="s">
        <v>41</v>
      </c>
      <c r="J31" s="1">
        <v>321000000</v>
      </c>
      <c r="K31" t="s">
        <v>28</v>
      </c>
    </row>
    <row r="32" spans="1:11" x14ac:dyDescent="0.3">
      <c r="A32" t="s">
        <v>5</v>
      </c>
      <c r="B32">
        <v>207</v>
      </c>
      <c r="C32">
        <v>1.6999999999999999E-3</v>
      </c>
      <c r="F32">
        <f>B32/(F31 /1000)</f>
        <v>0.43550524920578149</v>
      </c>
      <c r="H32">
        <f>B32/(H31 / 1000)</f>
        <v>3.4090909090909088E-2</v>
      </c>
      <c r="J32">
        <f>(B32/(J31 / 1000))</f>
        <v>6.448598130841121E-4</v>
      </c>
      <c r="K32" t="s">
        <v>29</v>
      </c>
    </row>
    <row r="33" spans="1:11" x14ac:dyDescent="0.3">
      <c r="A33" t="s">
        <v>6</v>
      </c>
      <c r="B33">
        <v>516</v>
      </c>
      <c r="C33">
        <v>4.2300000000000003E-3</v>
      </c>
      <c r="F33">
        <f>B33/(F31 /1000)</f>
        <v>1.0856072878752814</v>
      </c>
      <c r="H33">
        <f>B33/(H31 / 1000)</f>
        <v>8.4980237154150193E-2</v>
      </c>
      <c r="J33">
        <f>(B33/(J31 / 1000))</f>
        <v>1.6074766355140186E-3</v>
      </c>
      <c r="K33" t="s">
        <v>30</v>
      </c>
    </row>
    <row r="34" spans="1:11" x14ac:dyDescent="0.3">
      <c r="A34" t="s">
        <v>7</v>
      </c>
      <c r="B34">
        <v>1896</v>
      </c>
      <c r="C34">
        <v>0.1255</v>
      </c>
      <c r="F34">
        <f>B34/(F31 /1000)</f>
        <v>3.9889756159138248</v>
      </c>
      <c r="H34">
        <f>B34/(H31 / 1000)</f>
        <v>0.31225296442687744</v>
      </c>
      <c r="J34">
        <f>(B34/(J31 / 1000))</f>
        <v>5.9065420560747662E-3</v>
      </c>
      <c r="K34" t="s">
        <v>31</v>
      </c>
    </row>
    <row r="35" spans="1:11" x14ac:dyDescent="0.3">
      <c r="A35" t="s">
        <v>8</v>
      </c>
      <c r="B35">
        <v>15299</v>
      </c>
      <c r="C35">
        <v>0.1255</v>
      </c>
      <c r="F35">
        <f>B35/(F31 /1000)</f>
        <v>32.187414529464981</v>
      </c>
      <c r="H35">
        <f>B35/(H31 / 1000)</f>
        <v>2.5195981554677207</v>
      </c>
      <c r="J35">
        <f>(B35/(J31 / 1000))</f>
        <v>4.7660436137071653E-2</v>
      </c>
      <c r="K35" t="s">
        <v>32</v>
      </c>
    </row>
    <row r="36" spans="1:11" x14ac:dyDescent="0.3">
      <c r="A36" t="s">
        <v>9</v>
      </c>
      <c r="B36">
        <v>17918</v>
      </c>
      <c r="C36">
        <v>0.1447</v>
      </c>
      <c r="F36">
        <f>B36/(F31 /1000)</f>
        <v>37.69750268245987</v>
      </c>
      <c r="H36">
        <f>B36/(H31 / 1000)</f>
        <v>2.9509222661396572</v>
      </c>
      <c r="J36">
        <f>(B36/(J31 / 1000))</f>
        <v>5.5819314641744548E-2</v>
      </c>
      <c r="K36">
        <v>2017</v>
      </c>
    </row>
    <row r="37" spans="1:11" x14ac:dyDescent="0.3">
      <c r="A37" t="s">
        <v>10</v>
      </c>
      <c r="B37">
        <v>11078</v>
      </c>
      <c r="C37">
        <v>9.0880000000000002E-2</v>
      </c>
      <c r="F37">
        <f>B37/(F31 /1000)</f>
        <v>23.306894447834043</v>
      </c>
      <c r="H37">
        <f>B37/(H31 / 1000)</f>
        <v>1.8244400527009224</v>
      </c>
      <c r="J37">
        <f>(B37/(J31 / 1000))</f>
        <v>3.4510903426791278E-2</v>
      </c>
      <c r="K37" t="s">
        <v>33</v>
      </c>
    </row>
    <row r="38" spans="1:11" x14ac:dyDescent="0.3">
      <c r="A38" t="s">
        <v>11</v>
      </c>
      <c r="B38">
        <v>27559</v>
      </c>
      <c r="C38">
        <v>0.22608</v>
      </c>
      <c r="F38">
        <f>B38/(F31 /1000)</f>
        <v>57.981107066966821</v>
      </c>
      <c r="H38">
        <f>B38/(H31 / 1000)</f>
        <v>4.5387022397891963</v>
      </c>
      <c r="J38">
        <f>(B38/(J31 / 1000))</f>
        <v>8.5853582554517138E-2</v>
      </c>
      <c r="K38" t="s">
        <v>34</v>
      </c>
    </row>
    <row r="39" spans="1:11" x14ac:dyDescent="0.3">
      <c r="A39" t="s">
        <v>12</v>
      </c>
      <c r="B39">
        <v>8349</v>
      </c>
      <c r="C39">
        <v>6.8489999999999995E-2</v>
      </c>
      <c r="F39">
        <f>B39/(F31 /1000)</f>
        <v>17.565378384633188</v>
      </c>
      <c r="H39">
        <f>B39/(H31 / 1000)</f>
        <v>1.375</v>
      </c>
      <c r="J39">
        <f>(B38/(J31 / 1000))</f>
        <v>8.5853582554517138E-2</v>
      </c>
      <c r="K39" t="s">
        <v>35</v>
      </c>
    </row>
    <row r="40" spans="1:11" x14ac:dyDescent="0.3">
      <c r="A40" t="s">
        <v>13</v>
      </c>
      <c r="B40">
        <v>46986</v>
      </c>
      <c r="C40">
        <v>0.38544</v>
      </c>
      <c r="F40">
        <f>B40/(F31 /1000)</f>
        <v>98.85337989943406</v>
      </c>
      <c r="H40">
        <f>B40/(H31 / 1000)</f>
        <v>7.7381422924901182</v>
      </c>
      <c r="J40">
        <f>(B40/(J31 / 1000))</f>
        <v>0.14637383177570093</v>
      </c>
      <c r="K40" t="s">
        <v>36</v>
      </c>
    </row>
    <row r="41" spans="1:11" x14ac:dyDescent="0.3">
      <c r="J41">
        <f t="shared" ref="J33:J41" si="0">(B41/(J40 / 1000))</f>
        <v>0</v>
      </c>
      <c r="K41" t="s">
        <v>37</v>
      </c>
    </row>
    <row r="42" spans="1:11" ht="22.8" x14ac:dyDescent="0.4">
      <c r="A42">
        <v>2016</v>
      </c>
      <c r="C42" t="s">
        <v>38</v>
      </c>
      <c r="D42">
        <v>127877</v>
      </c>
      <c r="E42" t="s">
        <v>39</v>
      </c>
      <c r="F42">
        <v>482118</v>
      </c>
      <c r="G42" t="s">
        <v>40</v>
      </c>
      <c r="H42" s="3">
        <v>6087000</v>
      </c>
      <c r="I42" t="s">
        <v>41</v>
      </c>
      <c r="J42">
        <v>323400000</v>
      </c>
    </row>
    <row r="43" spans="1:11" x14ac:dyDescent="0.3">
      <c r="A43" t="s">
        <v>5</v>
      </c>
      <c r="B43">
        <v>254</v>
      </c>
      <c r="C43">
        <v>1.99E-3</v>
      </c>
      <c r="F43">
        <f>B43/(F42 / 1000)</f>
        <v>0.52684197644560049</v>
      </c>
      <c r="H43">
        <f>B43/(H42 / 1000)</f>
        <v>4.1728273369475932E-2</v>
      </c>
      <c r="J43">
        <f>(B43/(J42/1000))</f>
        <v>7.854050711193568E-4</v>
      </c>
    </row>
    <row r="44" spans="1:11" x14ac:dyDescent="0.3">
      <c r="A44" t="s">
        <v>6</v>
      </c>
      <c r="B44">
        <v>635</v>
      </c>
      <c r="C44">
        <v>4.9699999999999996E-3</v>
      </c>
      <c r="F44">
        <f>B44/(F42 / 1000)</f>
        <v>1.3171049411140012</v>
      </c>
      <c r="H44">
        <f>B44/(H42 / 1000)</f>
        <v>0.10432068342368983</v>
      </c>
      <c r="J44">
        <f>(B44/(J42/1000))</f>
        <v>1.9635126777983922E-3</v>
      </c>
    </row>
    <row r="45" spans="1:11" x14ac:dyDescent="0.3">
      <c r="A45" t="s">
        <v>7</v>
      </c>
      <c r="B45">
        <v>6132</v>
      </c>
      <c r="C45">
        <v>4.795E-2</v>
      </c>
      <c r="F45">
        <f>B45/(F42 / 1000)</f>
        <v>12.718877951041032</v>
      </c>
      <c r="H45">
        <f>B45/(H42 / 1000)</f>
        <v>1.0073928043371119</v>
      </c>
      <c r="J45">
        <f>(B45/(J42/1000))</f>
        <v>1.896103896103896E-2</v>
      </c>
    </row>
    <row r="46" spans="1:11" x14ac:dyDescent="0.3">
      <c r="A46" t="s">
        <v>8</v>
      </c>
      <c r="B46">
        <v>25545</v>
      </c>
      <c r="C46">
        <v>0.19975999999999999</v>
      </c>
      <c r="F46">
        <f>B46/(F42 / 1000)</f>
        <v>52.984953890956156</v>
      </c>
      <c r="H46">
        <f>B46/(H42 / 1000)</f>
        <v>4.1966485953671757</v>
      </c>
      <c r="J46">
        <f>(B46/(J42/1000))</f>
        <v>7.8988868274582555E-2</v>
      </c>
    </row>
    <row r="47" spans="1:11" x14ac:dyDescent="0.3">
      <c r="A47" t="s">
        <v>9</v>
      </c>
      <c r="B47">
        <v>32566</v>
      </c>
      <c r="C47">
        <v>0.25467000000000001</v>
      </c>
      <c r="F47">
        <f>B47/(F42 / 1000)</f>
        <v>67.547778759556792</v>
      </c>
      <c r="H47">
        <f>B47/(H42 / 1000)</f>
        <v>5.3500903564974536</v>
      </c>
      <c r="J47">
        <f>(B47/(J42/1000))</f>
        <v>0.10069882498453928</v>
      </c>
    </row>
    <row r="48" spans="1:11" x14ac:dyDescent="0.3">
      <c r="A48" t="s">
        <v>10</v>
      </c>
      <c r="B48">
        <v>11245</v>
      </c>
      <c r="C48">
        <v>8.7940000000000004E-2</v>
      </c>
      <c r="F48">
        <f>B48/(F42 / 1000)</f>
        <v>23.324165453270776</v>
      </c>
      <c r="H48">
        <f>B48/(H42 / 1000)</f>
        <v>1.8473796615738458</v>
      </c>
      <c r="J48">
        <f>(B48/(J42/1000))</f>
        <v>3.4771181199752629E-2</v>
      </c>
    </row>
    <row r="49" spans="1:10" x14ac:dyDescent="0.3">
      <c r="A49" t="s">
        <v>11</v>
      </c>
      <c r="B49">
        <v>28169</v>
      </c>
      <c r="C49">
        <v>0.22028</v>
      </c>
      <c r="F49">
        <f>B49/(F42/ 1000)</f>
        <v>58.427604860220946</v>
      </c>
      <c r="H49">
        <f>B49/(H42 / 1000)</f>
        <v>4.6277312304912108</v>
      </c>
      <c r="J49">
        <f>(B49/(J42/1000))</f>
        <v>8.7102659245516384E-2</v>
      </c>
    </row>
    <row r="50" spans="1:10" x14ac:dyDescent="0.3">
      <c r="A50" t="s">
        <v>12</v>
      </c>
      <c r="B50">
        <v>8456</v>
      </c>
      <c r="C50">
        <v>6.6119999999999998E-2</v>
      </c>
      <c r="F50">
        <f>B50/(F42 / 1000)</f>
        <v>17.539274617417313</v>
      </c>
      <c r="H50">
        <f>B50/(H42 / 1000)</f>
        <v>1.3891900772137342</v>
      </c>
      <c r="J50">
        <f>(B50/(J42/1000))</f>
        <v>2.6147186147186148E-2</v>
      </c>
    </row>
    <row r="51" spans="1:10" x14ac:dyDescent="0.3">
      <c r="A51" t="s">
        <v>13</v>
      </c>
      <c r="B51">
        <v>47870</v>
      </c>
      <c r="C51">
        <v>0.37434000000000001</v>
      </c>
      <c r="F51">
        <f>B51/(F42 / 1000)</f>
        <v>99.291044930909038</v>
      </c>
      <c r="H51">
        <f>B51/(H42 / 1000)</f>
        <v>7.8643009692787906</v>
      </c>
      <c r="J51">
        <f>(B51/(J42/1000))</f>
        <v>0.14802102659245517</v>
      </c>
    </row>
    <row r="53" spans="1:10" x14ac:dyDescent="0.3">
      <c r="A53">
        <v>2017</v>
      </c>
      <c r="C53" t="s">
        <v>38</v>
      </c>
      <c r="D53">
        <v>132139</v>
      </c>
      <c r="E53" t="s">
        <v>39</v>
      </c>
      <c r="F53" s="1">
        <v>488943</v>
      </c>
      <c r="G53" t="s">
        <v>40</v>
      </c>
      <c r="H53" s="1">
        <v>6109000</v>
      </c>
      <c r="I53" t="s">
        <v>41</v>
      </c>
      <c r="J53">
        <v>325700000</v>
      </c>
    </row>
    <row r="54" spans="1:10" x14ac:dyDescent="0.3">
      <c r="A54" t="s">
        <v>5</v>
      </c>
      <c r="B54">
        <v>283</v>
      </c>
      <c r="C54">
        <v>2.14E-3</v>
      </c>
      <c r="F54">
        <f>B54/(F53 / 1000)</f>
        <v>0.57879957377444813</v>
      </c>
      <c r="H54">
        <f>B54/(H53 / 1000)</f>
        <v>4.6325094123424455E-2</v>
      </c>
      <c r="J54">
        <f>B54/(J53 / 1000)</f>
        <v>8.6889775867362608E-4</v>
      </c>
    </row>
    <row r="55" spans="1:10" x14ac:dyDescent="0.3">
      <c r="A55" t="s">
        <v>6</v>
      </c>
      <c r="B55">
        <v>775</v>
      </c>
      <c r="C55">
        <v>5.8700000000000002E-3</v>
      </c>
      <c r="F55">
        <f>B55/(F53 / 1000)</f>
        <v>1.5850518363081179</v>
      </c>
      <c r="H55">
        <f>B55/(H53 / 1000)</f>
        <v>0.1268620068751023</v>
      </c>
      <c r="J55">
        <f>B55/(J53 / 1000)</f>
        <v>2.379490328523181E-3</v>
      </c>
    </row>
    <row r="56" spans="1:10" x14ac:dyDescent="0.3">
      <c r="A56" t="s">
        <v>7</v>
      </c>
      <c r="B56">
        <v>6316</v>
      </c>
      <c r="C56">
        <v>4.7800000000000002E-2</v>
      </c>
      <c r="F56">
        <f>B56/(F53 / 1000)</f>
        <v>12.917661158867189</v>
      </c>
      <c r="H56">
        <f>B56/(H53 / 1000)</f>
        <v>1.0338844328040595</v>
      </c>
      <c r="J56">
        <f>B56/(J53 / 1000)</f>
        <v>1.9392078599938595E-2</v>
      </c>
    </row>
    <row r="57" spans="1:10" x14ac:dyDescent="0.3">
      <c r="A57" t="s">
        <v>8</v>
      </c>
      <c r="B57">
        <v>26475</v>
      </c>
      <c r="C57">
        <v>0.20036000000000001</v>
      </c>
      <c r="F57">
        <f>B57/(F53 / 1000)</f>
        <v>54.147415956461181</v>
      </c>
      <c r="H57">
        <f>B57/(H53 / 1000)</f>
        <v>4.3337698477655922</v>
      </c>
      <c r="J57">
        <f>B57/(J53 / 1000)</f>
        <v>8.1286459932453176E-2</v>
      </c>
    </row>
    <row r="58" spans="1:10" x14ac:dyDescent="0.3">
      <c r="A58" t="s">
        <v>9</v>
      </c>
      <c r="B58">
        <v>33849</v>
      </c>
      <c r="C58">
        <v>0.25616</v>
      </c>
      <c r="F58">
        <f>B58/(F53 / 1000)</f>
        <v>69.228928525410936</v>
      </c>
      <c r="H58">
        <f>B58/(H53 / 1000)</f>
        <v>5.5408413815681783</v>
      </c>
      <c r="J58">
        <f>B58/(J53 / 1000)</f>
        <v>0.10392692661958858</v>
      </c>
    </row>
    <row r="59" spans="1:10" x14ac:dyDescent="0.3">
      <c r="A59" t="s">
        <v>10</v>
      </c>
      <c r="B59">
        <v>10732</v>
      </c>
      <c r="C59">
        <v>8.1220000000000001E-2</v>
      </c>
      <c r="F59">
        <f>B59/(F53 / 1000)</f>
        <v>21.949388783559638</v>
      </c>
      <c r="H59">
        <f>B59/(H53 / 1000)</f>
        <v>1.7567523326239973</v>
      </c>
      <c r="J59">
        <f>B59/(J53 / 1000)</f>
        <v>3.2950568007368744E-2</v>
      </c>
    </row>
    <row r="60" spans="1:10" x14ac:dyDescent="0.3">
      <c r="A60" t="s">
        <v>11</v>
      </c>
      <c r="B60">
        <v>30542</v>
      </c>
      <c r="C60">
        <v>0.23114000000000001</v>
      </c>
      <c r="F60">
        <f>B60/(F53 / 1000)</f>
        <v>62.465358947771009</v>
      </c>
      <c r="H60">
        <f>B60/(H53 / 1000)</f>
        <v>4.9995089212637094</v>
      </c>
      <c r="J60">
        <f>B60/(J53 / 1000)</f>
        <v>9.3773411114522573E-2</v>
      </c>
    </row>
    <row r="61" spans="1:10" x14ac:dyDescent="0.3">
      <c r="A61" t="s">
        <v>12</v>
      </c>
      <c r="B61">
        <v>10405</v>
      </c>
      <c r="C61">
        <v>7.8740000000000004E-2</v>
      </c>
      <c r="F61">
        <f>B61/(F53 / 1000)</f>
        <v>21.280599170046408</v>
      </c>
      <c r="H61">
        <f>B61/(H53 / 1000)</f>
        <v>1.7032247503683091</v>
      </c>
      <c r="J61">
        <f>B61/(J53 / 1000)</f>
        <v>3.1946576604237026E-2</v>
      </c>
    </row>
    <row r="62" spans="1:10" x14ac:dyDescent="0.3">
      <c r="A62" t="s">
        <v>13</v>
      </c>
      <c r="B62">
        <v>51679</v>
      </c>
      <c r="C62">
        <v>0.3911</v>
      </c>
      <c r="F62">
        <f>B62/(F53 / 1000)</f>
        <v>105.69534690137705</v>
      </c>
      <c r="H62">
        <f>B62/(H53 / 1000)</f>
        <v>8.459486004256016</v>
      </c>
      <c r="J62">
        <f>B62/(J53 / 1000)</f>
        <v>0.15867055572612834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Ricard</dc:creator>
  <cp:lastModifiedBy>Sasha Bridges</cp:lastModifiedBy>
  <dcterms:created xsi:type="dcterms:W3CDTF">2019-05-18T00:05:31Z</dcterms:created>
  <dcterms:modified xsi:type="dcterms:W3CDTF">2019-06-22T18:57:19Z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43de79bb-c18d-4050-8100-da8a79907030</vt:lpwstr>
  </property>
</Properties>
</file>