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camil\Dropbox\GD-BMP shared\UQ2\data\"/>
    </mc:Choice>
  </mc:AlternateContent>
  <xr:revisionPtr revIDLastSave="0" documentId="13_ncr:1_{FA6C36D3-EF6B-4264-98BA-68A5D5BD6942}" xr6:coauthVersionLast="36" xr6:coauthVersionMax="36" xr10:uidLastSave="{00000000-0000-0000-0000-000000000000}"/>
  <bookViews>
    <workbookView xWindow="0" yWindow="0" windowWidth="21600" windowHeight="10185" tabRatio="855" xr2:uid="{00000000-000D-0000-FFFF-FFFF00000000}"/>
  </bookViews>
  <sheets>
    <sheet name="Setup_Mano_Grav" sheetId="1" r:id="rId1"/>
    <sheet name="Measurements_Mano_Grav" sheetId="2" r:id="rId2"/>
    <sheet name="Comp" sheetId="3" r:id="rId3"/>
    <sheet name="Water" sheetId="12" r:id="rId4"/>
    <sheet name="ChangeLog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8" i="3" l="1"/>
  <c r="F109" i="3"/>
  <c r="F110" i="3"/>
  <c r="F111" i="3"/>
  <c r="F112" i="3"/>
  <c r="F113" i="3"/>
  <c r="F114" i="3"/>
  <c r="F115" i="3"/>
  <c r="F116" i="3"/>
  <c r="F117" i="3"/>
  <c r="F118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5" i="3"/>
  <c r="F136" i="3"/>
  <c r="F137" i="3"/>
  <c r="E137" i="3"/>
  <c r="E136" i="3"/>
  <c r="E135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8" i="3"/>
  <c r="E117" i="3"/>
  <c r="E116" i="3"/>
  <c r="E115" i="3"/>
  <c r="E114" i="3"/>
  <c r="E113" i="3"/>
  <c r="E112" i="3"/>
  <c r="E111" i="3"/>
  <c r="E110" i="3"/>
  <c r="E109" i="3"/>
  <c r="E108" i="3"/>
  <c r="D134" i="3"/>
  <c r="D119" i="3"/>
  <c r="D104" i="3"/>
  <c r="D89" i="3"/>
  <c r="D74" i="3"/>
  <c r="D59" i="3"/>
  <c r="D44" i="3"/>
  <c r="D14" i="3"/>
  <c r="F29" i="3" l="1"/>
  <c r="E29" i="3"/>
  <c r="F46" i="3"/>
  <c r="E46" i="3"/>
  <c r="E51" i="3"/>
  <c r="F51" i="3"/>
  <c r="E63" i="3"/>
  <c r="F63" i="3"/>
  <c r="E75" i="3"/>
  <c r="F75" i="3"/>
  <c r="F85" i="3"/>
  <c r="E85" i="3"/>
  <c r="F94" i="3"/>
  <c r="E94" i="3"/>
  <c r="F106" i="3"/>
  <c r="E106" i="3"/>
  <c r="F18" i="3"/>
  <c r="E18" i="3"/>
  <c r="F22" i="3"/>
  <c r="E22" i="3"/>
  <c r="F26" i="3"/>
  <c r="E26" i="3"/>
  <c r="F30" i="3"/>
  <c r="E30" i="3"/>
  <c r="E35" i="3"/>
  <c r="F35" i="3"/>
  <c r="E39" i="3"/>
  <c r="F39" i="3"/>
  <c r="E43" i="3"/>
  <c r="F43" i="3"/>
  <c r="E47" i="3"/>
  <c r="F47" i="3"/>
  <c r="F48" i="3"/>
  <c r="E48" i="3"/>
  <c r="F52" i="3"/>
  <c r="E52" i="3"/>
  <c r="F56" i="3"/>
  <c r="E56" i="3"/>
  <c r="F60" i="3"/>
  <c r="E60" i="3"/>
  <c r="F64" i="3"/>
  <c r="E64" i="3"/>
  <c r="F68" i="3"/>
  <c r="E68" i="3"/>
  <c r="F72" i="3"/>
  <c r="E72" i="3"/>
  <c r="F76" i="3"/>
  <c r="E76" i="3"/>
  <c r="F78" i="3"/>
  <c r="E78" i="3"/>
  <c r="F82" i="3"/>
  <c r="E82" i="3"/>
  <c r="F86" i="3"/>
  <c r="E86" i="3"/>
  <c r="F90" i="3"/>
  <c r="E90" i="3"/>
  <c r="E95" i="3"/>
  <c r="F95" i="3"/>
  <c r="E99" i="3"/>
  <c r="F99" i="3"/>
  <c r="E103" i="3"/>
  <c r="F103" i="3"/>
  <c r="E107" i="3"/>
  <c r="F107" i="3"/>
  <c r="F21" i="3"/>
  <c r="E21" i="3"/>
  <c r="F38" i="3"/>
  <c r="E38" i="3"/>
  <c r="E55" i="3"/>
  <c r="F55" i="3"/>
  <c r="E71" i="3"/>
  <c r="F71" i="3"/>
  <c r="F81" i="3"/>
  <c r="E81" i="3"/>
  <c r="F98" i="3"/>
  <c r="E98" i="3"/>
  <c r="E19" i="3"/>
  <c r="F19" i="3"/>
  <c r="E23" i="3"/>
  <c r="F23" i="3"/>
  <c r="E27" i="3"/>
  <c r="F27" i="3"/>
  <c r="E31" i="3"/>
  <c r="F31" i="3"/>
  <c r="F36" i="3"/>
  <c r="E36" i="3"/>
  <c r="F40" i="3"/>
  <c r="E40" i="3"/>
  <c r="F44" i="3"/>
  <c r="E44" i="3"/>
  <c r="F49" i="3"/>
  <c r="E49" i="3"/>
  <c r="F53" i="3"/>
  <c r="E53" i="3"/>
  <c r="F57" i="3"/>
  <c r="E57" i="3"/>
  <c r="F61" i="3"/>
  <c r="E61" i="3"/>
  <c r="F65" i="3"/>
  <c r="E65" i="3"/>
  <c r="F69" i="3"/>
  <c r="E69" i="3"/>
  <c r="F73" i="3"/>
  <c r="E73" i="3"/>
  <c r="F77" i="3"/>
  <c r="E77" i="3"/>
  <c r="E79" i="3"/>
  <c r="F79" i="3"/>
  <c r="E83" i="3"/>
  <c r="F83" i="3"/>
  <c r="E87" i="3"/>
  <c r="F87" i="3"/>
  <c r="E91" i="3"/>
  <c r="F91" i="3"/>
  <c r="F96" i="3"/>
  <c r="E96" i="3"/>
  <c r="F100" i="3"/>
  <c r="E100" i="3"/>
  <c r="F104" i="3"/>
  <c r="E104" i="3"/>
  <c r="F119" i="3"/>
  <c r="E119" i="3"/>
  <c r="F25" i="3"/>
  <c r="E25" i="3"/>
  <c r="F34" i="3"/>
  <c r="E34" i="3"/>
  <c r="F42" i="3"/>
  <c r="E42" i="3"/>
  <c r="F59" i="3"/>
  <c r="E59" i="3"/>
  <c r="E67" i="3"/>
  <c r="F67" i="3"/>
  <c r="F89" i="3"/>
  <c r="E89" i="3"/>
  <c r="F102" i="3"/>
  <c r="E102" i="3"/>
  <c r="F134" i="3"/>
  <c r="E134" i="3"/>
  <c r="F20" i="3"/>
  <c r="E20" i="3"/>
  <c r="F24" i="3"/>
  <c r="E24" i="3"/>
  <c r="F28" i="3"/>
  <c r="E28" i="3"/>
  <c r="F32" i="3"/>
  <c r="E32" i="3"/>
  <c r="F33" i="3"/>
  <c r="E33" i="3"/>
  <c r="F37" i="3"/>
  <c r="E37" i="3"/>
  <c r="F41" i="3"/>
  <c r="E41" i="3"/>
  <c r="F45" i="3"/>
  <c r="E45" i="3"/>
  <c r="F50" i="3"/>
  <c r="E50" i="3"/>
  <c r="F54" i="3"/>
  <c r="E54" i="3"/>
  <c r="F58" i="3"/>
  <c r="E58" i="3"/>
  <c r="F62" i="3"/>
  <c r="E62" i="3"/>
  <c r="F66" i="3"/>
  <c r="E66" i="3"/>
  <c r="F70" i="3"/>
  <c r="E70" i="3"/>
  <c r="F74" i="3"/>
  <c r="E74" i="3"/>
  <c r="F80" i="3"/>
  <c r="E80" i="3"/>
  <c r="F84" i="3"/>
  <c r="E84" i="3"/>
  <c r="F88" i="3"/>
  <c r="E88" i="3"/>
  <c r="F92" i="3"/>
  <c r="E92" i="3"/>
  <c r="E93" i="3"/>
  <c r="F93" i="3"/>
  <c r="F97" i="3"/>
  <c r="E97" i="3"/>
  <c r="F101" i="3"/>
  <c r="E101" i="3"/>
  <c r="F105" i="3"/>
  <c r="E105" i="3"/>
  <c r="E3" i="3" l="1"/>
  <c r="F3" i="3"/>
  <c r="E15" i="3"/>
  <c r="F15" i="3"/>
  <c r="F4" i="3"/>
  <c r="E4" i="3"/>
  <c r="F8" i="3"/>
  <c r="E8" i="3"/>
  <c r="F12" i="3"/>
  <c r="E12" i="3"/>
  <c r="F16" i="3"/>
  <c r="E16" i="3"/>
  <c r="E7" i="3"/>
  <c r="F7" i="3"/>
  <c r="F13" i="3"/>
  <c r="E13" i="3"/>
  <c r="E11" i="3"/>
  <c r="F11" i="3"/>
  <c r="F5" i="3"/>
  <c r="E5" i="3"/>
  <c r="F9" i="3"/>
  <c r="E9" i="3"/>
  <c r="F17" i="3"/>
  <c r="E17" i="3"/>
  <c r="F6" i="3"/>
  <c r="E6" i="3"/>
  <c r="F10" i="3"/>
  <c r="E10" i="3"/>
  <c r="F14" i="3"/>
  <c r="E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This time doesn’t seem to match measurement time. Just merge by date.</t>
        </r>
      </text>
    </comment>
  </commentList>
</comments>
</file>

<file path=xl/sharedStrings.xml><?xml version="1.0" encoding="utf-8"?>
<sst xmlns="http://schemas.openxmlformats.org/spreadsheetml/2006/main" count="374" uniqueCount="80">
  <si>
    <t>id</t>
  </si>
  <si>
    <t>descrip</t>
  </si>
  <si>
    <t>m.inoc</t>
  </si>
  <si>
    <t>m.sub</t>
  </si>
  <si>
    <t>m.tot</t>
  </si>
  <si>
    <t>vol.hs</t>
  </si>
  <si>
    <t>m.sub.vs</t>
  </si>
  <si>
    <t>C1</t>
  </si>
  <si>
    <t>Cellulose</t>
  </si>
  <si>
    <t>C2</t>
  </si>
  <si>
    <t>C3</t>
  </si>
  <si>
    <t>date</t>
  </si>
  <si>
    <t>day</t>
  </si>
  <si>
    <t>time</t>
  </si>
  <si>
    <t>Notes</t>
  </si>
  <si>
    <t>pres.resid</t>
  </si>
  <si>
    <t>mass.init</t>
  </si>
  <si>
    <t>mass.final</t>
  </si>
  <si>
    <t>notes</t>
  </si>
  <si>
    <t>Date</t>
  </si>
  <si>
    <t>C</t>
  </si>
  <si>
    <t>File</t>
  </si>
  <si>
    <t>Who</t>
  </si>
  <si>
    <t>What</t>
  </si>
  <si>
    <t>m.water</t>
  </si>
  <si>
    <t>pres.init</t>
  </si>
  <si>
    <t>Bottle ID</t>
  </si>
  <si>
    <t>Description</t>
  </si>
  <si>
    <t>xCH4</t>
  </si>
  <si>
    <t>Date (ddmmyyyy)</t>
  </si>
  <si>
    <t>Time (hhmm)</t>
  </si>
  <si>
    <t>Substrate VS (g)</t>
  </si>
  <si>
    <t>Inocolum mass (g)</t>
  </si>
  <si>
    <t>Substrate mass (g)</t>
  </si>
  <si>
    <t>Water mass (g)</t>
  </si>
  <si>
    <t>Total mass (g)</t>
  </si>
  <si>
    <t>Headspace volume (mL)</t>
  </si>
  <si>
    <t>Measurement day</t>
  </si>
  <si>
    <t>Initial mass (g)</t>
  </si>
  <si>
    <t>Final mass (g)</t>
  </si>
  <si>
    <t>descrip2</t>
  </si>
  <si>
    <t>Description 2</t>
  </si>
  <si>
    <t>Substrate C</t>
  </si>
  <si>
    <t>L1</t>
  </si>
  <si>
    <t>L2</t>
  </si>
  <si>
    <t>L3</t>
  </si>
  <si>
    <t>L</t>
  </si>
  <si>
    <t>Inoculum VS (g)</t>
  </si>
  <si>
    <t>m.ino.vs</t>
  </si>
  <si>
    <t>ISR</t>
  </si>
  <si>
    <t>isr</t>
  </si>
  <si>
    <t>13.02.2019</t>
  </si>
  <si>
    <t>CJ</t>
  </si>
  <si>
    <t>Add Setup_Mano_Grav with data from BMP Sasha SYGC.xlxs</t>
  </si>
  <si>
    <t>Triplicate bottles are named 1, 2, 3 instead of 0, 1, 2 in original data</t>
  </si>
  <si>
    <t>CH4</t>
  </si>
  <si>
    <t>Initial pressure (mbar)</t>
  </si>
  <si>
    <t>Final pressure (mbar)</t>
  </si>
  <si>
    <t>Marked yellow in original data file</t>
  </si>
  <si>
    <t>Composition is marked red in original file</t>
  </si>
  <si>
    <t>Add Meausrement_Mano_Grav from BMP Sasha SYGC.xlxs for substrates and blank</t>
  </si>
  <si>
    <t>UQ2corrected_man_grav.xlxs</t>
  </si>
  <si>
    <t>Add Comp from BMP Sasha SYGC.xlxs for substrates and blank</t>
  </si>
  <si>
    <t>Total mass 1 (g)</t>
  </si>
  <si>
    <t>Total mass 2 (g)</t>
  </si>
  <si>
    <t>m.tot1</t>
  </si>
  <si>
    <t>m.tot2</t>
  </si>
  <si>
    <t>Comp. CO2 (%)</t>
  </si>
  <si>
    <t>Comp. CH4 (%)</t>
  </si>
  <si>
    <t>CO2</t>
  </si>
  <si>
    <t>xCO2</t>
  </si>
  <si>
    <t>Normalized comp. CH4 (mole frac)</t>
  </si>
  <si>
    <t>Normalized comp. CO2 (mole frac)</t>
  </si>
  <si>
    <t>Add normalized mole fractions in Comp</t>
  </si>
  <si>
    <t>I</t>
  </si>
  <si>
    <t>I1</t>
  </si>
  <si>
    <t>I2</t>
  </si>
  <si>
    <t>I3</t>
  </si>
  <si>
    <t>Inoculum</t>
  </si>
  <si>
    <t>Change B1, B2 and B3 to I1, I2 and 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</si>
</sst>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3" x14ac:knownFonts="1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sz val="11"/>
      <name val="Calibri"/>
      <family val="2"/>
      <charset val="1"/>
    </font>
    <font>
      <sz val="10"/>
      <name val="Verdana"/>
      <family val="2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1" xfId="0" applyBorder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0" fillId="0" borderId="3" xfId="0" applyBorder="1"/>
    <xf numFmtId="0" fontId="0" fillId="0" borderId="0" xfId="0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/>
    </xf>
    <xf numFmtId="0" fontId="7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Fill="1" applyBorder="1" applyAlignment="1">
      <alignment horizontal="center" wrapText="1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 wrapText="1"/>
    </xf>
    <xf numFmtId="165" fontId="0" fillId="0" borderId="0" xfId="0" applyNumberForma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2" fontId="0" fillId="0" borderId="0" xfId="0" applyNumberFormat="1"/>
    <xf numFmtId="49" fontId="0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0" fontId="0" fillId="0" borderId="0" xfId="0" applyAlignment="1">
      <alignment vertical="top"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2" fillId="0" borderId="0" xfId="0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114300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zoomScaleNormal="100" workbookViewId="0">
      <selection activeCell="I9" sqref="I9"/>
    </sheetView>
  </sheetViews>
  <sheetFormatPr defaultColWidth="9" defaultRowHeight="15" x14ac:dyDescent="0.25"/>
  <cols>
    <col min="1" max="2" width="11.85546875" style="15" customWidth="1"/>
    <col min="3" max="3" width="14.140625" style="15" bestFit="1" customWidth="1"/>
    <col min="4" max="9" width="11.85546875" style="15" customWidth="1"/>
    <col min="10" max="1018" width="8.5703125" style="15"/>
    <col min="1019" max="16384" width="9" style="15"/>
  </cols>
  <sheetData>
    <row r="1" spans="1:11" ht="45" x14ac:dyDescent="0.25">
      <c r="A1" s="16" t="s">
        <v>26</v>
      </c>
      <c r="B1" s="16" t="s">
        <v>27</v>
      </c>
      <c r="C1" s="16" t="s">
        <v>41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31</v>
      </c>
      <c r="J1" s="22" t="s">
        <v>47</v>
      </c>
      <c r="K1" s="15" t="s">
        <v>49</v>
      </c>
    </row>
    <row r="2" spans="1:11" x14ac:dyDescent="0.25">
      <c r="A2" s="17" t="s">
        <v>0</v>
      </c>
      <c r="B2" s="17" t="s">
        <v>1</v>
      </c>
      <c r="C2" s="17" t="s">
        <v>40</v>
      </c>
      <c r="D2" s="17" t="s">
        <v>2</v>
      </c>
      <c r="E2" s="17" t="s">
        <v>3</v>
      </c>
      <c r="F2" s="17" t="s">
        <v>24</v>
      </c>
      <c r="G2" s="17" t="s">
        <v>4</v>
      </c>
      <c r="H2" s="17" t="s">
        <v>5</v>
      </c>
      <c r="I2" s="17" t="s">
        <v>6</v>
      </c>
      <c r="J2" s="15" t="s">
        <v>48</v>
      </c>
      <c r="K2" s="15" t="s">
        <v>50</v>
      </c>
    </row>
    <row r="3" spans="1:11" x14ac:dyDescent="0.25">
      <c r="A3" s="15" t="s">
        <v>75</v>
      </c>
      <c r="B3" s="15" t="s">
        <v>74</v>
      </c>
      <c r="C3" s="15" t="s">
        <v>78</v>
      </c>
      <c r="D3" s="15">
        <v>80.039000000000001</v>
      </c>
      <c r="E3" s="21">
        <v>0</v>
      </c>
      <c r="F3" s="21">
        <v>0</v>
      </c>
      <c r="G3" s="19">
        <v>80.039000000000001</v>
      </c>
      <c r="H3" s="19">
        <v>79.960999999999999</v>
      </c>
      <c r="I3" s="21">
        <v>0</v>
      </c>
      <c r="J3" s="21">
        <v>1.5212236591091561</v>
      </c>
    </row>
    <row r="4" spans="1:11" x14ac:dyDescent="0.25">
      <c r="A4" s="15" t="s">
        <v>76</v>
      </c>
      <c r="B4" s="15" t="s">
        <v>74</v>
      </c>
      <c r="C4" s="15" t="s">
        <v>78</v>
      </c>
      <c r="D4" s="15">
        <v>80.039000000000001</v>
      </c>
      <c r="E4" s="21">
        <v>0</v>
      </c>
      <c r="F4" s="21">
        <v>0</v>
      </c>
      <c r="G4" s="19">
        <v>80.039000000000001</v>
      </c>
      <c r="H4" s="19">
        <v>79.960999999999999</v>
      </c>
      <c r="I4" s="21">
        <v>0</v>
      </c>
      <c r="J4" s="21">
        <v>1.5212236591091561</v>
      </c>
    </row>
    <row r="5" spans="1:11" x14ac:dyDescent="0.25">
      <c r="A5" s="15" t="s">
        <v>77</v>
      </c>
      <c r="B5" s="15" t="s">
        <v>74</v>
      </c>
      <c r="C5" s="15" t="s">
        <v>78</v>
      </c>
      <c r="D5" s="15">
        <v>80.039000000000001</v>
      </c>
      <c r="E5" s="21">
        <v>0</v>
      </c>
      <c r="F5" s="21">
        <v>0</v>
      </c>
      <c r="G5" s="19">
        <v>80.039000000000001</v>
      </c>
      <c r="H5" s="19">
        <v>79.960999999999999</v>
      </c>
      <c r="I5" s="21">
        <v>0</v>
      </c>
      <c r="J5" s="21">
        <v>1.5212236591091561</v>
      </c>
    </row>
    <row r="6" spans="1:11" x14ac:dyDescent="0.25">
      <c r="A6" s="15" t="s">
        <v>43</v>
      </c>
      <c r="B6" s="15" t="s">
        <v>46</v>
      </c>
      <c r="C6" s="15" t="s">
        <v>8</v>
      </c>
      <c r="D6" s="15">
        <v>80.037000000000006</v>
      </c>
      <c r="E6" s="21">
        <v>0.8518</v>
      </c>
      <c r="F6" s="21">
        <v>0</v>
      </c>
      <c r="G6" s="19">
        <v>80.888800000000003</v>
      </c>
      <c r="H6" s="19">
        <v>79.111199999999997</v>
      </c>
      <c r="I6" s="21">
        <v>0.82963204063480489</v>
      </c>
      <c r="J6" s="21">
        <v>1.5211856470485581</v>
      </c>
      <c r="K6" s="21">
        <v>1.8335666567127771</v>
      </c>
    </row>
    <row r="7" spans="1:11" x14ac:dyDescent="0.25">
      <c r="A7" s="15" t="s">
        <v>44</v>
      </c>
      <c r="B7" s="15" t="s">
        <v>46</v>
      </c>
      <c r="C7" s="15" t="s">
        <v>8</v>
      </c>
      <c r="D7" s="15">
        <v>80.037000000000006</v>
      </c>
      <c r="E7" s="21">
        <v>0.8518</v>
      </c>
      <c r="F7" s="21">
        <v>0</v>
      </c>
      <c r="G7" s="19">
        <v>80.888800000000003</v>
      </c>
      <c r="H7" s="19">
        <v>79.111199999999997</v>
      </c>
      <c r="I7" s="21">
        <v>0.82963204063480489</v>
      </c>
      <c r="J7" s="21">
        <v>1.5211856470485581</v>
      </c>
      <c r="K7" s="21">
        <v>1.8335666567127771</v>
      </c>
    </row>
    <row r="8" spans="1:11" x14ac:dyDescent="0.25">
      <c r="A8" s="15" t="s">
        <v>45</v>
      </c>
      <c r="B8" s="15" t="s">
        <v>46</v>
      </c>
      <c r="C8" s="15" t="s">
        <v>8</v>
      </c>
      <c r="D8" s="15">
        <v>80.037000000000006</v>
      </c>
      <c r="E8" s="21">
        <v>0.8518</v>
      </c>
      <c r="F8" s="21">
        <v>0</v>
      </c>
      <c r="G8" s="19">
        <v>80.888800000000003</v>
      </c>
      <c r="H8" s="19">
        <v>79.111199999999997</v>
      </c>
      <c r="I8" s="21">
        <v>0.82963204063480489</v>
      </c>
      <c r="J8" s="21">
        <v>1.5211856470485581</v>
      </c>
      <c r="K8" s="21">
        <v>1.8335666567127771</v>
      </c>
    </row>
    <row r="9" spans="1:11" x14ac:dyDescent="0.25">
      <c r="A9" s="15" t="s">
        <v>7</v>
      </c>
      <c r="B9" s="15" t="s">
        <v>20</v>
      </c>
      <c r="C9" s="15" t="s">
        <v>42</v>
      </c>
      <c r="D9" s="15">
        <v>80.024000000000001</v>
      </c>
      <c r="E9" s="21">
        <v>0.97040000000000004</v>
      </c>
      <c r="F9" s="21">
        <v>0</v>
      </c>
      <c r="G9" s="19">
        <v>80.994399999999999</v>
      </c>
      <c r="H9" s="19">
        <v>79.005600000000001</v>
      </c>
      <c r="I9" s="41">
        <v>0.78894051804324872</v>
      </c>
      <c r="J9" s="21">
        <v>1.5209385686546697</v>
      </c>
      <c r="K9" s="21">
        <v>1.9278241310598954</v>
      </c>
    </row>
    <row r="10" spans="1:11" x14ac:dyDescent="0.25">
      <c r="A10" s="15" t="s">
        <v>9</v>
      </c>
      <c r="B10" s="15" t="s">
        <v>20</v>
      </c>
      <c r="C10" s="15" t="s">
        <v>42</v>
      </c>
      <c r="D10" s="15">
        <v>80.024000000000001</v>
      </c>
      <c r="E10" s="21">
        <v>0.97040000000000004</v>
      </c>
      <c r="F10" s="21">
        <v>0</v>
      </c>
      <c r="G10" s="19">
        <v>80.994399999999999</v>
      </c>
      <c r="H10" s="19">
        <v>79.005600000000001</v>
      </c>
      <c r="I10" s="41">
        <v>0.78894051804324872</v>
      </c>
      <c r="J10" s="21">
        <v>1.5209385686546697</v>
      </c>
      <c r="K10" s="21">
        <v>1.9278241310598954</v>
      </c>
    </row>
    <row r="11" spans="1:11" x14ac:dyDescent="0.25">
      <c r="A11" s="15" t="s">
        <v>10</v>
      </c>
      <c r="B11" s="15" t="s">
        <v>20</v>
      </c>
      <c r="C11" s="15" t="s">
        <v>42</v>
      </c>
      <c r="D11" s="15">
        <v>80.024000000000001</v>
      </c>
      <c r="E11" s="21">
        <v>0.97040000000000004</v>
      </c>
      <c r="F11" s="21">
        <v>0</v>
      </c>
      <c r="G11" s="19">
        <v>80.994399999999999</v>
      </c>
      <c r="H11" s="19">
        <v>79.005600000000001</v>
      </c>
      <c r="I11" s="41">
        <v>0.78894051804324872</v>
      </c>
      <c r="J11" s="21">
        <v>1.5209385686546697</v>
      </c>
      <c r="K11" s="21">
        <v>1.9278241310598954</v>
      </c>
    </row>
    <row r="12" spans="1:11" x14ac:dyDescent="0.25">
      <c r="G12" s="18"/>
      <c r="H12" s="18"/>
      <c r="I12" s="20"/>
    </row>
    <row r="13" spans="1:11" x14ac:dyDescent="0.25">
      <c r="G13" s="18"/>
      <c r="H13" s="18"/>
      <c r="I13" s="20"/>
    </row>
    <row r="14" spans="1:11" x14ac:dyDescent="0.25">
      <c r="G14" s="18"/>
      <c r="H14" s="18"/>
      <c r="I14" s="20"/>
    </row>
    <row r="15" spans="1:1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22"/>
    </row>
    <row r="16" spans="1:11" x14ac:dyDescent="0.25">
      <c r="A16" s="17"/>
      <c r="B16" s="17"/>
      <c r="C16" s="17"/>
      <c r="D16" s="17"/>
      <c r="E16" s="17"/>
      <c r="F16" s="17"/>
      <c r="G16" s="17"/>
      <c r="H16" s="17"/>
      <c r="I16" s="17"/>
    </row>
    <row r="17" spans="4:11" x14ac:dyDescent="0.25">
      <c r="E17" s="21"/>
      <c r="F17" s="21"/>
      <c r="G17" s="19"/>
      <c r="H17" s="19"/>
      <c r="I17" s="21"/>
      <c r="J17" s="21"/>
    </row>
    <row r="18" spans="4:11" x14ac:dyDescent="0.25">
      <c r="E18" s="21"/>
      <c r="F18" s="21"/>
      <c r="G18" s="19"/>
      <c r="H18" s="19"/>
      <c r="I18" s="21"/>
      <c r="J18" s="21"/>
    </row>
    <row r="19" spans="4:11" x14ac:dyDescent="0.25">
      <c r="E19" s="21"/>
      <c r="F19" s="21"/>
      <c r="G19" s="19"/>
      <c r="H19" s="19"/>
      <c r="I19" s="21"/>
      <c r="J19" s="21"/>
    </row>
    <row r="20" spans="4:11" x14ac:dyDescent="0.25">
      <c r="D20" s="23"/>
      <c r="E20" s="21"/>
      <c r="F20" s="21"/>
      <c r="G20" s="19"/>
      <c r="H20" s="19"/>
      <c r="I20" s="21"/>
      <c r="J20" s="21"/>
      <c r="K20" s="21"/>
    </row>
    <row r="21" spans="4:11" x14ac:dyDescent="0.25">
      <c r="D21" s="23"/>
      <c r="E21" s="21"/>
      <c r="F21" s="21"/>
      <c r="G21" s="19"/>
      <c r="H21" s="19"/>
      <c r="I21" s="21"/>
      <c r="J21" s="21"/>
      <c r="K21" s="21"/>
    </row>
    <row r="22" spans="4:11" x14ac:dyDescent="0.25">
      <c r="D22" s="23"/>
      <c r="E22" s="21"/>
      <c r="F22" s="21"/>
      <c r="G22" s="19"/>
      <c r="H22" s="19"/>
      <c r="I22" s="21"/>
      <c r="J22" s="21"/>
      <c r="K22" s="21"/>
    </row>
    <row r="23" spans="4:11" x14ac:dyDescent="0.25">
      <c r="E23" s="21"/>
      <c r="F23" s="21"/>
      <c r="G23" s="19"/>
      <c r="H23" s="19"/>
      <c r="I23" s="20"/>
      <c r="J23" s="21"/>
      <c r="K23" s="21"/>
    </row>
    <row r="24" spans="4:11" x14ac:dyDescent="0.25">
      <c r="E24" s="21"/>
      <c r="F24" s="21"/>
      <c r="G24" s="19"/>
      <c r="H24" s="19"/>
      <c r="I24" s="20"/>
      <c r="J24" s="21"/>
      <c r="K24" s="21"/>
    </row>
    <row r="25" spans="4:11" x14ac:dyDescent="0.25">
      <c r="E25" s="21"/>
      <c r="F25" s="21"/>
      <c r="G25" s="19"/>
      <c r="H25" s="19"/>
      <c r="I25" s="20"/>
      <c r="J25" s="21"/>
      <c r="K25" s="21"/>
    </row>
    <row r="26" spans="4:11" x14ac:dyDescent="0.25">
      <c r="G26" s="18"/>
      <c r="H26" s="18"/>
      <c r="I26" s="20"/>
    </row>
    <row r="27" spans="4:11" x14ac:dyDescent="0.25">
      <c r="G27" s="18"/>
      <c r="H27" s="18"/>
      <c r="I27" s="20"/>
    </row>
    <row r="28" spans="4:11" x14ac:dyDescent="0.25">
      <c r="G28" s="18"/>
      <c r="H28" s="18"/>
      <c r="I28" s="20"/>
    </row>
    <row r="29" spans="4:11" x14ac:dyDescent="0.25">
      <c r="G29" s="18"/>
      <c r="H29" s="18"/>
      <c r="I29" s="20"/>
    </row>
    <row r="30" spans="4:11" x14ac:dyDescent="0.25">
      <c r="G30" s="18"/>
      <c r="H30" s="18"/>
      <c r="I30" s="20"/>
    </row>
    <row r="31" spans="4:11" x14ac:dyDescent="0.25">
      <c r="G31" s="18"/>
      <c r="H31" s="18"/>
      <c r="I31" s="20"/>
    </row>
    <row r="32" spans="4:11" x14ac:dyDescent="0.25">
      <c r="G32" s="18"/>
      <c r="H32" s="18"/>
      <c r="I32" s="20"/>
    </row>
    <row r="33" spans="7:9" x14ac:dyDescent="0.25">
      <c r="G33" s="18"/>
      <c r="H33" s="18"/>
      <c r="I33" s="20"/>
    </row>
    <row r="34" spans="7:9" x14ac:dyDescent="0.25">
      <c r="G34" s="18"/>
      <c r="H34" s="18"/>
      <c r="I34" s="20"/>
    </row>
    <row r="35" spans="7:9" x14ac:dyDescent="0.25">
      <c r="G35" s="18"/>
      <c r="H35" s="18"/>
      <c r="I35" s="20"/>
    </row>
    <row r="36" spans="7:9" x14ac:dyDescent="0.25">
      <c r="G36" s="18"/>
      <c r="H36" s="18"/>
      <c r="I36" s="20"/>
    </row>
    <row r="37" spans="7:9" x14ac:dyDescent="0.25">
      <c r="G37" s="18"/>
      <c r="H37" s="18"/>
      <c r="I37" s="20"/>
    </row>
    <row r="38" spans="7:9" x14ac:dyDescent="0.25">
      <c r="G38" s="18"/>
      <c r="H38" s="18"/>
      <c r="I38" s="20"/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7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9" defaultRowHeight="15" x14ac:dyDescent="0.25"/>
  <cols>
    <col min="1" max="1" width="8.5703125" style="13"/>
    <col min="2" max="2" width="15.42578125" style="13" bestFit="1" customWidth="1"/>
    <col min="3" max="3" width="15" style="13" bestFit="1" customWidth="1"/>
    <col min="4" max="4" width="11.85546875" style="13" bestFit="1" customWidth="1"/>
    <col min="5" max="5" width="18.140625" style="13"/>
    <col min="6" max="6" width="16.85546875" style="13"/>
    <col min="7" max="7" width="13.5703125" style="13"/>
    <col min="8" max="8" width="12.7109375" style="13"/>
    <col min="9" max="9" width="13" style="13"/>
    <col min="10" max="1023" width="8.5703125" style="13"/>
    <col min="1024" max="16384" width="9" style="13"/>
  </cols>
  <sheetData>
    <row r="1" spans="1:9" x14ac:dyDescent="0.25">
      <c r="A1" s="1" t="s">
        <v>26</v>
      </c>
      <c r="B1" s="2" t="s">
        <v>29</v>
      </c>
      <c r="C1" s="2" t="s">
        <v>37</v>
      </c>
      <c r="D1" s="2" t="s">
        <v>30</v>
      </c>
      <c r="E1" s="2" t="s">
        <v>56</v>
      </c>
      <c r="F1" s="2" t="s">
        <v>57</v>
      </c>
      <c r="G1" s="2" t="s">
        <v>38</v>
      </c>
      <c r="H1" s="3" t="s">
        <v>39</v>
      </c>
      <c r="I1" s="2" t="s">
        <v>14</v>
      </c>
    </row>
    <row r="2" spans="1:9" x14ac:dyDescent="0.25">
      <c r="A2" s="1" t="s">
        <v>0</v>
      </c>
      <c r="B2" s="2" t="s">
        <v>11</v>
      </c>
      <c r="C2" s="2" t="s">
        <v>12</v>
      </c>
      <c r="D2" s="2" t="s">
        <v>13</v>
      </c>
      <c r="E2" s="2" t="s">
        <v>25</v>
      </c>
      <c r="F2" s="2" t="s">
        <v>15</v>
      </c>
      <c r="G2" s="2" t="s">
        <v>16</v>
      </c>
      <c r="H2" s="3" t="s">
        <v>17</v>
      </c>
      <c r="I2" s="2" t="s">
        <v>18</v>
      </c>
    </row>
    <row r="3" spans="1:9" x14ac:dyDescent="0.25">
      <c r="A3" s="13" t="s">
        <v>75</v>
      </c>
      <c r="B3" s="13">
        <v>12112018</v>
      </c>
      <c r="C3" s="25">
        <v>0</v>
      </c>
      <c r="D3" s="13">
        <v>1230</v>
      </c>
      <c r="E3" s="26">
        <v>0</v>
      </c>
      <c r="F3" s="13">
        <v>0</v>
      </c>
      <c r="H3" s="13">
        <v>183.71680000000001</v>
      </c>
    </row>
    <row r="4" spans="1:9" x14ac:dyDescent="0.25">
      <c r="A4" s="13" t="s">
        <v>75</v>
      </c>
      <c r="B4" s="13">
        <v>13112018</v>
      </c>
      <c r="C4" s="25">
        <v>0.84027777777373558</v>
      </c>
      <c r="D4" s="13">
        <v>840</v>
      </c>
      <c r="E4" s="26">
        <v>348</v>
      </c>
      <c r="G4" s="13">
        <v>183.7157</v>
      </c>
      <c r="H4" s="13">
        <v>183.6832</v>
      </c>
    </row>
    <row r="5" spans="1:9" x14ac:dyDescent="0.25">
      <c r="A5" s="13" t="s">
        <v>75</v>
      </c>
      <c r="B5" s="13">
        <v>14112018</v>
      </c>
      <c r="C5" s="25">
        <v>1.84375</v>
      </c>
      <c r="D5" s="13">
        <v>845</v>
      </c>
      <c r="E5" s="26">
        <v>260</v>
      </c>
      <c r="G5" s="13">
        <v>183.68199999999999</v>
      </c>
      <c r="H5" s="13">
        <v>183.6602</v>
      </c>
    </row>
    <row r="6" spans="1:9" x14ac:dyDescent="0.25">
      <c r="A6" s="13" t="s">
        <v>75</v>
      </c>
      <c r="B6" s="13">
        <v>15112018</v>
      </c>
      <c r="C6" s="25">
        <v>2.8506944444452529</v>
      </c>
      <c r="D6" s="13">
        <v>855</v>
      </c>
      <c r="E6" s="26">
        <v>216</v>
      </c>
      <c r="G6" s="13">
        <v>183.6585</v>
      </c>
      <c r="H6" s="13">
        <v>183.64099999999999</v>
      </c>
    </row>
    <row r="7" spans="1:9" x14ac:dyDescent="0.25">
      <c r="A7" s="13" t="s">
        <v>75</v>
      </c>
      <c r="B7" s="13">
        <v>16112018</v>
      </c>
      <c r="C7" s="25">
        <v>3.8090277777737356</v>
      </c>
      <c r="D7" s="13">
        <v>755</v>
      </c>
      <c r="E7" s="26">
        <v>188</v>
      </c>
      <c r="G7" s="13">
        <v>183.64150000000001</v>
      </c>
      <c r="H7" s="13">
        <v>183.62690000000001</v>
      </c>
    </row>
    <row r="8" spans="1:9" x14ac:dyDescent="0.25">
      <c r="A8" s="13" t="s">
        <v>75</v>
      </c>
      <c r="B8" s="13">
        <v>17112018</v>
      </c>
      <c r="C8" s="25">
        <v>4.8611111111094942</v>
      </c>
      <c r="D8" s="13">
        <v>910</v>
      </c>
      <c r="E8" s="26">
        <v>158</v>
      </c>
      <c r="G8" s="13">
        <v>183.62559999999999</v>
      </c>
      <c r="H8" s="13">
        <v>183.6123</v>
      </c>
    </row>
    <row r="9" spans="1:9" x14ac:dyDescent="0.25">
      <c r="A9" s="13" t="s">
        <v>75</v>
      </c>
      <c r="B9" s="13">
        <v>18112018</v>
      </c>
      <c r="C9" s="25">
        <v>5.859027777776646</v>
      </c>
      <c r="D9" s="13">
        <v>907</v>
      </c>
      <c r="E9" s="26">
        <v>130</v>
      </c>
      <c r="G9" s="13">
        <v>183.61449999999999</v>
      </c>
      <c r="H9" s="13">
        <v>183.60390000000001</v>
      </c>
    </row>
    <row r="10" spans="1:9" x14ac:dyDescent="0.25">
      <c r="A10" s="13" t="s">
        <v>75</v>
      </c>
      <c r="B10" s="13">
        <v>19112018</v>
      </c>
      <c r="C10" s="25">
        <v>6.8395833333343035</v>
      </c>
      <c r="D10" s="13">
        <v>839</v>
      </c>
      <c r="E10" s="26">
        <v>118</v>
      </c>
      <c r="G10" s="13">
        <v>183.60040000000001</v>
      </c>
      <c r="H10" s="13">
        <v>183.59229999999999</v>
      </c>
    </row>
    <row r="11" spans="1:9" x14ac:dyDescent="0.25">
      <c r="A11" s="13" t="s">
        <v>75</v>
      </c>
      <c r="B11" s="13">
        <v>21112018</v>
      </c>
      <c r="C11" s="25">
        <v>8.9166666666642413</v>
      </c>
      <c r="D11" s="13">
        <v>1030</v>
      </c>
      <c r="E11" s="26">
        <v>190</v>
      </c>
      <c r="G11" s="13">
        <v>183.59460000000001</v>
      </c>
      <c r="H11" s="13">
        <v>183.58</v>
      </c>
    </row>
    <row r="12" spans="1:9" x14ac:dyDescent="0.25">
      <c r="A12" s="13" t="s">
        <v>75</v>
      </c>
      <c r="B12" s="13">
        <v>23112018</v>
      </c>
      <c r="C12" s="25">
        <v>10.878472222218988</v>
      </c>
      <c r="D12" s="13">
        <v>935</v>
      </c>
      <c r="E12" s="26">
        <v>170</v>
      </c>
      <c r="G12" s="13">
        <v>183.58170000000001</v>
      </c>
      <c r="H12" s="13">
        <v>183.56809999999999</v>
      </c>
    </row>
    <row r="13" spans="1:9" x14ac:dyDescent="0.25">
      <c r="A13" s="13" t="s">
        <v>75</v>
      </c>
      <c r="B13" s="13">
        <v>25112018</v>
      </c>
      <c r="C13" s="25">
        <v>13.125</v>
      </c>
      <c r="D13" s="13">
        <v>1530</v>
      </c>
      <c r="E13" s="26">
        <v>178</v>
      </c>
      <c r="G13" s="13">
        <v>183.56790000000001</v>
      </c>
      <c r="H13" s="13">
        <v>183.5539</v>
      </c>
    </row>
    <row r="14" spans="1:9" x14ac:dyDescent="0.25">
      <c r="A14" s="13" t="s">
        <v>75</v>
      </c>
      <c r="B14" s="13">
        <v>28112018</v>
      </c>
      <c r="C14" s="25">
        <v>15.854166666664241</v>
      </c>
      <c r="D14" s="13">
        <v>900</v>
      </c>
      <c r="E14" s="26">
        <v>178</v>
      </c>
      <c r="G14" s="13">
        <v>183.55260000000001</v>
      </c>
      <c r="H14" s="13">
        <v>183.53970000000001</v>
      </c>
    </row>
    <row r="15" spans="1:9" x14ac:dyDescent="0.25">
      <c r="A15" s="13" t="s">
        <v>75</v>
      </c>
      <c r="B15" s="13">
        <v>1122018</v>
      </c>
      <c r="C15" s="25">
        <v>18.909722222218988</v>
      </c>
      <c r="D15" s="13">
        <v>1020</v>
      </c>
      <c r="E15" s="26">
        <v>170</v>
      </c>
      <c r="G15" s="13">
        <v>183.53800000000001</v>
      </c>
      <c r="H15" s="13">
        <v>183.52600000000001</v>
      </c>
    </row>
    <row r="16" spans="1:9" x14ac:dyDescent="0.25">
      <c r="A16" s="13" t="s">
        <v>75</v>
      </c>
      <c r="B16" s="13">
        <v>5122018</v>
      </c>
      <c r="C16" s="25">
        <v>22.861111111109494</v>
      </c>
      <c r="D16" s="13">
        <v>910</v>
      </c>
      <c r="E16" s="26">
        <v>180</v>
      </c>
      <c r="G16" s="13">
        <v>183.52029999999999</v>
      </c>
      <c r="H16" s="13">
        <v>183.5077</v>
      </c>
    </row>
    <row r="17" spans="1:9" x14ac:dyDescent="0.25">
      <c r="A17" s="13" t="s">
        <v>75</v>
      </c>
      <c r="B17" s="13">
        <v>9122018</v>
      </c>
      <c r="C17" s="25">
        <v>27.145833333328483</v>
      </c>
      <c r="D17" s="13">
        <v>1600</v>
      </c>
      <c r="E17" s="26">
        <v>200</v>
      </c>
      <c r="G17" s="13">
        <v>183.5068</v>
      </c>
      <c r="H17" s="13">
        <v>183.4914</v>
      </c>
    </row>
    <row r="18" spans="1:9" x14ac:dyDescent="0.25">
      <c r="A18" s="13" t="s">
        <v>76</v>
      </c>
      <c r="B18" s="13">
        <v>12112018</v>
      </c>
      <c r="C18" s="25">
        <v>0</v>
      </c>
      <c r="D18" s="13">
        <v>1230</v>
      </c>
      <c r="E18" s="13">
        <v>0</v>
      </c>
      <c r="H18" s="13">
        <v>184.28254999999999</v>
      </c>
    </row>
    <row r="19" spans="1:9" x14ac:dyDescent="0.25">
      <c r="A19" s="13" t="s">
        <v>76</v>
      </c>
      <c r="B19" s="13">
        <v>13112018</v>
      </c>
      <c r="C19" s="25">
        <v>0.84027777777373558</v>
      </c>
      <c r="D19" s="13">
        <v>840</v>
      </c>
      <c r="E19" s="26">
        <v>344</v>
      </c>
      <c r="G19" s="13">
        <v>184.28149999999999</v>
      </c>
      <c r="H19" s="13">
        <v>184.25</v>
      </c>
    </row>
    <row r="20" spans="1:9" x14ac:dyDescent="0.25">
      <c r="A20" s="13" t="s">
        <v>76</v>
      </c>
      <c r="B20" s="13">
        <v>14112018</v>
      </c>
      <c r="C20" s="25">
        <v>1.84375</v>
      </c>
      <c r="D20" s="13">
        <v>845</v>
      </c>
      <c r="E20" s="26">
        <v>266</v>
      </c>
      <c r="G20" s="13">
        <v>184.24959999999999</v>
      </c>
      <c r="H20" s="13">
        <v>184.22659999999999</v>
      </c>
    </row>
    <row r="21" spans="1:9" x14ac:dyDescent="0.25">
      <c r="A21" s="13" t="s">
        <v>76</v>
      </c>
      <c r="B21" s="13">
        <v>15112018</v>
      </c>
      <c r="C21" s="25">
        <v>2.8506944444452529</v>
      </c>
      <c r="D21" s="13">
        <v>855</v>
      </c>
      <c r="E21" s="26">
        <v>208</v>
      </c>
      <c r="G21" s="13">
        <v>184.22409999999999</v>
      </c>
      <c r="H21" s="13">
        <v>184.20670000000001</v>
      </c>
    </row>
    <row r="22" spans="1:9" x14ac:dyDescent="0.25">
      <c r="A22" s="13" t="s">
        <v>76</v>
      </c>
      <c r="B22" s="13">
        <v>16112018</v>
      </c>
      <c r="C22" s="25">
        <v>3.8090277777737356</v>
      </c>
      <c r="D22" s="13">
        <v>755</v>
      </c>
      <c r="E22" s="26">
        <v>178</v>
      </c>
      <c r="G22" s="13">
        <v>184.2073</v>
      </c>
      <c r="H22" s="13">
        <v>184.1926</v>
      </c>
    </row>
    <row r="23" spans="1:9" x14ac:dyDescent="0.25">
      <c r="A23" s="13" t="s">
        <v>76</v>
      </c>
      <c r="B23" s="13">
        <v>17112018</v>
      </c>
      <c r="C23" s="25">
        <v>4.8611111111094942</v>
      </c>
      <c r="D23" s="13">
        <v>910</v>
      </c>
      <c r="E23" s="26">
        <v>147</v>
      </c>
      <c r="G23" s="13">
        <v>184.1919</v>
      </c>
      <c r="H23" s="13">
        <v>184.18010000000001</v>
      </c>
    </row>
    <row r="24" spans="1:9" x14ac:dyDescent="0.25">
      <c r="A24" s="13" t="s">
        <v>76</v>
      </c>
      <c r="B24" s="13">
        <v>18112018</v>
      </c>
      <c r="C24" s="25">
        <v>5.859027777776646</v>
      </c>
      <c r="D24" s="13">
        <v>907</v>
      </c>
      <c r="E24" s="26">
        <v>124</v>
      </c>
      <c r="G24" s="13">
        <v>184.18190000000001</v>
      </c>
      <c r="H24" s="13">
        <v>184.17189999999999</v>
      </c>
    </row>
    <row r="25" spans="1:9" x14ac:dyDescent="0.25">
      <c r="A25" s="13" t="s">
        <v>76</v>
      </c>
      <c r="B25" s="13">
        <v>19112018</v>
      </c>
      <c r="C25" s="25">
        <v>6.8395833333343035</v>
      </c>
      <c r="D25" s="13">
        <v>839</v>
      </c>
      <c r="E25" s="26">
        <v>112</v>
      </c>
      <c r="G25" s="13">
        <v>184.1677</v>
      </c>
      <c r="H25" s="13">
        <v>184.17140000000001</v>
      </c>
      <c r="I25" s="28" t="s">
        <v>58</v>
      </c>
    </row>
    <row r="26" spans="1:9" x14ac:dyDescent="0.25">
      <c r="A26" s="13" t="s">
        <v>76</v>
      </c>
      <c r="B26" s="13">
        <v>21112018</v>
      </c>
      <c r="C26" s="25">
        <v>8.9166666666642413</v>
      </c>
      <c r="D26" s="13">
        <v>1030</v>
      </c>
      <c r="E26" s="26">
        <v>196</v>
      </c>
      <c r="G26" s="13">
        <v>184.1738</v>
      </c>
      <c r="H26" s="13">
        <v>184.15799999999999</v>
      </c>
    </row>
    <row r="27" spans="1:9" x14ac:dyDescent="0.25">
      <c r="A27" s="13" t="s">
        <v>76</v>
      </c>
      <c r="B27" s="13">
        <v>23112018</v>
      </c>
      <c r="C27" s="25">
        <v>10.878472222218988</v>
      </c>
      <c r="D27" s="13">
        <v>935</v>
      </c>
      <c r="E27" s="26">
        <v>169</v>
      </c>
      <c r="G27" s="13">
        <v>184.16040000000001</v>
      </c>
      <c r="H27" s="13">
        <v>184.14660000000001</v>
      </c>
    </row>
    <row r="28" spans="1:9" x14ac:dyDescent="0.25">
      <c r="A28" s="13" t="s">
        <v>76</v>
      </c>
      <c r="B28" s="13">
        <v>25112018</v>
      </c>
      <c r="C28" s="25">
        <v>13.125</v>
      </c>
      <c r="D28" s="13">
        <v>1530</v>
      </c>
      <c r="E28" s="26">
        <v>180</v>
      </c>
      <c r="G28" s="13">
        <v>184.1456</v>
      </c>
      <c r="H28" s="13">
        <v>184.1328</v>
      </c>
    </row>
    <row r="29" spans="1:9" x14ac:dyDescent="0.25">
      <c r="A29" s="13" t="s">
        <v>76</v>
      </c>
      <c r="B29" s="13">
        <v>28112018</v>
      </c>
      <c r="C29" s="25">
        <v>15.854166666664241</v>
      </c>
      <c r="D29" s="13">
        <v>900</v>
      </c>
      <c r="E29" s="26">
        <v>175</v>
      </c>
      <c r="G29" s="13">
        <v>184.13140000000001</v>
      </c>
      <c r="H29" s="13">
        <v>184.11750000000001</v>
      </c>
    </row>
    <row r="30" spans="1:9" x14ac:dyDescent="0.25">
      <c r="A30" s="13" t="s">
        <v>76</v>
      </c>
      <c r="B30" s="13">
        <v>1122018</v>
      </c>
      <c r="C30" s="25">
        <v>18.909722222218988</v>
      </c>
      <c r="D30" s="13">
        <v>1020</v>
      </c>
      <c r="E30" s="26">
        <v>176</v>
      </c>
      <c r="G30" s="13">
        <v>184.11580000000001</v>
      </c>
      <c r="H30" s="13">
        <v>184.1028</v>
      </c>
      <c r="I30" s="28" t="s">
        <v>59</v>
      </c>
    </row>
    <row r="31" spans="1:9" x14ac:dyDescent="0.25">
      <c r="A31" s="13" t="s">
        <v>76</v>
      </c>
      <c r="B31" s="13">
        <v>5122018</v>
      </c>
      <c r="C31" s="25">
        <v>22.861111111109494</v>
      </c>
      <c r="D31" s="13">
        <v>910</v>
      </c>
      <c r="E31" s="26">
        <v>172</v>
      </c>
      <c r="G31" s="13">
        <v>184.0993</v>
      </c>
      <c r="H31" s="13">
        <v>184.08690000000001</v>
      </c>
    </row>
    <row r="32" spans="1:9" x14ac:dyDescent="0.25">
      <c r="A32" s="13" t="s">
        <v>76</v>
      </c>
      <c r="B32" s="13">
        <v>9122018</v>
      </c>
      <c r="C32" s="25">
        <v>27.145833333328483</v>
      </c>
      <c r="D32" s="13">
        <v>1600</v>
      </c>
      <c r="E32" s="26">
        <v>192</v>
      </c>
      <c r="G32" s="13">
        <v>184.08629999999999</v>
      </c>
      <c r="H32" s="13">
        <v>184.072</v>
      </c>
    </row>
    <row r="33" spans="1:8" x14ac:dyDescent="0.25">
      <c r="A33" s="13" t="s">
        <v>77</v>
      </c>
      <c r="B33" s="13">
        <v>12112018</v>
      </c>
      <c r="C33" s="25">
        <v>0</v>
      </c>
      <c r="D33" s="13">
        <v>1230</v>
      </c>
      <c r="E33" s="26">
        <v>0</v>
      </c>
      <c r="H33" s="13">
        <v>183.2664</v>
      </c>
    </row>
    <row r="34" spans="1:8" x14ac:dyDescent="0.25">
      <c r="A34" s="13" t="s">
        <v>77</v>
      </c>
      <c r="B34" s="13">
        <v>13112018</v>
      </c>
      <c r="C34" s="25">
        <v>0.84027777777373558</v>
      </c>
      <c r="D34" s="13">
        <v>840</v>
      </c>
      <c r="E34" s="26">
        <v>348</v>
      </c>
      <c r="G34" s="13">
        <v>183.2655</v>
      </c>
      <c r="H34" s="13">
        <v>183.23310000000001</v>
      </c>
    </row>
    <row r="35" spans="1:8" x14ac:dyDescent="0.25">
      <c r="A35" s="13" t="s">
        <v>77</v>
      </c>
      <c r="B35" s="13">
        <v>14112018</v>
      </c>
      <c r="C35" s="25">
        <v>1.84375</v>
      </c>
      <c r="D35" s="13">
        <v>845</v>
      </c>
      <c r="E35" s="26">
        <v>262</v>
      </c>
      <c r="G35" s="13">
        <v>183.2337</v>
      </c>
      <c r="H35" s="13">
        <v>183.21019999999999</v>
      </c>
    </row>
    <row r="36" spans="1:8" x14ac:dyDescent="0.25">
      <c r="A36" s="13" t="s">
        <v>77</v>
      </c>
      <c r="B36" s="13">
        <v>15112018</v>
      </c>
      <c r="C36" s="25">
        <v>2.8506944444452529</v>
      </c>
      <c r="D36" s="13">
        <v>855</v>
      </c>
      <c r="E36" s="26">
        <v>202</v>
      </c>
      <c r="G36" s="13">
        <v>183.208</v>
      </c>
      <c r="H36" s="13">
        <v>183.1925</v>
      </c>
    </row>
    <row r="37" spans="1:8" x14ac:dyDescent="0.25">
      <c r="A37" s="13" t="s">
        <v>77</v>
      </c>
      <c r="B37" s="13">
        <v>16112018</v>
      </c>
      <c r="C37" s="25">
        <v>3.8090277777737356</v>
      </c>
      <c r="D37" s="13">
        <v>755</v>
      </c>
      <c r="E37" s="26">
        <v>191</v>
      </c>
      <c r="G37" s="13">
        <v>183.19200000000001</v>
      </c>
      <c r="H37" s="13">
        <v>183.178</v>
      </c>
    </row>
    <row r="38" spans="1:8" x14ac:dyDescent="0.25">
      <c r="A38" s="13" t="s">
        <v>77</v>
      </c>
      <c r="B38" s="13">
        <v>17112018</v>
      </c>
      <c r="C38" s="25">
        <v>4.8611111111094942</v>
      </c>
      <c r="D38" s="13">
        <v>910</v>
      </c>
      <c r="E38" s="26">
        <v>160</v>
      </c>
      <c r="G38" s="13">
        <v>183.17599999999999</v>
      </c>
      <c r="H38" s="13">
        <v>183.1627</v>
      </c>
    </row>
    <row r="39" spans="1:8" x14ac:dyDescent="0.25">
      <c r="A39" s="13" t="s">
        <v>77</v>
      </c>
      <c r="B39" s="13">
        <v>18112018</v>
      </c>
      <c r="C39" s="25">
        <v>5.859027777776646</v>
      </c>
      <c r="D39" s="13">
        <v>907</v>
      </c>
      <c r="E39" s="26">
        <v>140</v>
      </c>
      <c r="G39" s="13">
        <v>183.16399999999999</v>
      </c>
      <c r="H39" s="13">
        <v>183.155</v>
      </c>
    </row>
    <row r="40" spans="1:8" x14ac:dyDescent="0.25">
      <c r="A40" s="13" t="s">
        <v>77</v>
      </c>
      <c r="B40" s="13">
        <v>19112018</v>
      </c>
      <c r="C40" s="25">
        <v>6.8395833333343035</v>
      </c>
      <c r="D40" s="13">
        <v>839</v>
      </c>
      <c r="E40" s="26">
        <v>134</v>
      </c>
      <c r="G40" s="13">
        <v>183.15190000000001</v>
      </c>
      <c r="H40" s="13">
        <v>183.14150000000001</v>
      </c>
    </row>
    <row r="41" spans="1:8" x14ac:dyDescent="0.25">
      <c r="A41" s="13" t="s">
        <v>77</v>
      </c>
      <c r="B41" s="13">
        <v>21112018</v>
      </c>
      <c r="C41" s="25">
        <v>8.9166666666642413</v>
      </c>
      <c r="D41" s="13">
        <v>1030</v>
      </c>
      <c r="E41" s="26">
        <v>206</v>
      </c>
      <c r="G41" s="13">
        <v>183.1454</v>
      </c>
      <c r="H41" s="13">
        <v>183.12979999999999</v>
      </c>
    </row>
    <row r="42" spans="1:8" x14ac:dyDescent="0.25">
      <c r="A42" s="13" t="s">
        <v>77</v>
      </c>
      <c r="B42" s="13">
        <v>23112018</v>
      </c>
      <c r="C42" s="25">
        <v>10.878472222218988</v>
      </c>
      <c r="D42" s="13">
        <v>935</v>
      </c>
      <c r="E42" s="26">
        <v>182</v>
      </c>
      <c r="G42" s="13">
        <v>183.13159999999999</v>
      </c>
      <c r="H42" s="13">
        <v>183.1208</v>
      </c>
    </row>
    <row r="43" spans="1:8" x14ac:dyDescent="0.25">
      <c r="A43" s="13" t="s">
        <v>77</v>
      </c>
      <c r="B43" s="13">
        <v>25112018</v>
      </c>
      <c r="C43" s="25">
        <v>13.125</v>
      </c>
      <c r="D43" s="13">
        <v>1530</v>
      </c>
      <c r="E43" s="26">
        <v>190</v>
      </c>
      <c r="G43" s="13">
        <v>183.11969999999999</v>
      </c>
      <c r="H43" s="13">
        <v>183.1045</v>
      </c>
    </row>
    <row r="44" spans="1:8" x14ac:dyDescent="0.25">
      <c r="A44" s="13" t="s">
        <v>77</v>
      </c>
      <c r="B44" s="13">
        <v>28112018</v>
      </c>
      <c r="C44" s="25">
        <v>15.854166666664241</v>
      </c>
      <c r="D44" s="13">
        <v>900</v>
      </c>
      <c r="E44" s="26">
        <v>180</v>
      </c>
      <c r="G44" s="13">
        <v>183.102</v>
      </c>
      <c r="H44" s="13">
        <v>183.0891</v>
      </c>
    </row>
    <row r="45" spans="1:8" x14ac:dyDescent="0.25">
      <c r="A45" s="13" t="s">
        <v>77</v>
      </c>
      <c r="B45" s="13">
        <v>1122018</v>
      </c>
      <c r="C45" s="25">
        <v>18.909722222218988</v>
      </c>
      <c r="D45" s="13">
        <v>1020</v>
      </c>
      <c r="E45" s="26">
        <v>182</v>
      </c>
      <c r="G45" s="13">
        <v>183.0873</v>
      </c>
      <c r="H45" s="13">
        <v>183.0746</v>
      </c>
    </row>
    <row r="46" spans="1:8" x14ac:dyDescent="0.25">
      <c r="A46" s="13" t="s">
        <v>77</v>
      </c>
      <c r="B46" s="13">
        <v>5122018</v>
      </c>
      <c r="C46" s="25">
        <v>22.861111111109494</v>
      </c>
      <c r="D46" s="13">
        <v>910</v>
      </c>
      <c r="E46" s="26">
        <v>188</v>
      </c>
      <c r="G46" s="13">
        <v>183.06960000000001</v>
      </c>
      <c r="H46" s="13">
        <v>183.05619999999999</v>
      </c>
    </row>
    <row r="47" spans="1:8" x14ac:dyDescent="0.25">
      <c r="A47" s="13" t="s">
        <v>77</v>
      </c>
      <c r="B47" s="13">
        <v>9122018</v>
      </c>
      <c r="C47" s="25">
        <v>27.145833333328483</v>
      </c>
      <c r="D47" s="13">
        <v>1600</v>
      </c>
      <c r="E47" s="26">
        <v>198</v>
      </c>
      <c r="G47" s="13">
        <v>183.0548</v>
      </c>
      <c r="H47" s="13">
        <v>183.04</v>
      </c>
    </row>
    <row r="48" spans="1:8" x14ac:dyDescent="0.25">
      <c r="A48" s="13" t="s">
        <v>43</v>
      </c>
      <c r="B48" s="13">
        <v>12112018</v>
      </c>
      <c r="C48" s="25">
        <v>0</v>
      </c>
      <c r="D48" s="13">
        <v>1230</v>
      </c>
      <c r="E48" s="13">
        <v>0</v>
      </c>
      <c r="H48" s="13">
        <v>184.6046</v>
      </c>
    </row>
    <row r="49" spans="1:8" x14ac:dyDescent="0.25">
      <c r="A49" s="13" t="s">
        <v>43</v>
      </c>
      <c r="B49" s="13">
        <v>13112018</v>
      </c>
      <c r="C49" s="25">
        <v>0.84027777777373558</v>
      </c>
      <c r="D49" s="13">
        <v>840</v>
      </c>
      <c r="E49" s="26">
        <v>366</v>
      </c>
      <c r="G49" s="13">
        <v>184.60390000000001</v>
      </c>
      <c r="H49" s="13">
        <v>184.57050000000001</v>
      </c>
    </row>
    <row r="50" spans="1:8" x14ac:dyDescent="0.25">
      <c r="A50" s="13" t="s">
        <v>43</v>
      </c>
      <c r="B50" s="13">
        <v>14112018</v>
      </c>
      <c r="C50" s="25">
        <v>1.84375</v>
      </c>
      <c r="D50" s="13">
        <v>845</v>
      </c>
      <c r="E50" s="26">
        <v>614</v>
      </c>
      <c r="G50" s="13">
        <v>184.57130000000001</v>
      </c>
      <c r="H50" s="13">
        <v>184.5138</v>
      </c>
    </row>
    <row r="51" spans="1:8" x14ac:dyDescent="0.25">
      <c r="A51" s="13" t="s">
        <v>43</v>
      </c>
      <c r="B51" s="13">
        <v>15112018</v>
      </c>
      <c r="C51" s="25">
        <v>2.8506944444452529</v>
      </c>
      <c r="D51" s="13">
        <v>855</v>
      </c>
      <c r="E51" s="26">
        <v>1862</v>
      </c>
      <c r="G51" s="13">
        <v>184.5121</v>
      </c>
      <c r="H51" s="13">
        <v>184.3237</v>
      </c>
    </row>
    <row r="52" spans="1:8" x14ac:dyDescent="0.25">
      <c r="A52" s="13" t="s">
        <v>43</v>
      </c>
      <c r="B52" s="13">
        <v>16112018</v>
      </c>
      <c r="C52" s="25">
        <v>3.8090277777737356</v>
      </c>
      <c r="D52" s="13">
        <v>755</v>
      </c>
      <c r="E52" s="26">
        <v>2134</v>
      </c>
      <c r="G52" s="13">
        <v>184.32429999999999</v>
      </c>
      <c r="H52" s="13">
        <v>184.09399999999999</v>
      </c>
    </row>
    <row r="53" spans="1:8" x14ac:dyDescent="0.25">
      <c r="A53" s="13" t="s">
        <v>43</v>
      </c>
      <c r="B53" s="13">
        <v>17112018</v>
      </c>
      <c r="C53" s="25">
        <v>4.8611111111094942</v>
      </c>
      <c r="D53" s="13">
        <v>910</v>
      </c>
      <c r="E53" s="26">
        <v>1538</v>
      </c>
      <c r="G53" s="13">
        <v>184.09299999999999</v>
      </c>
      <c r="H53" s="13">
        <v>183.9256</v>
      </c>
    </row>
    <row r="54" spans="1:8" x14ac:dyDescent="0.25">
      <c r="A54" s="13" t="s">
        <v>43</v>
      </c>
      <c r="B54" s="13">
        <v>18112018</v>
      </c>
      <c r="C54" s="25">
        <v>5.859027777776646</v>
      </c>
      <c r="D54" s="13">
        <v>907</v>
      </c>
      <c r="E54" s="26">
        <v>865</v>
      </c>
      <c r="G54" s="13">
        <v>183.9273</v>
      </c>
      <c r="H54" s="13">
        <v>183.83949999999999</v>
      </c>
    </row>
    <row r="55" spans="1:8" x14ac:dyDescent="0.25">
      <c r="A55" s="13" t="s">
        <v>43</v>
      </c>
      <c r="B55" s="13">
        <v>19112018</v>
      </c>
      <c r="C55" s="25">
        <v>6.8395833333343035</v>
      </c>
      <c r="D55" s="13">
        <v>839</v>
      </c>
      <c r="E55" s="26">
        <v>578</v>
      </c>
      <c r="G55" s="13">
        <v>183.8366</v>
      </c>
      <c r="H55" s="13">
        <v>183.78039999999999</v>
      </c>
    </row>
    <row r="56" spans="1:8" x14ac:dyDescent="0.25">
      <c r="A56" s="13" t="s">
        <v>43</v>
      </c>
      <c r="B56" s="13">
        <v>21112018</v>
      </c>
      <c r="C56" s="25">
        <v>8.9166666666642413</v>
      </c>
      <c r="D56" s="13">
        <v>1030</v>
      </c>
      <c r="E56" s="26">
        <v>660</v>
      </c>
      <c r="G56" s="13">
        <v>183.78389999999999</v>
      </c>
      <c r="H56" s="13">
        <v>183.72149999999999</v>
      </c>
    </row>
    <row r="57" spans="1:8" x14ac:dyDescent="0.25">
      <c r="A57" s="13" t="s">
        <v>43</v>
      </c>
      <c r="B57" s="13">
        <v>23112018</v>
      </c>
      <c r="C57" s="25">
        <v>10.878472222218988</v>
      </c>
      <c r="D57" s="13">
        <v>935</v>
      </c>
      <c r="E57" s="26">
        <v>418</v>
      </c>
      <c r="G57" s="13">
        <v>183.7236</v>
      </c>
      <c r="H57" s="13">
        <v>183.68530000000001</v>
      </c>
    </row>
    <row r="58" spans="1:8" x14ac:dyDescent="0.25">
      <c r="A58" s="13" t="s">
        <v>43</v>
      </c>
      <c r="B58" s="13">
        <v>25112018</v>
      </c>
      <c r="C58" s="25">
        <v>13.125</v>
      </c>
      <c r="D58" s="13">
        <v>1530</v>
      </c>
      <c r="E58" s="26">
        <v>333</v>
      </c>
      <c r="G58" s="13">
        <v>183.68389999999999</v>
      </c>
      <c r="H58" s="13">
        <v>183.65450000000001</v>
      </c>
    </row>
    <row r="59" spans="1:8" x14ac:dyDescent="0.25">
      <c r="A59" s="13" t="s">
        <v>43</v>
      </c>
      <c r="B59" s="13">
        <v>28112018</v>
      </c>
      <c r="C59" s="25">
        <v>15.854166666664241</v>
      </c>
      <c r="D59" s="13">
        <v>900</v>
      </c>
      <c r="E59" s="26">
        <v>302</v>
      </c>
      <c r="G59" s="13">
        <v>183.65270000000001</v>
      </c>
      <c r="H59" s="13">
        <v>183.62710000000001</v>
      </c>
    </row>
    <row r="60" spans="1:8" x14ac:dyDescent="0.25">
      <c r="A60" s="13" t="s">
        <v>43</v>
      </c>
      <c r="B60" s="13">
        <v>1122018</v>
      </c>
      <c r="C60" s="25">
        <v>18.909722222218988</v>
      </c>
      <c r="D60" s="13">
        <v>1020</v>
      </c>
      <c r="E60" s="26">
        <v>276</v>
      </c>
      <c r="G60" s="13">
        <v>183.62520000000001</v>
      </c>
      <c r="H60" s="13">
        <v>183.60400000000001</v>
      </c>
    </row>
    <row r="61" spans="1:8" x14ac:dyDescent="0.25">
      <c r="A61" s="13" t="s">
        <v>43</v>
      </c>
      <c r="B61" s="13">
        <v>5122018</v>
      </c>
      <c r="C61" s="25">
        <v>22.861111111109494</v>
      </c>
      <c r="D61" s="13">
        <v>910</v>
      </c>
      <c r="E61" s="26">
        <v>282</v>
      </c>
      <c r="G61" s="13">
        <v>183.59909999999999</v>
      </c>
      <c r="H61" s="13">
        <v>183.57579999999999</v>
      </c>
    </row>
    <row r="62" spans="1:8" x14ac:dyDescent="0.25">
      <c r="A62" s="13" t="s">
        <v>43</v>
      </c>
      <c r="B62" s="13">
        <v>9122018</v>
      </c>
      <c r="C62" s="25">
        <v>27.145833333328483</v>
      </c>
      <c r="D62" s="13">
        <v>1600</v>
      </c>
      <c r="E62" s="13">
        <v>312</v>
      </c>
      <c r="G62" s="13">
        <v>183.57470000000001</v>
      </c>
      <c r="H62" s="13">
        <v>183.54900000000001</v>
      </c>
    </row>
    <row r="63" spans="1:8" x14ac:dyDescent="0.25">
      <c r="A63" s="13" t="s">
        <v>44</v>
      </c>
      <c r="B63" s="13">
        <v>12112018</v>
      </c>
      <c r="C63" s="25">
        <v>0</v>
      </c>
      <c r="D63" s="13">
        <v>1230</v>
      </c>
      <c r="E63" s="13">
        <v>0</v>
      </c>
      <c r="H63" s="13">
        <v>183.88815</v>
      </c>
    </row>
    <row r="64" spans="1:8" x14ac:dyDescent="0.25">
      <c r="A64" s="13" t="s">
        <v>44</v>
      </c>
      <c r="B64" s="13">
        <v>13112018</v>
      </c>
      <c r="C64" s="25">
        <v>0.84027777777373558</v>
      </c>
      <c r="D64" s="13">
        <v>840</v>
      </c>
      <c r="E64" s="26">
        <v>390</v>
      </c>
      <c r="G64" s="13">
        <v>183.88829999999999</v>
      </c>
      <c r="H64" s="13">
        <v>183.85210000000001</v>
      </c>
    </row>
    <row r="65" spans="1:8" x14ac:dyDescent="0.25">
      <c r="A65" s="13" t="s">
        <v>44</v>
      </c>
      <c r="B65" s="13">
        <v>14112018</v>
      </c>
      <c r="C65" s="25">
        <v>1.84375</v>
      </c>
      <c r="D65" s="13">
        <v>845</v>
      </c>
      <c r="E65" s="26">
        <v>618</v>
      </c>
      <c r="G65" s="13">
        <v>183.85120000000001</v>
      </c>
      <c r="H65" s="13">
        <v>183.79650000000001</v>
      </c>
    </row>
    <row r="66" spans="1:8" x14ac:dyDescent="0.25">
      <c r="A66" s="13" t="s">
        <v>44</v>
      </c>
      <c r="B66" s="13">
        <v>15112018</v>
      </c>
      <c r="C66" s="25">
        <v>2.8506944444452529</v>
      </c>
      <c r="D66" s="13">
        <v>855</v>
      </c>
      <c r="E66" s="26">
        <v>1928</v>
      </c>
      <c r="G66" s="13">
        <v>183.79390000000001</v>
      </c>
      <c r="H66" s="13">
        <v>183.6018</v>
      </c>
    </row>
    <row r="67" spans="1:8" x14ac:dyDescent="0.25">
      <c r="A67" s="13" t="s">
        <v>44</v>
      </c>
      <c r="B67" s="13">
        <v>16112018</v>
      </c>
      <c r="C67" s="25">
        <v>3.8090277777737356</v>
      </c>
      <c r="D67" s="13">
        <v>755</v>
      </c>
      <c r="E67" s="26">
        <v>2215</v>
      </c>
      <c r="G67" s="13">
        <v>183.6019</v>
      </c>
      <c r="H67" s="13">
        <v>183.3672</v>
      </c>
    </row>
    <row r="68" spans="1:8" x14ac:dyDescent="0.25">
      <c r="A68" s="13" t="s">
        <v>44</v>
      </c>
      <c r="B68" s="13">
        <v>17112018</v>
      </c>
      <c r="C68" s="25">
        <v>4.8611111111094942</v>
      </c>
      <c r="D68" s="13">
        <v>910</v>
      </c>
      <c r="E68" s="26">
        <v>1550</v>
      </c>
      <c r="G68" s="13">
        <v>183.36420000000001</v>
      </c>
      <c r="H68" s="13">
        <v>183.19829999999999</v>
      </c>
    </row>
    <row r="69" spans="1:8" x14ac:dyDescent="0.25">
      <c r="A69" s="13" t="s">
        <v>44</v>
      </c>
      <c r="B69" s="13">
        <v>18112018</v>
      </c>
      <c r="C69" s="25">
        <v>5.859027777776646</v>
      </c>
      <c r="D69" s="13">
        <v>907</v>
      </c>
      <c r="E69" s="26">
        <v>860</v>
      </c>
      <c r="G69" s="13">
        <v>183.19890000000001</v>
      </c>
      <c r="H69" s="13">
        <v>183.11269999999999</v>
      </c>
    </row>
    <row r="70" spans="1:8" x14ac:dyDescent="0.25">
      <c r="A70" s="13" t="s">
        <v>44</v>
      </c>
      <c r="B70" s="13">
        <v>19112018</v>
      </c>
      <c r="C70" s="25">
        <v>6.8395833333343035</v>
      </c>
      <c r="D70" s="13">
        <v>839</v>
      </c>
      <c r="E70" s="26">
        <v>558</v>
      </c>
      <c r="G70" s="13">
        <v>183.1087</v>
      </c>
      <c r="H70" s="13">
        <v>183.05430000000001</v>
      </c>
    </row>
    <row r="71" spans="1:8" x14ac:dyDescent="0.25">
      <c r="A71" s="13" t="s">
        <v>44</v>
      </c>
      <c r="B71" s="13">
        <v>21112018</v>
      </c>
      <c r="C71" s="25">
        <v>8.9166666666642413</v>
      </c>
      <c r="D71" s="13">
        <v>1030</v>
      </c>
      <c r="E71" s="26">
        <v>676</v>
      </c>
      <c r="G71" s="13">
        <v>183.05719999999999</v>
      </c>
      <c r="H71" s="13">
        <v>182.99520000000001</v>
      </c>
    </row>
    <row r="72" spans="1:8" x14ac:dyDescent="0.25">
      <c r="A72" s="13" t="s">
        <v>44</v>
      </c>
      <c r="B72" s="13">
        <v>23112018</v>
      </c>
      <c r="C72" s="25">
        <v>10.878472222218988</v>
      </c>
      <c r="D72" s="13">
        <v>935</v>
      </c>
      <c r="E72" s="26">
        <v>442</v>
      </c>
      <c r="G72" s="13">
        <v>182.9973</v>
      </c>
      <c r="H72" s="13">
        <v>182.95580000000001</v>
      </c>
    </row>
    <row r="73" spans="1:8" x14ac:dyDescent="0.25">
      <c r="A73" s="13" t="s">
        <v>44</v>
      </c>
      <c r="B73" s="13">
        <v>25112018</v>
      </c>
      <c r="C73" s="25">
        <v>13.125</v>
      </c>
      <c r="D73" s="13">
        <v>1530</v>
      </c>
      <c r="E73" s="26">
        <v>360</v>
      </c>
      <c r="G73" s="13">
        <v>182.95500000000001</v>
      </c>
      <c r="H73" s="13">
        <v>182.9246</v>
      </c>
    </row>
    <row r="74" spans="1:8" x14ac:dyDescent="0.25">
      <c r="A74" s="13" t="s">
        <v>44</v>
      </c>
      <c r="B74" s="13">
        <v>28112018</v>
      </c>
      <c r="C74" s="25">
        <v>15.854166666664241</v>
      </c>
      <c r="D74" s="13">
        <v>900</v>
      </c>
      <c r="E74" s="26">
        <v>330</v>
      </c>
      <c r="G74" s="13">
        <v>182.9238</v>
      </c>
      <c r="H74" s="13">
        <v>182.89429999999999</v>
      </c>
    </row>
    <row r="75" spans="1:8" x14ac:dyDescent="0.25">
      <c r="A75" s="13" t="s">
        <v>44</v>
      </c>
      <c r="B75" s="13">
        <v>1122018</v>
      </c>
      <c r="C75" s="25">
        <v>18.909722222218988</v>
      </c>
      <c r="D75" s="13">
        <v>1020</v>
      </c>
      <c r="E75" s="26">
        <v>282</v>
      </c>
      <c r="G75" s="13">
        <v>182.89250000000001</v>
      </c>
      <c r="H75" s="13">
        <v>182.86949999999999</v>
      </c>
    </row>
    <row r="76" spans="1:8" x14ac:dyDescent="0.25">
      <c r="A76" s="13" t="s">
        <v>44</v>
      </c>
      <c r="B76" s="13">
        <v>5122018</v>
      </c>
      <c r="C76" s="25">
        <v>22.861111111109494</v>
      </c>
      <c r="D76" s="13">
        <v>910</v>
      </c>
      <c r="E76" s="26">
        <v>290</v>
      </c>
      <c r="G76" s="13">
        <v>182.8639</v>
      </c>
      <c r="H76" s="13">
        <v>182.84049999999999</v>
      </c>
    </row>
    <row r="77" spans="1:8" x14ac:dyDescent="0.25">
      <c r="A77" s="13" t="s">
        <v>44</v>
      </c>
      <c r="B77" s="13">
        <v>9122018</v>
      </c>
      <c r="C77" s="25">
        <v>27.145833333328483</v>
      </c>
      <c r="D77" s="13">
        <v>1600</v>
      </c>
      <c r="E77" s="26">
        <v>313</v>
      </c>
      <c r="G77" s="13">
        <v>182.83789999999999</v>
      </c>
      <c r="H77" s="13">
        <v>182.81229999999999</v>
      </c>
    </row>
    <row r="78" spans="1:8" x14ac:dyDescent="0.25">
      <c r="A78" s="13" t="s">
        <v>45</v>
      </c>
      <c r="B78" s="13">
        <v>12112018</v>
      </c>
      <c r="C78" s="25">
        <v>0</v>
      </c>
      <c r="D78" s="13">
        <v>1230</v>
      </c>
      <c r="E78" s="13">
        <v>0</v>
      </c>
      <c r="H78" s="13">
        <v>185.57470000000001</v>
      </c>
    </row>
    <row r="79" spans="1:8" x14ac:dyDescent="0.25">
      <c r="A79" s="13" t="s">
        <v>45</v>
      </c>
      <c r="B79" s="13">
        <v>13112018</v>
      </c>
      <c r="C79" s="25">
        <v>0.84027777777373558</v>
      </c>
      <c r="D79" s="13">
        <v>840</v>
      </c>
      <c r="E79" s="26">
        <v>378</v>
      </c>
      <c r="G79" s="13">
        <v>185.57400000000001</v>
      </c>
      <c r="H79" s="13">
        <v>185.53829999999999</v>
      </c>
    </row>
    <row r="80" spans="1:8" x14ac:dyDescent="0.25">
      <c r="A80" s="13" t="s">
        <v>45</v>
      </c>
      <c r="B80" s="13">
        <v>14112018</v>
      </c>
      <c r="C80" s="25">
        <v>1.84375</v>
      </c>
      <c r="D80" s="13">
        <v>845</v>
      </c>
      <c r="E80" s="26">
        <v>592</v>
      </c>
      <c r="G80" s="13">
        <v>185.5385</v>
      </c>
      <c r="H80" s="13">
        <v>185.4828</v>
      </c>
    </row>
    <row r="81" spans="1:8" x14ac:dyDescent="0.25">
      <c r="A81" s="13" t="s">
        <v>45</v>
      </c>
      <c r="B81" s="13">
        <v>15112018</v>
      </c>
      <c r="C81" s="25">
        <v>2.8506944444452529</v>
      </c>
      <c r="D81" s="13">
        <v>855</v>
      </c>
      <c r="E81" s="26">
        <v>1862</v>
      </c>
      <c r="G81" s="13">
        <v>185.48060000000001</v>
      </c>
      <c r="H81" s="13">
        <v>185.2893</v>
      </c>
    </row>
    <row r="82" spans="1:8" x14ac:dyDescent="0.25">
      <c r="A82" s="13" t="s">
        <v>45</v>
      </c>
      <c r="B82" s="13">
        <v>16112018</v>
      </c>
      <c r="C82" s="25">
        <v>3.8090277777737356</v>
      </c>
      <c r="D82" s="13">
        <v>755</v>
      </c>
      <c r="E82" s="26">
        <v>2154</v>
      </c>
      <c r="G82" s="13">
        <v>185.2895</v>
      </c>
      <c r="H82" s="13">
        <v>185.05439999999999</v>
      </c>
    </row>
    <row r="83" spans="1:8" x14ac:dyDescent="0.25">
      <c r="A83" s="13" t="s">
        <v>45</v>
      </c>
      <c r="B83" s="13">
        <v>17112018</v>
      </c>
      <c r="C83" s="25">
        <v>4.8611111111094942</v>
      </c>
      <c r="D83" s="13">
        <v>910</v>
      </c>
      <c r="E83" s="26">
        <v>1499</v>
      </c>
      <c r="G83" s="13">
        <v>185.05330000000001</v>
      </c>
      <c r="H83" s="13">
        <v>184.8886</v>
      </c>
    </row>
    <row r="84" spans="1:8" x14ac:dyDescent="0.25">
      <c r="A84" s="13" t="s">
        <v>45</v>
      </c>
      <c r="B84" s="13">
        <v>18112018</v>
      </c>
      <c r="C84" s="25">
        <v>5.859027777776646</v>
      </c>
      <c r="D84" s="13">
        <v>907</v>
      </c>
      <c r="E84" s="26">
        <v>831</v>
      </c>
      <c r="G84" s="13">
        <v>184.88939999999999</v>
      </c>
      <c r="H84" s="13">
        <v>184.80250000000001</v>
      </c>
    </row>
    <row r="85" spans="1:8" x14ac:dyDescent="0.25">
      <c r="A85" s="13" t="s">
        <v>45</v>
      </c>
      <c r="B85" s="13">
        <v>19112018</v>
      </c>
      <c r="C85" s="25">
        <v>6.8395833333343035</v>
      </c>
      <c r="D85" s="13">
        <v>839</v>
      </c>
      <c r="E85" s="26">
        <v>528</v>
      </c>
      <c r="G85" s="13">
        <v>184.79810000000001</v>
      </c>
      <c r="H85" s="13">
        <v>184.7441</v>
      </c>
    </row>
    <row r="86" spans="1:8" x14ac:dyDescent="0.25">
      <c r="A86" s="13" t="s">
        <v>45</v>
      </c>
      <c r="B86" s="13">
        <v>21112018</v>
      </c>
      <c r="C86" s="25">
        <v>8.9166666666642413</v>
      </c>
      <c r="D86" s="13">
        <v>1030</v>
      </c>
      <c r="E86" s="26">
        <v>644</v>
      </c>
      <c r="G86" s="13">
        <v>184.7473</v>
      </c>
      <c r="H86" s="13">
        <v>184.6833</v>
      </c>
    </row>
    <row r="87" spans="1:8" x14ac:dyDescent="0.25">
      <c r="A87" s="13" t="s">
        <v>45</v>
      </c>
      <c r="B87" s="13">
        <v>23112018</v>
      </c>
      <c r="C87" s="25">
        <v>10.878472222218988</v>
      </c>
      <c r="D87" s="13">
        <v>935</v>
      </c>
      <c r="E87" s="26">
        <v>442</v>
      </c>
      <c r="G87" s="13">
        <v>184.68559999999999</v>
      </c>
      <c r="H87" s="13">
        <v>184.6446</v>
      </c>
    </row>
    <row r="88" spans="1:8" x14ac:dyDescent="0.25">
      <c r="A88" s="13" t="s">
        <v>45</v>
      </c>
      <c r="B88" s="13">
        <v>25112018</v>
      </c>
      <c r="C88" s="25">
        <v>13.125</v>
      </c>
      <c r="D88" s="13">
        <v>1530</v>
      </c>
      <c r="E88" s="26">
        <v>371</v>
      </c>
      <c r="G88" s="13">
        <v>184.64420000000001</v>
      </c>
      <c r="H88" s="13">
        <v>184.60659999999999</v>
      </c>
    </row>
    <row r="89" spans="1:8" x14ac:dyDescent="0.25">
      <c r="A89" s="13" t="s">
        <v>45</v>
      </c>
      <c r="B89" s="13">
        <v>28112018</v>
      </c>
      <c r="C89" s="25">
        <v>15.854166666664241</v>
      </c>
      <c r="D89" s="13">
        <v>900</v>
      </c>
      <c r="E89" s="26">
        <v>296</v>
      </c>
      <c r="G89" s="13">
        <v>184.6044</v>
      </c>
      <c r="H89" s="13">
        <v>184.578</v>
      </c>
    </row>
    <row r="90" spans="1:8" x14ac:dyDescent="0.25">
      <c r="A90" s="13" t="s">
        <v>45</v>
      </c>
      <c r="B90" s="13">
        <v>1122018</v>
      </c>
      <c r="C90" s="25">
        <v>18.909722222218988</v>
      </c>
      <c r="D90" s="13">
        <v>1020</v>
      </c>
      <c r="E90" s="26">
        <v>252</v>
      </c>
      <c r="G90" s="13">
        <v>184.57660000000001</v>
      </c>
      <c r="H90" s="13">
        <v>184.5556</v>
      </c>
    </row>
    <row r="91" spans="1:8" x14ac:dyDescent="0.25">
      <c r="A91" s="13" t="s">
        <v>45</v>
      </c>
      <c r="B91" s="13">
        <v>5122018</v>
      </c>
      <c r="C91" s="25">
        <v>22.861111111109494</v>
      </c>
      <c r="D91" s="13">
        <v>910</v>
      </c>
      <c r="E91" s="26">
        <v>252</v>
      </c>
      <c r="G91" s="13">
        <v>184.55009999999999</v>
      </c>
      <c r="H91" s="13">
        <v>184.529</v>
      </c>
    </row>
    <row r="92" spans="1:8" x14ac:dyDescent="0.25">
      <c r="A92" s="13" t="s">
        <v>45</v>
      </c>
      <c r="B92" s="13">
        <v>9122018</v>
      </c>
      <c r="C92" s="25">
        <v>27.145833333328483</v>
      </c>
      <c r="D92" s="13">
        <v>1600</v>
      </c>
      <c r="E92" s="26">
        <v>286</v>
      </c>
      <c r="G92" s="13">
        <v>184.52670000000001</v>
      </c>
      <c r="H92" s="13">
        <v>184.4957</v>
      </c>
    </row>
    <row r="93" spans="1:8" x14ac:dyDescent="0.25">
      <c r="A93" s="13" t="s">
        <v>7</v>
      </c>
      <c r="B93" s="13">
        <v>12112018</v>
      </c>
      <c r="C93" s="25">
        <v>0</v>
      </c>
      <c r="D93" s="13">
        <v>1230</v>
      </c>
      <c r="E93" s="13">
        <v>0</v>
      </c>
      <c r="H93" s="13">
        <v>188.20500000000001</v>
      </c>
    </row>
    <row r="94" spans="1:8" x14ac:dyDescent="0.25">
      <c r="A94" s="13" t="s">
        <v>7</v>
      </c>
      <c r="B94" s="13">
        <v>13112018</v>
      </c>
      <c r="C94" s="25">
        <v>0.84027777777373558</v>
      </c>
      <c r="D94" s="13">
        <v>840</v>
      </c>
      <c r="E94" s="26">
        <v>1626</v>
      </c>
      <c r="G94" s="13">
        <v>188.20400000000001</v>
      </c>
      <c r="H94" s="13">
        <v>188.04689999999999</v>
      </c>
    </row>
    <row r="95" spans="1:8" x14ac:dyDescent="0.25">
      <c r="A95" s="13" t="s">
        <v>7</v>
      </c>
      <c r="B95" s="13">
        <v>14112018</v>
      </c>
      <c r="C95" s="25">
        <v>1.84375</v>
      </c>
      <c r="D95" s="13">
        <v>845</v>
      </c>
      <c r="E95" s="26">
        <v>2146</v>
      </c>
      <c r="G95" s="13">
        <v>188.04759999999999</v>
      </c>
      <c r="H95" s="13">
        <v>187.84479999999999</v>
      </c>
    </row>
    <row r="96" spans="1:8" x14ac:dyDescent="0.25">
      <c r="A96" s="13" t="s">
        <v>7</v>
      </c>
      <c r="B96" s="13">
        <v>15112018</v>
      </c>
      <c r="C96" s="25">
        <v>2.8506944444452529</v>
      </c>
      <c r="D96" s="13">
        <v>855</v>
      </c>
      <c r="E96" s="26">
        <v>2103</v>
      </c>
      <c r="G96" s="13">
        <v>187.8416</v>
      </c>
      <c r="H96" s="13">
        <v>187.6653</v>
      </c>
    </row>
    <row r="97" spans="1:8" x14ac:dyDescent="0.25">
      <c r="A97" s="13" t="s">
        <v>7</v>
      </c>
      <c r="B97" s="13">
        <v>16112018</v>
      </c>
      <c r="C97" s="25">
        <v>3.8090277777737356</v>
      </c>
      <c r="D97" s="13">
        <v>755</v>
      </c>
      <c r="E97" s="26">
        <v>1279</v>
      </c>
      <c r="G97" s="13">
        <v>187.6653</v>
      </c>
      <c r="H97" s="13">
        <v>187.56129999999999</v>
      </c>
    </row>
    <row r="98" spans="1:8" x14ac:dyDescent="0.25">
      <c r="A98" s="13" t="s">
        <v>7</v>
      </c>
      <c r="B98" s="13">
        <v>17112018</v>
      </c>
      <c r="C98" s="25">
        <v>4.8611111111094942</v>
      </c>
      <c r="D98" s="13">
        <v>910</v>
      </c>
      <c r="E98" s="26">
        <v>802</v>
      </c>
      <c r="G98" s="13">
        <v>187.56020000000001</v>
      </c>
      <c r="H98" s="13">
        <v>187.49529999999999</v>
      </c>
    </row>
    <row r="99" spans="1:8" x14ac:dyDescent="0.25">
      <c r="A99" s="13" t="s">
        <v>7</v>
      </c>
      <c r="B99" s="13">
        <v>18112018</v>
      </c>
      <c r="C99" s="25">
        <v>5.859027777776646</v>
      </c>
      <c r="D99" s="13">
        <v>907</v>
      </c>
      <c r="E99" s="26">
        <v>536</v>
      </c>
      <c r="G99" s="13">
        <v>187.4966</v>
      </c>
      <c r="H99" s="13">
        <v>187.45240000000001</v>
      </c>
    </row>
    <row r="100" spans="1:8" x14ac:dyDescent="0.25">
      <c r="A100" s="13" t="s">
        <v>7</v>
      </c>
      <c r="B100" s="13">
        <v>19112018</v>
      </c>
      <c r="C100" s="25">
        <v>6.8395833333343035</v>
      </c>
      <c r="D100" s="13">
        <v>839</v>
      </c>
      <c r="E100" s="26">
        <v>406</v>
      </c>
      <c r="G100" s="13">
        <v>187.4486</v>
      </c>
      <c r="H100" s="13">
        <v>187.4152</v>
      </c>
    </row>
    <row r="101" spans="1:8" x14ac:dyDescent="0.25">
      <c r="A101" s="13" t="s">
        <v>7</v>
      </c>
      <c r="B101" s="13">
        <v>21112018</v>
      </c>
      <c r="C101" s="25">
        <v>8.9166666666642413</v>
      </c>
      <c r="D101" s="13">
        <v>1030</v>
      </c>
      <c r="E101" s="26">
        <v>533</v>
      </c>
      <c r="G101" s="13">
        <v>187.41839999999999</v>
      </c>
      <c r="H101" s="13">
        <v>187.37639999999999</v>
      </c>
    </row>
    <row r="102" spans="1:8" x14ac:dyDescent="0.25">
      <c r="A102" s="13" t="s">
        <v>7</v>
      </c>
      <c r="B102" s="13">
        <v>23112018</v>
      </c>
      <c r="C102" s="25">
        <v>10.878472222218988</v>
      </c>
      <c r="D102" s="13">
        <v>935</v>
      </c>
      <c r="E102" s="26">
        <v>428</v>
      </c>
      <c r="G102" s="13">
        <v>187.37880000000001</v>
      </c>
      <c r="H102" s="13">
        <v>187.3443</v>
      </c>
    </row>
    <row r="103" spans="1:8" x14ac:dyDescent="0.25">
      <c r="A103" s="13" t="s">
        <v>7</v>
      </c>
      <c r="B103" s="13">
        <v>25112018</v>
      </c>
      <c r="C103" s="25">
        <v>13.125</v>
      </c>
      <c r="D103" s="13">
        <v>1530</v>
      </c>
      <c r="E103" s="26">
        <v>372</v>
      </c>
      <c r="G103" s="13">
        <v>187.34309999999999</v>
      </c>
      <c r="H103" s="13">
        <v>187.31299999999999</v>
      </c>
    </row>
    <row r="104" spans="1:8" x14ac:dyDescent="0.25">
      <c r="A104" s="13" t="s">
        <v>7</v>
      </c>
      <c r="B104" s="13">
        <v>28112018</v>
      </c>
      <c r="C104" s="25">
        <v>15.854166666664241</v>
      </c>
      <c r="D104" s="13">
        <v>900</v>
      </c>
      <c r="E104" s="26">
        <v>329</v>
      </c>
      <c r="G104" s="13">
        <v>187.3124</v>
      </c>
      <c r="H104" s="13">
        <v>187.28579999999999</v>
      </c>
    </row>
    <row r="105" spans="1:8" x14ac:dyDescent="0.25">
      <c r="A105" s="13" t="s">
        <v>7</v>
      </c>
      <c r="B105" s="13">
        <v>1122018</v>
      </c>
      <c r="C105" s="25">
        <v>18.909722222218988</v>
      </c>
      <c r="D105" s="13">
        <v>1020</v>
      </c>
      <c r="E105" s="26">
        <v>290</v>
      </c>
      <c r="G105" s="13">
        <v>187.285</v>
      </c>
      <c r="H105" s="13">
        <v>187.2637</v>
      </c>
    </row>
    <row r="106" spans="1:8" x14ac:dyDescent="0.25">
      <c r="A106" s="13" t="s">
        <v>7</v>
      </c>
      <c r="B106" s="13">
        <v>5122018</v>
      </c>
      <c r="C106" s="25">
        <v>22.861111111109494</v>
      </c>
      <c r="D106" s="13">
        <v>910</v>
      </c>
      <c r="E106" s="26">
        <v>302</v>
      </c>
      <c r="G106" s="13">
        <v>187.2585</v>
      </c>
      <c r="H106" s="13">
        <v>187.23599999999999</v>
      </c>
    </row>
    <row r="107" spans="1:8" x14ac:dyDescent="0.25">
      <c r="A107" s="13" t="s">
        <v>7</v>
      </c>
      <c r="B107" s="13">
        <v>9122018</v>
      </c>
      <c r="C107" s="25">
        <v>27.145833333328483</v>
      </c>
      <c r="D107" s="13">
        <v>1600</v>
      </c>
      <c r="E107" s="13">
        <v>289</v>
      </c>
      <c r="G107" s="13">
        <v>187.2336</v>
      </c>
      <c r="H107" s="13">
        <v>187.21119999999999</v>
      </c>
    </row>
    <row r="108" spans="1:8" x14ac:dyDescent="0.25">
      <c r="A108" s="13" t="s">
        <v>9</v>
      </c>
      <c r="B108" s="13">
        <v>12112018</v>
      </c>
      <c r="C108" s="25">
        <v>0</v>
      </c>
      <c r="D108" s="13">
        <v>1230</v>
      </c>
      <c r="E108" s="32">
        <v>0</v>
      </c>
      <c r="G108"/>
      <c r="H108" s="39">
        <v>184.63194999999999</v>
      </c>
    </row>
    <row r="109" spans="1:8" x14ac:dyDescent="0.25">
      <c r="A109" s="13" t="s">
        <v>9</v>
      </c>
      <c r="B109" s="13">
        <v>13112018</v>
      </c>
      <c r="C109" s="25">
        <v>0.84027777777373558</v>
      </c>
      <c r="D109" s="13">
        <v>840</v>
      </c>
      <c r="E109" s="33">
        <v>1672</v>
      </c>
      <c r="G109" s="38">
        <v>184.63159999999999</v>
      </c>
      <c r="H109" s="38">
        <v>184.47649999999999</v>
      </c>
    </row>
    <row r="110" spans="1:8" x14ac:dyDescent="0.25">
      <c r="A110" s="13" t="s">
        <v>9</v>
      </c>
      <c r="B110" s="13">
        <v>14112018</v>
      </c>
      <c r="C110" s="25">
        <v>1.84375</v>
      </c>
      <c r="D110" s="13">
        <v>845</v>
      </c>
      <c r="E110" s="34">
        <v>2211</v>
      </c>
      <c r="G110" s="38">
        <v>184.47669999999999</v>
      </c>
      <c r="H110" s="38">
        <v>184.27520000000001</v>
      </c>
    </row>
    <row r="111" spans="1:8" x14ac:dyDescent="0.25">
      <c r="A111" s="13" t="s">
        <v>9</v>
      </c>
      <c r="B111" s="13">
        <v>15112018</v>
      </c>
      <c r="C111" s="25">
        <v>2.8506944444452529</v>
      </c>
      <c r="D111" s="13">
        <v>855</v>
      </c>
      <c r="E111" s="34">
        <v>2150</v>
      </c>
      <c r="G111" s="38">
        <v>184.2722</v>
      </c>
      <c r="H111" s="38">
        <v>184.0976</v>
      </c>
    </row>
    <row r="112" spans="1:8" x14ac:dyDescent="0.25">
      <c r="A112" s="13" t="s">
        <v>9</v>
      </c>
      <c r="B112" s="13">
        <v>16112018</v>
      </c>
      <c r="C112" s="25">
        <v>3.8090277777737356</v>
      </c>
      <c r="D112" s="13">
        <v>755</v>
      </c>
      <c r="E112" s="34">
        <v>1404</v>
      </c>
      <c r="G112" s="38">
        <v>184.0976</v>
      </c>
      <c r="H112" s="38">
        <v>183.98910000000001</v>
      </c>
    </row>
    <row r="113" spans="1:8" x14ac:dyDescent="0.25">
      <c r="A113" s="13" t="s">
        <v>9</v>
      </c>
      <c r="B113" s="13">
        <v>17112018</v>
      </c>
      <c r="C113" s="25">
        <v>4.8611111111094942</v>
      </c>
      <c r="D113" s="13">
        <v>910</v>
      </c>
      <c r="E113" s="34">
        <v>862</v>
      </c>
      <c r="G113" s="38">
        <v>183.9881</v>
      </c>
      <c r="H113" s="38">
        <v>183.92169999999999</v>
      </c>
    </row>
    <row r="114" spans="1:8" x14ac:dyDescent="0.25">
      <c r="A114" s="13" t="s">
        <v>9</v>
      </c>
      <c r="B114" s="13">
        <v>18112018</v>
      </c>
      <c r="C114" s="25">
        <v>5.859027777776646</v>
      </c>
      <c r="D114" s="13">
        <v>907</v>
      </c>
      <c r="E114" s="34">
        <v>582</v>
      </c>
      <c r="G114" s="38">
        <v>183.92320000000001</v>
      </c>
      <c r="H114" s="38">
        <v>183.8775</v>
      </c>
    </row>
    <row r="115" spans="1:8" x14ac:dyDescent="0.25">
      <c r="A115" s="13" t="s">
        <v>9</v>
      </c>
      <c r="B115" s="13">
        <v>19112018</v>
      </c>
      <c r="C115" s="25">
        <v>6.8395833333343035</v>
      </c>
      <c r="D115" s="13">
        <v>839</v>
      </c>
      <c r="E115" s="34">
        <v>434</v>
      </c>
      <c r="G115" s="38">
        <v>183.8732</v>
      </c>
      <c r="H115" s="38">
        <v>183.84030000000001</v>
      </c>
    </row>
    <row r="116" spans="1:8" x14ac:dyDescent="0.25">
      <c r="A116" s="13" t="s">
        <v>9</v>
      </c>
      <c r="B116" s="13">
        <v>21112018</v>
      </c>
      <c r="C116" s="25">
        <v>8.9166666666642413</v>
      </c>
      <c r="D116" s="13">
        <v>1030</v>
      </c>
      <c r="E116" s="34">
        <v>566</v>
      </c>
      <c r="G116" s="38">
        <v>183.8433</v>
      </c>
      <c r="H116" s="38">
        <v>183.8006</v>
      </c>
    </row>
    <row r="117" spans="1:8" x14ac:dyDescent="0.25">
      <c r="A117" s="13" t="s">
        <v>9</v>
      </c>
      <c r="B117" s="13">
        <v>23112018</v>
      </c>
      <c r="C117" s="25">
        <v>10.878472222218988</v>
      </c>
      <c r="D117" s="13">
        <v>935</v>
      </c>
      <c r="E117" s="34">
        <v>410</v>
      </c>
      <c r="G117" s="38">
        <v>183.8031</v>
      </c>
      <c r="H117" s="38">
        <v>183.77180000000001</v>
      </c>
    </row>
    <row r="118" spans="1:8" x14ac:dyDescent="0.25">
      <c r="A118" s="13" t="s">
        <v>9</v>
      </c>
      <c r="B118" s="13">
        <v>25112018</v>
      </c>
      <c r="C118" s="25">
        <v>13.125</v>
      </c>
      <c r="D118" s="13">
        <v>1530</v>
      </c>
      <c r="E118" s="34">
        <v>376</v>
      </c>
      <c r="G118" s="38">
        <v>183.7704</v>
      </c>
      <c r="H118" s="38">
        <v>183.73949999999999</v>
      </c>
    </row>
    <row r="119" spans="1:8" x14ac:dyDescent="0.25">
      <c r="A119" s="13" t="s">
        <v>9</v>
      </c>
      <c r="B119" s="13">
        <v>28112018</v>
      </c>
      <c r="C119" s="25">
        <v>15.854166666664241</v>
      </c>
      <c r="D119" s="13">
        <v>900</v>
      </c>
      <c r="E119" s="34">
        <v>326</v>
      </c>
      <c r="G119" s="38">
        <v>183.73929999999999</v>
      </c>
      <c r="H119" s="38">
        <v>183.7124</v>
      </c>
    </row>
    <row r="120" spans="1:8" x14ac:dyDescent="0.25">
      <c r="A120" s="13" t="s">
        <v>9</v>
      </c>
      <c r="B120" s="13">
        <v>1122018</v>
      </c>
      <c r="C120" s="25">
        <v>18.909722222218988</v>
      </c>
      <c r="D120" s="13">
        <v>1020</v>
      </c>
      <c r="E120" s="34">
        <v>316</v>
      </c>
      <c r="G120" s="38">
        <v>183.7116</v>
      </c>
      <c r="H120" s="38">
        <v>183.68879999999999</v>
      </c>
    </row>
    <row r="121" spans="1:8" x14ac:dyDescent="0.25">
      <c r="A121" s="13" t="s">
        <v>9</v>
      </c>
      <c r="B121" s="13">
        <v>5122018</v>
      </c>
      <c r="C121" s="25">
        <v>22.861111111109494</v>
      </c>
      <c r="D121" s="13">
        <v>910</v>
      </c>
      <c r="E121" s="34">
        <v>318</v>
      </c>
      <c r="G121" s="38">
        <v>183.6825</v>
      </c>
      <c r="H121" s="38">
        <v>183.66079999999999</v>
      </c>
    </row>
    <row r="122" spans="1:8" x14ac:dyDescent="0.25">
      <c r="A122" s="13" t="s">
        <v>9</v>
      </c>
      <c r="B122" s="13">
        <v>9122018</v>
      </c>
      <c r="C122" s="25">
        <v>27.145833333328483</v>
      </c>
      <c r="D122" s="13">
        <v>1600</v>
      </c>
      <c r="E122" s="33">
        <v>302</v>
      </c>
      <c r="G122" s="38">
        <v>183.65870000000001</v>
      </c>
      <c r="H122" s="38">
        <v>183.63650000000001</v>
      </c>
    </row>
    <row r="123" spans="1:8" x14ac:dyDescent="0.25">
      <c r="A123" s="13" t="s">
        <v>10</v>
      </c>
      <c r="B123" s="13">
        <v>12112018</v>
      </c>
      <c r="C123" s="25">
        <v>0</v>
      </c>
      <c r="D123" s="13">
        <v>1230</v>
      </c>
      <c r="E123" s="13">
        <v>0</v>
      </c>
      <c r="G123" s="14"/>
      <c r="H123" s="14">
        <v>184.99025</v>
      </c>
    </row>
    <row r="124" spans="1:8" x14ac:dyDescent="0.25">
      <c r="A124" s="13" t="s">
        <v>10</v>
      </c>
      <c r="B124" s="13">
        <v>13112018</v>
      </c>
      <c r="C124" s="25">
        <v>0.84027777777373558</v>
      </c>
      <c r="D124" s="13">
        <v>840</v>
      </c>
      <c r="E124" s="29">
        <v>1606</v>
      </c>
      <c r="G124" s="38">
        <v>184.9889</v>
      </c>
      <c r="H124" s="38">
        <v>184.8295</v>
      </c>
    </row>
    <row r="125" spans="1:8" x14ac:dyDescent="0.25">
      <c r="A125" s="13" t="s">
        <v>10</v>
      </c>
      <c r="B125" s="13">
        <v>14112018</v>
      </c>
      <c r="C125" s="25">
        <v>1.84375</v>
      </c>
      <c r="D125" s="13">
        <v>845</v>
      </c>
      <c r="E125" s="30">
        <v>2068</v>
      </c>
      <c r="G125" s="38">
        <v>184.83</v>
      </c>
      <c r="H125" s="38">
        <v>184.62950000000001</v>
      </c>
    </row>
    <row r="126" spans="1:8" x14ac:dyDescent="0.25">
      <c r="A126" s="13" t="s">
        <v>10</v>
      </c>
      <c r="B126" s="13">
        <v>15112018</v>
      </c>
      <c r="C126" s="25">
        <v>2.8506944444452529</v>
      </c>
      <c r="D126" s="13">
        <v>855</v>
      </c>
      <c r="E126" s="30">
        <v>1998</v>
      </c>
      <c r="G126" s="38">
        <v>184.62620000000001</v>
      </c>
      <c r="H126" s="38">
        <v>184.45169999999999</v>
      </c>
    </row>
    <row r="127" spans="1:8" x14ac:dyDescent="0.25">
      <c r="A127" s="13" t="s">
        <v>10</v>
      </c>
      <c r="B127" s="13">
        <v>16112018</v>
      </c>
      <c r="C127" s="25">
        <v>3.8090277777737356</v>
      </c>
      <c r="D127" s="13">
        <v>755</v>
      </c>
      <c r="E127" s="30">
        <v>1234</v>
      </c>
      <c r="G127" s="38">
        <v>184.452</v>
      </c>
      <c r="H127" s="38">
        <v>184.3475</v>
      </c>
    </row>
    <row r="128" spans="1:8" x14ac:dyDescent="0.25">
      <c r="A128" s="13" t="s">
        <v>10</v>
      </c>
      <c r="B128" s="13">
        <v>17112018</v>
      </c>
      <c r="C128" s="25">
        <v>4.8611111111094942</v>
      </c>
      <c r="D128" s="13">
        <v>910</v>
      </c>
      <c r="E128" s="31">
        <v>864</v>
      </c>
      <c r="G128" s="38">
        <v>184.34559999999999</v>
      </c>
      <c r="H128" s="38">
        <v>184.273</v>
      </c>
    </row>
    <row r="129" spans="1:8" x14ac:dyDescent="0.25">
      <c r="A129" s="13" t="s">
        <v>10</v>
      </c>
      <c r="B129" s="13">
        <v>18112018</v>
      </c>
      <c r="C129" s="25">
        <v>5.859027777776646</v>
      </c>
      <c r="D129" s="13">
        <v>907</v>
      </c>
      <c r="E129" s="31">
        <v>576</v>
      </c>
      <c r="G129" s="38">
        <v>184.2748</v>
      </c>
      <c r="H129" s="38">
        <v>184.22579999999999</v>
      </c>
    </row>
    <row r="130" spans="1:8" x14ac:dyDescent="0.25">
      <c r="A130" s="13" t="s">
        <v>10</v>
      </c>
      <c r="B130" s="13">
        <v>19112018</v>
      </c>
      <c r="C130" s="25">
        <v>6.8395833333343035</v>
      </c>
      <c r="D130" s="13">
        <v>839</v>
      </c>
      <c r="E130" s="31">
        <v>424</v>
      </c>
      <c r="G130" s="38">
        <v>184.22219999999999</v>
      </c>
      <c r="H130" s="38">
        <v>184.18680000000001</v>
      </c>
    </row>
    <row r="131" spans="1:8" x14ac:dyDescent="0.25">
      <c r="A131" s="13" t="s">
        <v>10</v>
      </c>
      <c r="B131" s="13">
        <v>21112018</v>
      </c>
      <c r="C131" s="25">
        <v>8.9166666666642413</v>
      </c>
      <c r="D131" s="13">
        <v>1030</v>
      </c>
      <c r="E131" s="31">
        <v>538</v>
      </c>
      <c r="G131" s="38">
        <v>184.18989999999999</v>
      </c>
      <c r="H131" s="38">
        <v>184.1456</v>
      </c>
    </row>
    <row r="132" spans="1:8" x14ac:dyDescent="0.25">
      <c r="A132" s="13" t="s">
        <v>10</v>
      </c>
      <c r="B132" s="13">
        <v>23112018</v>
      </c>
      <c r="C132" s="25">
        <v>10.878472222218988</v>
      </c>
      <c r="D132" s="13">
        <v>935</v>
      </c>
      <c r="E132" s="31">
        <v>382</v>
      </c>
      <c r="G132" s="38">
        <v>184.14879999999999</v>
      </c>
      <c r="H132" s="38">
        <v>184.1163</v>
      </c>
    </row>
    <row r="133" spans="1:8" x14ac:dyDescent="0.25">
      <c r="A133" s="13" t="s">
        <v>10</v>
      </c>
      <c r="B133" s="13">
        <v>25112018</v>
      </c>
      <c r="C133" s="25">
        <v>13.125</v>
      </c>
      <c r="D133" s="13">
        <v>1530</v>
      </c>
      <c r="E133" s="31">
        <v>342</v>
      </c>
      <c r="G133" s="38">
        <v>184.11420000000001</v>
      </c>
      <c r="H133" s="38">
        <v>184.0855</v>
      </c>
    </row>
    <row r="134" spans="1:8" x14ac:dyDescent="0.25">
      <c r="A134" s="13" t="s">
        <v>10</v>
      </c>
      <c r="B134" s="13">
        <v>28112018</v>
      </c>
      <c r="C134" s="25">
        <v>15.854166666664241</v>
      </c>
      <c r="D134" s="13">
        <v>900</v>
      </c>
      <c r="E134" s="31">
        <v>304</v>
      </c>
      <c r="G134" s="38">
        <v>184.08369999999999</v>
      </c>
      <c r="H134" s="38">
        <v>184.0583</v>
      </c>
    </row>
    <row r="135" spans="1:8" x14ac:dyDescent="0.25">
      <c r="A135" s="13" t="s">
        <v>10</v>
      </c>
      <c r="B135" s="13">
        <v>1122018</v>
      </c>
      <c r="C135" s="25">
        <v>18.909722222218988</v>
      </c>
      <c r="D135" s="13">
        <v>1020</v>
      </c>
      <c r="E135" s="31">
        <v>286</v>
      </c>
      <c r="G135" s="38">
        <v>184.0583</v>
      </c>
      <c r="H135" s="38">
        <v>184.03479999999999</v>
      </c>
    </row>
    <row r="136" spans="1:8" x14ac:dyDescent="0.25">
      <c r="A136" s="13" t="s">
        <v>10</v>
      </c>
      <c r="B136" s="13">
        <v>5122018</v>
      </c>
      <c r="C136" s="25">
        <v>22.861111111109494</v>
      </c>
      <c r="D136" s="13">
        <v>910</v>
      </c>
      <c r="E136" s="31">
        <v>289</v>
      </c>
      <c r="G136" s="38">
        <v>184.0299</v>
      </c>
      <c r="H136" s="38">
        <v>184.00640000000001</v>
      </c>
    </row>
    <row r="137" spans="1:8" x14ac:dyDescent="0.25">
      <c r="A137" s="13" t="s">
        <v>10</v>
      </c>
      <c r="B137" s="13">
        <v>9122018</v>
      </c>
      <c r="C137" s="25">
        <v>27.145833333328483</v>
      </c>
      <c r="D137" s="13">
        <v>1600</v>
      </c>
      <c r="E137" s="31">
        <v>276</v>
      </c>
      <c r="G137" s="38">
        <v>184.0044</v>
      </c>
      <c r="H137" s="38">
        <v>183.9829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7"/>
  <sheetViews>
    <sheetView zoomScale="85" zoomScaleNormal="85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defaultRowHeight="15" x14ac:dyDescent="0.25"/>
  <cols>
    <col min="1" max="1" width="8.5703125"/>
    <col min="2" max="2" width="15.42578125" bestFit="1" customWidth="1"/>
    <col min="3" max="3" width="15.42578125" customWidth="1"/>
    <col min="4" max="4" width="16.7109375" bestFit="1" customWidth="1"/>
    <col min="5" max="5" width="8.42578125" style="50" customWidth="1"/>
    <col min="6" max="6" width="7.7109375" style="50" customWidth="1"/>
    <col min="7" max="7" width="11.85546875" bestFit="1" customWidth="1"/>
    <col min="8" max="1025" width="8.5703125"/>
  </cols>
  <sheetData>
    <row r="1" spans="1:7" ht="62.25" customHeight="1" x14ac:dyDescent="0.25">
      <c r="A1" s="48" t="s">
        <v>26</v>
      </c>
      <c r="B1" s="48" t="s">
        <v>29</v>
      </c>
      <c r="C1" s="48" t="s">
        <v>68</v>
      </c>
      <c r="D1" s="48" t="s">
        <v>67</v>
      </c>
      <c r="E1" s="48" t="s">
        <v>72</v>
      </c>
      <c r="F1" s="48" t="s">
        <v>71</v>
      </c>
      <c r="G1" s="48" t="s">
        <v>30</v>
      </c>
    </row>
    <row r="2" spans="1:7" x14ac:dyDescent="0.25">
      <c r="A2" s="13" t="s">
        <v>0</v>
      </c>
      <c r="B2" s="13" t="s">
        <v>11</v>
      </c>
      <c r="C2" s="13" t="s">
        <v>55</v>
      </c>
      <c r="D2" s="13" t="s">
        <v>69</v>
      </c>
      <c r="E2" s="13" t="s">
        <v>70</v>
      </c>
      <c r="F2" s="13" t="s">
        <v>28</v>
      </c>
      <c r="G2" s="13" t="s">
        <v>13</v>
      </c>
    </row>
    <row r="3" spans="1:7" s="13" customFormat="1" x14ac:dyDescent="0.25">
      <c r="A3" s="13" t="s">
        <v>75</v>
      </c>
      <c r="B3" s="13">
        <v>12112018</v>
      </c>
      <c r="C3" s="13">
        <v>0</v>
      </c>
      <c r="D3" s="13">
        <v>0</v>
      </c>
      <c r="E3" s="49" t="e">
        <f>D3/(C3+D3)</f>
        <v>#DIV/0!</v>
      </c>
      <c r="F3" s="49" t="e">
        <f>C3/(C3+D3)</f>
        <v>#DIV/0!</v>
      </c>
      <c r="G3" s="13">
        <v>1230</v>
      </c>
    </row>
    <row r="4" spans="1:7" s="13" customFormat="1" x14ac:dyDescent="0.25">
      <c r="A4" s="13" t="s">
        <v>75</v>
      </c>
      <c r="B4" s="13">
        <v>13112018</v>
      </c>
      <c r="C4" s="13">
        <v>11.78</v>
      </c>
      <c r="D4" s="25">
        <v>22.22</v>
      </c>
      <c r="E4" s="49">
        <f t="shared" ref="E4:E67" si="0">D4/(C4+D4)</f>
        <v>0.6535294117647058</v>
      </c>
      <c r="F4" s="49">
        <f t="shared" ref="F4:F67" si="1">C4/(C4+D4)</f>
        <v>0.34647058823529409</v>
      </c>
      <c r="G4" s="13">
        <v>840</v>
      </c>
    </row>
    <row r="5" spans="1:7" s="13" customFormat="1" x14ac:dyDescent="0.25">
      <c r="A5" s="13" t="s">
        <v>75</v>
      </c>
      <c r="B5" s="13">
        <v>14112018</v>
      </c>
      <c r="C5" s="13">
        <v>22.07</v>
      </c>
      <c r="D5" s="35">
        <v>24.42</v>
      </c>
      <c r="E5" s="49">
        <f t="shared" si="0"/>
        <v>0.52527425252742521</v>
      </c>
      <c r="F5" s="49">
        <f t="shared" si="1"/>
        <v>0.47472574747257473</v>
      </c>
      <c r="G5" s="13">
        <v>845</v>
      </c>
    </row>
    <row r="6" spans="1:7" s="13" customFormat="1" x14ac:dyDescent="0.25">
      <c r="A6" s="13" t="s">
        <v>75</v>
      </c>
      <c r="B6" s="13">
        <v>15112018</v>
      </c>
      <c r="C6" s="13">
        <v>28.81</v>
      </c>
      <c r="D6" s="36">
        <v>26.01</v>
      </c>
      <c r="E6" s="49">
        <f t="shared" si="0"/>
        <v>0.47446187522801897</v>
      </c>
      <c r="F6" s="49">
        <f t="shared" si="1"/>
        <v>0.52553812477198103</v>
      </c>
      <c r="G6" s="13">
        <v>855</v>
      </c>
    </row>
    <row r="7" spans="1:7" s="13" customFormat="1" x14ac:dyDescent="0.25">
      <c r="A7" s="13" t="s">
        <v>75</v>
      </c>
      <c r="B7" s="13">
        <v>16112018</v>
      </c>
      <c r="C7" s="13">
        <v>33.700000000000003</v>
      </c>
      <c r="D7" s="36">
        <v>27.39</v>
      </c>
      <c r="E7" s="49">
        <f t="shared" si="0"/>
        <v>0.44835488623342606</v>
      </c>
      <c r="F7" s="49">
        <f t="shared" si="1"/>
        <v>0.55164511376657388</v>
      </c>
      <c r="G7" s="13">
        <v>755</v>
      </c>
    </row>
    <row r="8" spans="1:7" s="13" customFormat="1" x14ac:dyDescent="0.25">
      <c r="A8" s="13" t="s">
        <v>75</v>
      </c>
      <c r="B8" s="13">
        <v>17112018</v>
      </c>
      <c r="C8" s="13">
        <v>36.96</v>
      </c>
      <c r="D8" s="37">
        <v>27.54</v>
      </c>
      <c r="E8" s="49">
        <f t="shared" si="0"/>
        <v>0.42697674418604648</v>
      </c>
      <c r="F8" s="49">
        <f t="shared" si="1"/>
        <v>0.57302325581395352</v>
      </c>
      <c r="G8" s="13">
        <v>910</v>
      </c>
    </row>
    <row r="9" spans="1:7" s="13" customFormat="1" x14ac:dyDescent="0.25">
      <c r="A9" s="13" t="s">
        <v>75</v>
      </c>
      <c r="B9" s="13">
        <v>18112018</v>
      </c>
      <c r="C9" s="13">
        <v>39.619999999999997</v>
      </c>
      <c r="D9" s="37">
        <v>27.97</v>
      </c>
      <c r="E9" s="49">
        <f t="shared" si="0"/>
        <v>0.41381861222074268</v>
      </c>
      <c r="F9" s="49">
        <f t="shared" si="1"/>
        <v>0.58618138777925721</v>
      </c>
      <c r="G9" s="13">
        <v>907</v>
      </c>
    </row>
    <row r="10" spans="1:7" s="13" customFormat="1" x14ac:dyDescent="0.25">
      <c r="A10" s="13" t="s">
        <v>75</v>
      </c>
      <c r="B10" s="13">
        <v>19112018</v>
      </c>
      <c r="C10" s="13">
        <v>42.59</v>
      </c>
      <c r="D10" s="37">
        <v>29.02</v>
      </c>
      <c r="E10" s="49">
        <f t="shared" si="0"/>
        <v>0.40525066331517945</v>
      </c>
      <c r="F10" s="49">
        <f t="shared" si="1"/>
        <v>0.59474933668482066</v>
      </c>
      <c r="G10" s="13">
        <v>839</v>
      </c>
    </row>
    <row r="11" spans="1:7" s="13" customFormat="1" x14ac:dyDescent="0.25">
      <c r="A11" s="13" t="s">
        <v>75</v>
      </c>
      <c r="B11" s="13">
        <v>21112018</v>
      </c>
      <c r="C11" s="13">
        <v>47.38</v>
      </c>
      <c r="D11" s="37">
        <v>29.33</v>
      </c>
      <c r="E11" s="49">
        <f t="shared" si="0"/>
        <v>0.38234910702646324</v>
      </c>
      <c r="F11" s="49">
        <f t="shared" si="1"/>
        <v>0.6176508929735367</v>
      </c>
      <c r="G11" s="13">
        <v>1030</v>
      </c>
    </row>
    <row r="12" spans="1:7" s="13" customFormat="1" x14ac:dyDescent="0.25">
      <c r="A12" s="13" t="s">
        <v>75</v>
      </c>
      <c r="B12" s="13">
        <v>23112018</v>
      </c>
      <c r="C12" s="13">
        <v>49.61</v>
      </c>
      <c r="D12" s="37">
        <v>29.3</v>
      </c>
      <c r="E12" s="49">
        <f t="shared" si="0"/>
        <v>0.37130908630084908</v>
      </c>
      <c r="F12" s="49">
        <f t="shared" si="1"/>
        <v>0.62869091369915098</v>
      </c>
      <c r="G12" s="13">
        <v>935</v>
      </c>
    </row>
    <row r="13" spans="1:7" s="13" customFormat="1" x14ac:dyDescent="0.25">
      <c r="A13" s="13" t="s">
        <v>75</v>
      </c>
      <c r="B13" s="13">
        <v>25112018</v>
      </c>
      <c r="C13" s="13">
        <v>50.71</v>
      </c>
      <c r="D13" s="37">
        <v>29.33</v>
      </c>
      <c r="E13" s="49">
        <f t="shared" si="0"/>
        <v>0.36644177911044479</v>
      </c>
      <c r="F13" s="49">
        <f t="shared" si="1"/>
        <v>0.63355822088955527</v>
      </c>
      <c r="G13" s="13">
        <v>1530</v>
      </c>
    </row>
    <row r="14" spans="1:7" s="13" customFormat="1" x14ac:dyDescent="0.25">
      <c r="A14" s="13" t="s">
        <v>75</v>
      </c>
      <c r="B14" s="13">
        <v>28112018</v>
      </c>
      <c r="C14" s="13">
        <v>52.452556000000001</v>
      </c>
      <c r="D14" s="37">
        <f>29.06*1.0312</f>
        <v>29.966671999999996</v>
      </c>
      <c r="E14" s="49">
        <f t="shared" si="0"/>
        <v>0.36358836071602119</v>
      </c>
      <c r="F14" s="49">
        <f t="shared" si="1"/>
        <v>0.6364116392839787</v>
      </c>
      <c r="G14" s="13">
        <v>900</v>
      </c>
    </row>
    <row r="15" spans="1:7" s="13" customFormat="1" x14ac:dyDescent="0.25">
      <c r="A15" s="13" t="s">
        <v>75</v>
      </c>
      <c r="B15" s="13">
        <v>1122018</v>
      </c>
      <c r="C15" s="13">
        <v>55.31</v>
      </c>
      <c r="D15" s="37">
        <v>31.04</v>
      </c>
      <c r="E15" s="49">
        <f t="shared" si="0"/>
        <v>0.35946728430804864</v>
      </c>
      <c r="F15" s="49">
        <f t="shared" si="1"/>
        <v>0.64053271569195147</v>
      </c>
      <c r="G15" s="13">
        <v>1020</v>
      </c>
    </row>
    <row r="16" spans="1:7" s="13" customFormat="1" x14ac:dyDescent="0.25">
      <c r="A16" s="13" t="s">
        <v>75</v>
      </c>
      <c r="B16" s="13">
        <v>5122018</v>
      </c>
      <c r="C16" s="13">
        <v>56.78</v>
      </c>
      <c r="D16" s="37">
        <v>31.03</v>
      </c>
      <c r="E16" s="49">
        <f t="shared" si="0"/>
        <v>0.35337660858672132</v>
      </c>
      <c r="F16" s="49">
        <f t="shared" si="1"/>
        <v>0.64662339141327863</v>
      </c>
      <c r="G16" s="13">
        <v>910</v>
      </c>
    </row>
    <row r="17" spans="1:7" s="13" customFormat="1" x14ac:dyDescent="0.25">
      <c r="A17" s="13" t="s">
        <v>75</v>
      </c>
      <c r="B17" s="13">
        <v>9122018</v>
      </c>
      <c r="C17" s="13">
        <v>58.15</v>
      </c>
      <c r="D17" s="37">
        <v>31.18</v>
      </c>
      <c r="E17" s="49">
        <f t="shared" si="0"/>
        <v>0.34904287473413187</v>
      </c>
      <c r="F17" s="49">
        <f t="shared" si="1"/>
        <v>0.65095712526586813</v>
      </c>
      <c r="G17" s="13">
        <v>1600</v>
      </c>
    </row>
    <row r="18" spans="1:7" s="13" customFormat="1" x14ac:dyDescent="0.25">
      <c r="A18" s="13" t="s">
        <v>76</v>
      </c>
      <c r="B18" s="13">
        <v>12112018</v>
      </c>
      <c r="C18" s="13">
        <v>0</v>
      </c>
      <c r="D18" s="13">
        <v>0</v>
      </c>
      <c r="E18" s="49" t="e">
        <f t="shared" si="0"/>
        <v>#DIV/0!</v>
      </c>
      <c r="F18" s="49" t="e">
        <f t="shared" si="1"/>
        <v>#DIV/0!</v>
      </c>
      <c r="G18" s="13">
        <v>1230</v>
      </c>
    </row>
    <row r="19" spans="1:7" s="13" customFormat="1" x14ac:dyDescent="0.25">
      <c r="A19" s="13" t="s">
        <v>76</v>
      </c>
      <c r="B19" s="13">
        <v>13112018</v>
      </c>
      <c r="C19" s="13">
        <v>11.77</v>
      </c>
      <c r="D19" s="25">
        <v>22.2</v>
      </c>
      <c r="E19" s="49">
        <f t="shared" si="0"/>
        <v>0.65351780983220487</v>
      </c>
      <c r="F19" s="49">
        <f t="shared" si="1"/>
        <v>0.34648219016779513</v>
      </c>
      <c r="G19" s="13">
        <v>840</v>
      </c>
    </row>
    <row r="20" spans="1:7" s="13" customFormat="1" x14ac:dyDescent="0.25">
      <c r="A20" s="13" t="s">
        <v>76</v>
      </c>
      <c r="B20" s="13">
        <v>14112018</v>
      </c>
      <c r="C20" s="13">
        <v>21.61</v>
      </c>
      <c r="D20" s="35">
        <v>24.25</v>
      </c>
      <c r="E20" s="49">
        <f t="shared" si="0"/>
        <v>0.52878325337985177</v>
      </c>
      <c r="F20" s="49">
        <f t="shared" si="1"/>
        <v>0.47121674662014829</v>
      </c>
      <c r="G20" s="13">
        <v>845</v>
      </c>
    </row>
    <row r="21" spans="1:7" s="13" customFormat="1" x14ac:dyDescent="0.25">
      <c r="A21" s="13" t="s">
        <v>76</v>
      </c>
      <c r="B21" s="13">
        <v>15112018</v>
      </c>
      <c r="C21" s="13">
        <v>28.68</v>
      </c>
      <c r="D21" s="36">
        <v>26.19</v>
      </c>
      <c r="E21" s="49">
        <f t="shared" si="0"/>
        <v>0.47731000546746855</v>
      </c>
      <c r="F21" s="49">
        <f t="shared" si="1"/>
        <v>0.5226899945325314</v>
      </c>
      <c r="G21" s="13">
        <v>855</v>
      </c>
    </row>
    <row r="22" spans="1:7" s="13" customFormat="1" x14ac:dyDescent="0.25">
      <c r="A22" s="13" t="s">
        <v>76</v>
      </c>
      <c r="B22" s="13">
        <v>16112018</v>
      </c>
      <c r="C22" s="13">
        <v>33.57</v>
      </c>
      <c r="D22" s="36">
        <v>26.88</v>
      </c>
      <c r="E22" s="49">
        <f t="shared" si="0"/>
        <v>0.44466501240694783</v>
      </c>
      <c r="F22" s="49">
        <f t="shared" si="1"/>
        <v>0.55533498759305211</v>
      </c>
      <c r="G22" s="13">
        <v>755</v>
      </c>
    </row>
    <row r="23" spans="1:7" s="13" customFormat="1" x14ac:dyDescent="0.25">
      <c r="A23" s="13" t="s">
        <v>76</v>
      </c>
      <c r="B23" s="13">
        <v>17112018</v>
      </c>
      <c r="C23" s="13">
        <v>36.520000000000003</v>
      </c>
      <c r="D23" s="37">
        <v>27.79</v>
      </c>
      <c r="E23" s="49">
        <f t="shared" si="0"/>
        <v>0.43212564142435078</v>
      </c>
      <c r="F23" s="49">
        <f t="shared" si="1"/>
        <v>0.56787435857564927</v>
      </c>
      <c r="G23" s="13">
        <v>910</v>
      </c>
    </row>
    <row r="24" spans="1:7" s="13" customFormat="1" x14ac:dyDescent="0.25">
      <c r="A24" s="13" t="s">
        <v>76</v>
      </c>
      <c r="B24" s="13">
        <v>18112018</v>
      </c>
      <c r="C24" s="13">
        <v>39.29</v>
      </c>
      <c r="D24" s="37">
        <v>28.07</v>
      </c>
      <c r="E24" s="49">
        <f t="shared" si="0"/>
        <v>0.41671615201900236</v>
      </c>
      <c r="F24" s="49">
        <f t="shared" si="1"/>
        <v>0.58328384798099764</v>
      </c>
      <c r="G24" s="13">
        <v>907</v>
      </c>
    </row>
    <row r="25" spans="1:7" s="13" customFormat="1" x14ac:dyDescent="0.25">
      <c r="A25" s="13" t="s">
        <v>76</v>
      </c>
      <c r="B25" s="13">
        <v>19112018</v>
      </c>
      <c r="C25" s="13">
        <v>41.56</v>
      </c>
      <c r="D25" s="40">
        <v>28.73</v>
      </c>
      <c r="E25" s="49">
        <f t="shared" si="0"/>
        <v>0.40873523972115516</v>
      </c>
      <c r="F25" s="49">
        <f t="shared" si="1"/>
        <v>0.59126476027884478</v>
      </c>
      <c r="G25" s="13">
        <v>839</v>
      </c>
    </row>
    <row r="26" spans="1:7" s="13" customFormat="1" x14ac:dyDescent="0.25">
      <c r="A26" s="13" t="s">
        <v>76</v>
      </c>
      <c r="B26" s="13">
        <v>21112018</v>
      </c>
      <c r="C26" s="13">
        <v>46.87</v>
      </c>
      <c r="D26" s="37">
        <v>29.19</v>
      </c>
      <c r="E26" s="49">
        <f t="shared" si="0"/>
        <v>0.38377596634236127</v>
      </c>
      <c r="F26" s="49">
        <f t="shared" si="1"/>
        <v>0.61622403365763867</v>
      </c>
      <c r="G26" s="13">
        <v>1030</v>
      </c>
    </row>
    <row r="27" spans="1:7" s="13" customFormat="1" x14ac:dyDescent="0.25">
      <c r="A27" s="13" t="s">
        <v>76</v>
      </c>
      <c r="B27" s="13">
        <v>23112018</v>
      </c>
      <c r="C27" s="13">
        <v>49.45</v>
      </c>
      <c r="D27" s="37">
        <v>28.91</v>
      </c>
      <c r="E27" s="49">
        <f t="shared" si="0"/>
        <v>0.36893823379275142</v>
      </c>
      <c r="F27" s="49">
        <f t="shared" si="1"/>
        <v>0.63106176620724863</v>
      </c>
      <c r="G27" s="13">
        <v>935</v>
      </c>
    </row>
    <row r="28" spans="1:7" s="13" customFormat="1" x14ac:dyDescent="0.25">
      <c r="A28" s="13" t="s">
        <v>76</v>
      </c>
      <c r="B28" s="13">
        <v>25112018</v>
      </c>
      <c r="C28" s="13">
        <v>50.79</v>
      </c>
      <c r="D28" s="37">
        <v>29.55</v>
      </c>
      <c r="E28" s="49">
        <f t="shared" si="0"/>
        <v>0.36781179985063478</v>
      </c>
      <c r="F28" s="49">
        <f t="shared" si="1"/>
        <v>0.63218820014936516</v>
      </c>
      <c r="G28" s="13">
        <v>1530</v>
      </c>
    </row>
    <row r="29" spans="1:7" s="13" customFormat="1" x14ac:dyDescent="0.25">
      <c r="A29" s="13" t="s">
        <v>76</v>
      </c>
      <c r="B29" s="13">
        <v>28112018</v>
      </c>
      <c r="C29" s="27">
        <v>52.55</v>
      </c>
      <c r="D29" s="47">
        <v>30.04</v>
      </c>
      <c r="E29" s="49">
        <f t="shared" si="0"/>
        <v>0.3637244218428381</v>
      </c>
      <c r="F29" s="49">
        <f t="shared" si="1"/>
        <v>0.63627557815716185</v>
      </c>
      <c r="G29" s="13">
        <v>900</v>
      </c>
    </row>
    <row r="30" spans="1:7" s="13" customFormat="1" x14ac:dyDescent="0.25">
      <c r="A30" s="13" t="s">
        <v>76</v>
      </c>
      <c r="B30" s="13">
        <v>1122018</v>
      </c>
      <c r="C30" s="51">
        <v>54.31</v>
      </c>
      <c r="D30" s="37">
        <v>30.53</v>
      </c>
      <c r="E30" s="49">
        <f t="shared" si="0"/>
        <v>0.35985384252710984</v>
      </c>
      <c r="F30" s="49">
        <f t="shared" si="1"/>
        <v>0.64014615747289016</v>
      </c>
      <c r="G30" s="13">
        <v>1020</v>
      </c>
    </row>
    <row r="31" spans="1:7" s="13" customFormat="1" x14ac:dyDescent="0.25">
      <c r="A31" s="13" t="s">
        <v>76</v>
      </c>
      <c r="B31" s="13">
        <v>5122018</v>
      </c>
      <c r="C31" s="13">
        <v>56.57</v>
      </c>
      <c r="D31" s="37">
        <v>31.26</v>
      </c>
      <c r="E31" s="49">
        <f t="shared" si="0"/>
        <v>0.35591483547762726</v>
      </c>
      <c r="F31" s="49">
        <f t="shared" si="1"/>
        <v>0.64408516452237274</v>
      </c>
      <c r="G31" s="13">
        <v>910</v>
      </c>
    </row>
    <row r="32" spans="1:7" s="13" customFormat="1" x14ac:dyDescent="0.25">
      <c r="A32" s="13" t="s">
        <v>76</v>
      </c>
      <c r="B32" s="13">
        <v>9122018</v>
      </c>
      <c r="C32" s="13">
        <v>58.22</v>
      </c>
      <c r="D32" s="37">
        <v>31.44</v>
      </c>
      <c r="E32" s="49">
        <f t="shared" si="0"/>
        <v>0.35065804149007362</v>
      </c>
      <c r="F32" s="49">
        <f t="shared" si="1"/>
        <v>0.64934195850992638</v>
      </c>
      <c r="G32" s="13">
        <v>1600</v>
      </c>
    </row>
    <row r="33" spans="1:7" s="13" customFormat="1" x14ac:dyDescent="0.25">
      <c r="A33" s="13" t="s">
        <v>77</v>
      </c>
      <c r="B33" s="13">
        <v>12112018</v>
      </c>
      <c r="C33" s="13">
        <v>0</v>
      </c>
      <c r="D33" s="13">
        <v>0</v>
      </c>
      <c r="E33" s="49" t="e">
        <f t="shared" si="0"/>
        <v>#DIV/0!</v>
      </c>
      <c r="F33" s="49" t="e">
        <f t="shared" si="1"/>
        <v>#DIV/0!</v>
      </c>
      <c r="G33" s="13">
        <v>1230</v>
      </c>
    </row>
    <row r="34" spans="1:7" s="13" customFormat="1" x14ac:dyDescent="0.25">
      <c r="A34" s="13" t="s">
        <v>77</v>
      </c>
      <c r="B34" s="13">
        <v>13112018</v>
      </c>
      <c r="C34" s="13">
        <v>11.85</v>
      </c>
      <c r="D34" s="35">
        <v>22.27</v>
      </c>
      <c r="E34" s="49">
        <f t="shared" si="0"/>
        <v>0.65269636576787815</v>
      </c>
      <c r="F34" s="49">
        <f t="shared" si="1"/>
        <v>0.34730363423212196</v>
      </c>
      <c r="G34" s="13">
        <v>840</v>
      </c>
    </row>
    <row r="35" spans="1:7" s="13" customFormat="1" x14ac:dyDescent="0.25">
      <c r="A35" s="13" t="s">
        <v>77</v>
      </c>
      <c r="B35" s="13">
        <v>14112018</v>
      </c>
      <c r="C35" s="13">
        <v>21.96</v>
      </c>
      <c r="D35" s="36">
        <v>24.41</v>
      </c>
      <c r="E35" s="49">
        <f t="shared" si="0"/>
        <v>0.52641794263532449</v>
      </c>
      <c r="F35" s="49">
        <f t="shared" si="1"/>
        <v>0.4735820573646754</v>
      </c>
      <c r="G35" s="13">
        <v>845</v>
      </c>
    </row>
    <row r="36" spans="1:7" s="13" customFormat="1" x14ac:dyDescent="0.25">
      <c r="A36" s="13" t="s">
        <v>77</v>
      </c>
      <c r="B36" s="13">
        <v>15112018</v>
      </c>
      <c r="C36" s="13">
        <v>28.86</v>
      </c>
      <c r="D36" s="36">
        <v>26.04</v>
      </c>
      <c r="E36" s="49">
        <f t="shared" si="0"/>
        <v>0.47431693989071039</v>
      </c>
      <c r="F36" s="49">
        <f t="shared" si="1"/>
        <v>0.52568306010928967</v>
      </c>
      <c r="G36" s="13">
        <v>855</v>
      </c>
    </row>
    <row r="37" spans="1:7" s="13" customFormat="1" x14ac:dyDescent="0.25">
      <c r="A37" s="13" t="s">
        <v>77</v>
      </c>
      <c r="B37" s="13">
        <v>16112018</v>
      </c>
      <c r="C37" s="13">
        <v>33.799999999999997</v>
      </c>
      <c r="D37" s="37">
        <v>27.18</v>
      </c>
      <c r="E37" s="49">
        <f t="shared" si="0"/>
        <v>0.445719908166612</v>
      </c>
      <c r="F37" s="49">
        <f t="shared" si="1"/>
        <v>0.554280091833388</v>
      </c>
      <c r="G37" s="13">
        <v>755</v>
      </c>
    </row>
    <row r="38" spans="1:7" s="13" customFormat="1" x14ac:dyDescent="0.25">
      <c r="A38" s="13" t="s">
        <v>77</v>
      </c>
      <c r="B38" s="13">
        <v>17112018</v>
      </c>
      <c r="C38" s="13">
        <v>37.58</v>
      </c>
      <c r="D38" s="37">
        <v>27.87</v>
      </c>
      <c r="E38" s="49">
        <f t="shared" si="0"/>
        <v>0.42582123758594348</v>
      </c>
      <c r="F38" s="49">
        <f t="shared" si="1"/>
        <v>0.57417876241405652</v>
      </c>
      <c r="G38" s="13">
        <v>910</v>
      </c>
    </row>
    <row r="39" spans="1:7" s="13" customFormat="1" x14ac:dyDescent="0.25">
      <c r="A39" s="13" t="s">
        <v>77</v>
      </c>
      <c r="B39" s="13">
        <v>18112018</v>
      </c>
      <c r="C39" s="13">
        <v>40.450000000000003</v>
      </c>
      <c r="D39" s="37">
        <v>28.29</v>
      </c>
      <c r="E39" s="49">
        <f t="shared" si="0"/>
        <v>0.41155077102123938</v>
      </c>
      <c r="F39" s="49">
        <f t="shared" si="1"/>
        <v>0.58844922897876051</v>
      </c>
      <c r="G39" s="13">
        <v>907</v>
      </c>
    </row>
    <row r="40" spans="1:7" s="13" customFormat="1" x14ac:dyDescent="0.25">
      <c r="A40" s="13" t="s">
        <v>77</v>
      </c>
      <c r="B40" s="13">
        <v>19112018</v>
      </c>
      <c r="C40" s="13">
        <v>42.77</v>
      </c>
      <c r="D40" s="37">
        <v>28.84</v>
      </c>
      <c r="E40" s="49">
        <f t="shared" si="0"/>
        <v>0.4027370478983382</v>
      </c>
      <c r="F40" s="49">
        <f t="shared" si="1"/>
        <v>0.5972629521016618</v>
      </c>
      <c r="G40" s="13">
        <v>839</v>
      </c>
    </row>
    <row r="41" spans="1:7" s="13" customFormat="1" x14ac:dyDescent="0.25">
      <c r="A41" s="13" t="s">
        <v>77</v>
      </c>
      <c r="B41" s="13">
        <v>21112018</v>
      </c>
      <c r="C41" s="13">
        <v>48.69</v>
      </c>
      <c r="D41" s="37">
        <v>29.61</v>
      </c>
      <c r="E41" s="49">
        <f t="shared" si="0"/>
        <v>0.3781609195402299</v>
      </c>
      <c r="F41" s="49">
        <f t="shared" si="1"/>
        <v>0.6218390804597701</v>
      </c>
      <c r="G41" s="13">
        <v>1030</v>
      </c>
    </row>
    <row r="42" spans="1:7" s="13" customFormat="1" x14ac:dyDescent="0.25">
      <c r="A42" s="13" t="s">
        <v>77</v>
      </c>
      <c r="B42" s="13">
        <v>23112018</v>
      </c>
      <c r="C42" s="13">
        <v>50.36</v>
      </c>
      <c r="D42" s="37">
        <v>29.16</v>
      </c>
      <c r="E42" s="49">
        <f t="shared" si="0"/>
        <v>0.3667002012072435</v>
      </c>
      <c r="F42" s="49">
        <f t="shared" si="1"/>
        <v>0.63329979879275655</v>
      </c>
      <c r="G42" s="13">
        <v>935</v>
      </c>
    </row>
    <row r="43" spans="1:7" s="13" customFormat="1" x14ac:dyDescent="0.25">
      <c r="A43" s="13" t="s">
        <v>77</v>
      </c>
      <c r="B43" s="13">
        <v>25112018</v>
      </c>
      <c r="C43" s="13">
        <v>52.35</v>
      </c>
      <c r="D43" s="37">
        <v>29.82</v>
      </c>
      <c r="E43" s="49">
        <f t="shared" si="0"/>
        <v>0.3629061701350858</v>
      </c>
      <c r="F43" s="49">
        <f t="shared" si="1"/>
        <v>0.63709382986491425</v>
      </c>
      <c r="G43" s="13">
        <v>1530</v>
      </c>
    </row>
    <row r="44" spans="1:7" s="13" customFormat="1" x14ac:dyDescent="0.25">
      <c r="A44" s="13" t="s">
        <v>77</v>
      </c>
      <c r="B44" s="13">
        <v>28112018</v>
      </c>
      <c r="C44" s="13">
        <v>54.407568000000005</v>
      </c>
      <c r="D44" s="37">
        <f>29.71*1.0312</f>
        <v>30.636951999999997</v>
      </c>
      <c r="E44" s="49">
        <f t="shared" si="0"/>
        <v>0.36024604524783016</v>
      </c>
      <c r="F44" s="49">
        <f t="shared" si="1"/>
        <v>0.63975395475216978</v>
      </c>
      <c r="G44" s="13">
        <v>900</v>
      </c>
    </row>
    <row r="45" spans="1:7" s="13" customFormat="1" x14ac:dyDescent="0.25">
      <c r="A45" s="13" t="s">
        <v>77</v>
      </c>
      <c r="B45" s="13">
        <v>1122018</v>
      </c>
      <c r="C45" s="13">
        <v>55.46</v>
      </c>
      <c r="D45" s="37">
        <v>30.39</v>
      </c>
      <c r="E45" s="49">
        <f t="shared" si="0"/>
        <v>0.35398951659871875</v>
      </c>
      <c r="F45" s="49">
        <f t="shared" si="1"/>
        <v>0.64601048340128131</v>
      </c>
      <c r="G45" s="13">
        <v>1020</v>
      </c>
    </row>
    <row r="46" spans="1:7" s="13" customFormat="1" x14ac:dyDescent="0.25">
      <c r="A46" s="13" t="s">
        <v>77</v>
      </c>
      <c r="B46" s="13">
        <v>5122018</v>
      </c>
      <c r="C46" s="13">
        <v>57.55</v>
      </c>
      <c r="D46" s="37">
        <v>31.26</v>
      </c>
      <c r="E46" s="49">
        <f t="shared" si="0"/>
        <v>0.35198738880756675</v>
      </c>
      <c r="F46" s="49">
        <f t="shared" si="1"/>
        <v>0.64801261119243325</v>
      </c>
      <c r="G46" s="13">
        <v>910</v>
      </c>
    </row>
    <row r="47" spans="1:7" s="13" customFormat="1" x14ac:dyDescent="0.25">
      <c r="A47" s="13" t="s">
        <v>77</v>
      </c>
      <c r="B47" s="13">
        <v>9122018</v>
      </c>
      <c r="C47" s="13">
        <v>59.07</v>
      </c>
      <c r="D47" s="37">
        <v>31.43</v>
      </c>
      <c r="E47" s="49">
        <f t="shared" si="0"/>
        <v>0.347292817679558</v>
      </c>
      <c r="F47" s="49">
        <f t="shared" si="1"/>
        <v>0.652707182320442</v>
      </c>
      <c r="G47" s="13">
        <v>1600</v>
      </c>
    </row>
    <row r="48" spans="1:7" s="13" customFormat="1" x14ac:dyDescent="0.25">
      <c r="A48" s="13" t="s">
        <v>43</v>
      </c>
      <c r="B48" s="13">
        <v>12112018</v>
      </c>
      <c r="C48" s="13">
        <v>0</v>
      </c>
      <c r="D48" s="13">
        <v>0</v>
      </c>
      <c r="E48" s="49" t="e">
        <f t="shared" si="0"/>
        <v>#DIV/0!</v>
      </c>
      <c r="F48" s="49" t="e">
        <f t="shared" si="1"/>
        <v>#DIV/0!</v>
      </c>
      <c r="G48" s="13">
        <v>1230</v>
      </c>
    </row>
    <row r="49" spans="1:7" s="13" customFormat="1" x14ac:dyDescent="0.25">
      <c r="A49" s="13" t="s">
        <v>43</v>
      </c>
      <c r="B49" s="13">
        <v>13112018</v>
      </c>
      <c r="C49" s="13">
        <v>12.17</v>
      </c>
      <c r="D49" s="35">
        <v>22.61</v>
      </c>
      <c r="E49" s="49">
        <f t="shared" si="0"/>
        <v>0.65008625646923512</v>
      </c>
      <c r="F49" s="49">
        <f t="shared" si="1"/>
        <v>0.34991374353076482</v>
      </c>
      <c r="G49" s="13">
        <v>840</v>
      </c>
    </row>
    <row r="50" spans="1:7" s="13" customFormat="1" x14ac:dyDescent="0.25">
      <c r="A50" s="13" t="s">
        <v>43</v>
      </c>
      <c r="B50" s="13">
        <v>14112018</v>
      </c>
      <c r="C50" s="13">
        <v>29.38</v>
      </c>
      <c r="D50" s="36">
        <v>28.16</v>
      </c>
      <c r="E50" s="49">
        <f t="shared" si="0"/>
        <v>0.48939867917970109</v>
      </c>
      <c r="F50" s="49">
        <f t="shared" si="1"/>
        <v>0.51060132082029897</v>
      </c>
      <c r="G50" s="13">
        <v>845</v>
      </c>
    </row>
    <row r="51" spans="1:7" s="13" customFormat="1" x14ac:dyDescent="0.25">
      <c r="A51" s="13" t="s">
        <v>43</v>
      </c>
      <c r="B51" s="13">
        <v>15112018</v>
      </c>
      <c r="C51" s="13">
        <v>45.54</v>
      </c>
      <c r="D51" s="36">
        <v>37.35</v>
      </c>
      <c r="E51" s="49">
        <f t="shared" si="0"/>
        <v>0.45059717698154184</v>
      </c>
      <c r="F51" s="49">
        <f t="shared" si="1"/>
        <v>0.54940282301845822</v>
      </c>
      <c r="G51" s="13">
        <v>855</v>
      </c>
    </row>
    <row r="52" spans="1:7" s="13" customFormat="1" x14ac:dyDescent="0.25">
      <c r="A52" s="13" t="s">
        <v>43</v>
      </c>
      <c r="B52" s="13">
        <v>16112018</v>
      </c>
      <c r="C52" s="13">
        <v>47.39</v>
      </c>
      <c r="D52" s="37">
        <v>46.41</v>
      </c>
      <c r="E52" s="49">
        <f t="shared" si="0"/>
        <v>0.49477611940298505</v>
      </c>
      <c r="F52" s="49">
        <f t="shared" si="1"/>
        <v>0.50522388059701495</v>
      </c>
      <c r="G52" s="13">
        <v>755</v>
      </c>
    </row>
    <row r="53" spans="1:7" s="13" customFormat="1" x14ac:dyDescent="0.25">
      <c r="A53" s="13" t="s">
        <v>43</v>
      </c>
      <c r="B53" s="13">
        <v>17112018</v>
      </c>
      <c r="C53" s="13">
        <v>45.73</v>
      </c>
      <c r="D53" s="37">
        <v>50.79</v>
      </c>
      <c r="E53" s="49">
        <f t="shared" si="0"/>
        <v>0.52621218400331538</v>
      </c>
      <c r="F53" s="49">
        <f t="shared" si="1"/>
        <v>0.47378781599668462</v>
      </c>
      <c r="G53" s="13">
        <v>910</v>
      </c>
    </row>
    <row r="54" spans="1:7" s="13" customFormat="1" x14ac:dyDescent="0.25">
      <c r="A54" s="13" t="s">
        <v>43</v>
      </c>
      <c r="B54" s="13">
        <v>18112018</v>
      </c>
      <c r="C54" s="13">
        <v>44.66</v>
      </c>
      <c r="D54" s="37">
        <v>52.01</v>
      </c>
      <c r="E54" s="49">
        <f t="shared" si="0"/>
        <v>0.53801593048515572</v>
      </c>
      <c r="F54" s="49">
        <f t="shared" si="1"/>
        <v>0.46198406951484433</v>
      </c>
      <c r="G54" s="13">
        <v>907</v>
      </c>
    </row>
    <row r="55" spans="1:7" s="13" customFormat="1" x14ac:dyDescent="0.25">
      <c r="A55" s="13" t="s">
        <v>43</v>
      </c>
      <c r="B55" s="13">
        <v>19112018</v>
      </c>
      <c r="C55" s="13">
        <v>45.64</v>
      </c>
      <c r="D55" s="37">
        <v>50.25</v>
      </c>
      <c r="E55" s="49">
        <f t="shared" si="0"/>
        <v>0.52403796016268644</v>
      </c>
      <c r="F55" s="49">
        <f t="shared" si="1"/>
        <v>0.47596203983731361</v>
      </c>
      <c r="G55" s="13">
        <v>839</v>
      </c>
    </row>
    <row r="56" spans="1:7" s="13" customFormat="1" x14ac:dyDescent="0.25">
      <c r="A56" s="13" t="s">
        <v>43</v>
      </c>
      <c r="B56" s="13">
        <v>21112018</v>
      </c>
      <c r="C56" s="13">
        <v>52.51</v>
      </c>
      <c r="D56" s="37">
        <v>46.52</v>
      </c>
      <c r="E56" s="49">
        <f t="shared" si="0"/>
        <v>0.46975663940220136</v>
      </c>
      <c r="F56" s="49">
        <f t="shared" si="1"/>
        <v>0.53024336059779864</v>
      </c>
      <c r="G56" s="13">
        <v>1030</v>
      </c>
    </row>
    <row r="57" spans="1:7" s="13" customFormat="1" x14ac:dyDescent="0.25">
      <c r="A57" s="13" t="s">
        <v>43</v>
      </c>
      <c r="B57" s="13">
        <v>23112018</v>
      </c>
      <c r="C57" s="13">
        <v>53</v>
      </c>
      <c r="D57" s="37">
        <v>45.36</v>
      </c>
      <c r="E57" s="49">
        <f t="shared" si="0"/>
        <v>0.46116307442049614</v>
      </c>
      <c r="F57" s="49">
        <f t="shared" si="1"/>
        <v>0.53883692557950391</v>
      </c>
      <c r="G57" s="13">
        <v>935</v>
      </c>
    </row>
    <row r="58" spans="1:7" s="13" customFormat="1" x14ac:dyDescent="0.25">
      <c r="A58" s="13" t="s">
        <v>43</v>
      </c>
      <c r="B58" s="13">
        <v>25112018</v>
      </c>
      <c r="C58" s="13">
        <v>54.12</v>
      </c>
      <c r="D58" s="37">
        <v>45.02</v>
      </c>
      <c r="E58" s="49">
        <f t="shared" si="0"/>
        <v>0.45410530562840429</v>
      </c>
      <c r="F58" s="49">
        <f t="shared" si="1"/>
        <v>0.54589469437159566</v>
      </c>
      <c r="G58" s="13">
        <v>1530</v>
      </c>
    </row>
    <row r="59" spans="1:7" s="13" customFormat="1" x14ac:dyDescent="0.25">
      <c r="A59" s="13" t="s">
        <v>43</v>
      </c>
      <c r="B59" s="13">
        <v>28112018</v>
      </c>
      <c r="C59" s="13">
        <v>54.345174</v>
      </c>
      <c r="D59" s="37">
        <f>42.56*1.0312</f>
        <v>43.887871999999994</v>
      </c>
      <c r="E59" s="49">
        <f t="shared" si="0"/>
        <v>0.44677299327560294</v>
      </c>
      <c r="F59" s="49">
        <f t="shared" si="1"/>
        <v>0.55322700672439695</v>
      </c>
      <c r="G59" s="13">
        <v>900</v>
      </c>
    </row>
    <row r="60" spans="1:7" s="13" customFormat="1" x14ac:dyDescent="0.25">
      <c r="A60" s="13" t="s">
        <v>43</v>
      </c>
      <c r="B60" s="13">
        <v>1122018</v>
      </c>
      <c r="C60" s="13">
        <v>55.41</v>
      </c>
      <c r="D60" s="37">
        <v>42.84</v>
      </c>
      <c r="E60" s="49">
        <f t="shared" si="0"/>
        <v>0.43603053435114508</v>
      </c>
      <c r="F60" s="49">
        <f t="shared" si="1"/>
        <v>0.56396946564885497</v>
      </c>
      <c r="G60" s="13">
        <v>1020</v>
      </c>
    </row>
    <row r="61" spans="1:7" s="13" customFormat="1" x14ac:dyDescent="0.25">
      <c r="A61" s="13" t="s">
        <v>43</v>
      </c>
      <c r="B61" s="13">
        <v>5122018</v>
      </c>
      <c r="C61" s="13">
        <v>56.67</v>
      </c>
      <c r="D61" s="37">
        <v>40.93</v>
      </c>
      <c r="E61" s="49">
        <f t="shared" si="0"/>
        <v>0.41936475409836066</v>
      </c>
      <c r="F61" s="49">
        <f t="shared" si="1"/>
        <v>0.5806352459016394</v>
      </c>
      <c r="G61" s="13">
        <v>910</v>
      </c>
    </row>
    <row r="62" spans="1:7" s="13" customFormat="1" x14ac:dyDescent="0.25">
      <c r="A62" s="13" t="s">
        <v>43</v>
      </c>
      <c r="B62" s="13">
        <v>9122018</v>
      </c>
      <c r="C62" s="13">
        <v>58.43</v>
      </c>
      <c r="D62" s="35">
        <v>40.24</v>
      </c>
      <c r="E62" s="49">
        <f t="shared" si="0"/>
        <v>0.40782405999797305</v>
      </c>
      <c r="F62" s="49">
        <f t="shared" si="1"/>
        <v>0.59217594000202689</v>
      </c>
      <c r="G62" s="13">
        <v>1600</v>
      </c>
    </row>
    <row r="63" spans="1:7" s="13" customFormat="1" x14ac:dyDescent="0.25">
      <c r="A63" s="13" t="s">
        <v>44</v>
      </c>
      <c r="B63" s="13">
        <v>12112018</v>
      </c>
      <c r="C63" s="13">
        <v>0</v>
      </c>
      <c r="D63" s="13">
        <v>0</v>
      </c>
      <c r="E63" s="49" t="e">
        <f t="shared" si="0"/>
        <v>#DIV/0!</v>
      </c>
      <c r="F63" s="49" t="e">
        <f t="shared" si="1"/>
        <v>#DIV/0!</v>
      </c>
      <c r="G63" s="13">
        <v>1230</v>
      </c>
    </row>
    <row r="64" spans="1:7" s="13" customFormat="1" x14ac:dyDescent="0.25">
      <c r="A64" s="13" t="s">
        <v>44</v>
      </c>
      <c r="B64" s="13">
        <v>13112018</v>
      </c>
      <c r="C64" s="13">
        <v>12.83</v>
      </c>
      <c r="D64" s="35">
        <v>22.45</v>
      </c>
      <c r="E64" s="49">
        <f t="shared" si="0"/>
        <v>0.6363378684807256</v>
      </c>
      <c r="F64" s="49">
        <f t="shared" si="1"/>
        <v>0.36366213151927435</v>
      </c>
      <c r="G64" s="13">
        <v>840</v>
      </c>
    </row>
    <row r="65" spans="1:7" s="13" customFormat="1" x14ac:dyDescent="0.25">
      <c r="A65" s="13" t="s">
        <v>44</v>
      </c>
      <c r="B65" s="13">
        <v>14112018</v>
      </c>
      <c r="C65" s="13">
        <v>30.32</v>
      </c>
      <c r="D65" s="36">
        <v>28.09</v>
      </c>
      <c r="E65" s="49">
        <f t="shared" si="0"/>
        <v>0.48091080294470129</v>
      </c>
      <c r="F65" s="49">
        <f t="shared" si="1"/>
        <v>0.51908919705529877</v>
      </c>
      <c r="G65" s="13">
        <v>845</v>
      </c>
    </row>
    <row r="66" spans="1:7" s="13" customFormat="1" x14ac:dyDescent="0.25">
      <c r="A66" s="13" t="s">
        <v>44</v>
      </c>
      <c r="B66" s="13">
        <v>15112018</v>
      </c>
      <c r="C66" s="13">
        <v>46.52</v>
      </c>
      <c r="D66" s="36">
        <v>37.86</v>
      </c>
      <c r="E66" s="49">
        <f t="shared" si="0"/>
        <v>0.44868452239867268</v>
      </c>
      <c r="F66" s="49">
        <f t="shared" si="1"/>
        <v>0.55131547760132738</v>
      </c>
      <c r="G66" s="13">
        <v>855</v>
      </c>
    </row>
    <row r="67" spans="1:7" s="13" customFormat="1" x14ac:dyDescent="0.25">
      <c r="A67" s="13" t="s">
        <v>44</v>
      </c>
      <c r="B67" s="13">
        <v>16112018</v>
      </c>
      <c r="C67" s="13">
        <v>47.42</v>
      </c>
      <c r="D67" s="37">
        <v>46.14</v>
      </c>
      <c r="E67" s="49">
        <f t="shared" si="0"/>
        <v>0.49315946985891407</v>
      </c>
      <c r="F67" s="49">
        <f t="shared" si="1"/>
        <v>0.50684053014108599</v>
      </c>
      <c r="G67" s="13">
        <v>755</v>
      </c>
    </row>
    <row r="68" spans="1:7" s="13" customFormat="1" x14ac:dyDescent="0.25">
      <c r="A68" s="13" t="s">
        <v>44</v>
      </c>
      <c r="B68" s="13">
        <v>17112018</v>
      </c>
      <c r="C68" s="13">
        <v>45.5</v>
      </c>
      <c r="D68" s="37">
        <v>50.96</v>
      </c>
      <c r="E68" s="49">
        <f t="shared" ref="E68:E131" si="2">D68/(C68+D68)</f>
        <v>0.52830188679245282</v>
      </c>
      <c r="F68" s="49">
        <f t="shared" ref="F68:F131" si="3">C68/(C68+D68)</f>
        <v>0.47169811320754712</v>
      </c>
      <c r="G68" s="13">
        <v>910</v>
      </c>
    </row>
    <row r="69" spans="1:7" s="13" customFormat="1" x14ac:dyDescent="0.25">
      <c r="A69" s="13" t="s">
        <v>44</v>
      </c>
      <c r="B69" s="13">
        <v>18112018</v>
      </c>
      <c r="C69" s="13">
        <v>44.57</v>
      </c>
      <c r="D69" s="37">
        <v>52.42</v>
      </c>
      <c r="E69" s="49">
        <f t="shared" si="2"/>
        <v>0.54046808949376224</v>
      </c>
      <c r="F69" s="49">
        <f t="shared" si="3"/>
        <v>0.45953191050623771</v>
      </c>
      <c r="G69" s="13">
        <v>907</v>
      </c>
    </row>
    <row r="70" spans="1:7" s="13" customFormat="1" x14ac:dyDescent="0.25">
      <c r="A70" s="13" t="s">
        <v>44</v>
      </c>
      <c r="B70" s="13">
        <v>19112018</v>
      </c>
      <c r="C70" s="13">
        <v>45.31</v>
      </c>
      <c r="D70" s="37">
        <v>50.13</v>
      </c>
      <c r="E70" s="49">
        <f t="shared" si="2"/>
        <v>0.52525146689019286</v>
      </c>
      <c r="F70" s="49">
        <f t="shared" si="3"/>
        <v>0.47474853310980725</v>
      </c>
      <c r="G70" s="13">
        <v>839</v>
      </c>
    </row>
    <row r="71" spans="1:7" s="13" customFormat="1" x14ac:dyDescent="0.25">
      <c r="A71" s="13" t="s">
        <v>44</v>
      </c>
      <c r="B71" s="13">
        <v>21112018</v>
      </c>
      <c r="C71" s="13">
        <v>53.25</v>
      </c>
      <c r="D71" s="37">
        <v>46.25</v>
      </c>
      <c r="E71" s="49">
        <f t="shared" si="2"/>
        <v>0.46482412060301509</v>
      </c>
      <c r="F71" s="49">
        <f t="shared" si="3"/>
        <v>0.53517587939698497</v>
      </c>
      <c r="G71" s="13">
        <v>1030</v>
      </c>
    </row>
    <row r="72" spans="1:7" s="13" customFormat="1" x14ac:dyDescent="0.25">
      <c r="A72" s="13" t="s">
        <v>44</v>
      </c>
      <c r="B72" s="13">
        <v>23112018</v>
      </c>
      <c r="C72" s="13">
        <v>53.01</v>
      </c>
      <c r="D72" s="37">
        <v>44.37</v>
      </c>
      <c r="E72" s="49">
        <f t="shared" si="2"/>
        <v>0.45563770794824399</v>
      </c>
      <c r="F72" s="49">
        <f t="shared" si="3"/>
        <v>0.54436229205175601</v>
      </c>
      <c r="G72" s="13">
        <v>935</v>
      </c>
    </row>
    <row r="73" spans="1:7" s="13" customFormat="1" x14ac:dyDescent="0.25">
      <c r="A73" s="13" t="s">
        <v>44</v>
      </c>
      <c r="B73" s="13">
        <v>25112018</v>
      </c>
      <c r="C73" s="13">
        <v>54.02</v>
      </c>
      <c r="D73" s="37">
        <v>44.14</v>
      </c>
      <c r="E73" s="49">
        <f t="shared" si="2"/>
        <v>0.44967400162999188</v>
      </c>
      <c r="F73" s="49">
        <f t="shared" si="3"/>
        <v>0.55032599837000817</v>
      </c>
      <c r="G73" s="13">
        <v>1530</v>
      </c>
    </row>
    <row r="74" spans="1:7" s="13" customFormat="1" x14ac:dyDescent="0.25">
      <c r="A74" s="13" t="s">
        <v>44</v>
      </c>
      <c r="B74" s="13">
        <v>28112018</v>
      </c>
      <c r="C74" s="13">
        <v>55.114699999999999</v>
      </c>
      <c r="D74" s="37">
        <f>42.14*1.0312</f>
        <v>43.454767999999994</v>
      </c>
      <c r="E74" s="49">
        <f t="shared" si="2"/>
        <v>0.44085424099072945</v>
      </c>
      <c r="F74" s="49">
        <f t="shared" si="3"/>
        <v>0.55914575900927044</v>
      </c>
      <c r="G74" s="13">
        <v>900</v>
      </c>
    </row>
    <row r="75" spans="1:7" s="13" customFormat="1" x14ac:dyDescent="0.25">
      <c r="A75" s="13" t="s">
        <v>44</v>
      </c>
      <c r="B75" s="13">
        <v>1122018</v>
      </c>
      <c r="C75" s="13">
        <v>56.03</v>
      </c>
      <c r="D75" s="37">
        <v>42.41</v>
      </c>
      <c r="E75" s="49">
        <f t="shared" si="2"/>
        <v>0.43082080455099553</v>
      </c>
      <c r="F75" s="49">
        <f t="shared" si="3"/>
        <v>0.56917919544900453</v>
      </c>
      <c r="G75" s="13">
        <v>1020</v>
      </c>
    </row>
    <row r="76" spans="1:7" s="13" customFormat="1" x14ac:dyDescent="0.25">
      <c r="A76" s="13" t="s">
        <v>44</v>
      </c>
      <c r="B76" s="13">
        <v>5122018</v>
      </c>
      <c r="C76" s="13">
        <v>57.64</v>
      </c>
      <c r="D76" s="37">
        <v>41.33</v>
      </c>
      <c r="E76" s="49">
        <f t="shared" si="2"/>
        <v>0.41760129332120843</v>
      </c>
      <c r="F76" s="49">
        <f t="shared" si="3"/>
        <v>0.58239870667879157</v>
      </c>
      <c r="G76" s="13">
        <v>910</v>
      </c>
    </row>
    <row r="77" spans="1:7" s="13" customFormat="1" x14ac:dyDescent="0.25">
      <c r="A77" s="13" t="s">
        <v>44</v>
      </c>
      <c r="B77" s="13">
        <v>9122018</v>
      </c>
      <c r="C77" s="13">
        <v>59.24</v>
      </c>
      <c r="D77" s="35">
        <v>40.11</v>
      </c>
      <c r="E77" s="49">
        <f t="shared" si="2"/>
        <v>0.40372420734776043</v>
      </c>
      <c r="F77" s="49">
        <f t="shared" si="3"/>
        <v>0.59627579265223962</v>
      </c>
      <c r="G77" s="13">
        <v>1600</v>
      </c>
    </row>
    <row r="78" spans="1:7" s="13" customFormat="1" x14ac:dyDescent="0.25">
      <c r="A78" s="13" t="s">
        <v>45</v>
      </c>
      <c r="B78" s="13">
        <v>12112018</v>
      </c>
      <c r="C78" s="13">
        <v>0</v>
      </c>
      <c r="D78" s="13">
        <v>0</v>
      </c>
      <c r="E78" s="49" t="e">
        <f t="shared" si="2"/>
        <v>#DIV/0!</v>
      </c>
      <c r="F78" s="49" t="e">
        <f t="shared" si="3"/>
        <v>#DIV/0!</v>
      </c>
      <c r="G78" s="13">
        <v>1230</v>
      </c>
    </row>
    <row r="79" spans="1:7" s="13" customFormat="1" x14ac:dyDescent="0.25">
      <c r="A79" s="13" t="s">
        <v>45</v>
      </c>
      <c r="B79" s="13">
        <v>13112018</v>
      </c>
      <c r="C79" s="13">
        <v>12.59</v>
      </c>
      <c r="D79" s="35">
        <v>22.76</v>
      </c>
      <c r="E79" s="49">
        <f t="shared" si="2"/>
        <v>0.6438472418670439</v>
      </c>
      <c r="F79" s="49">
        <f t="shared" si="3"/>
        <v>0.35615275813295616</v>
      </c>
      <c r="G79" s="13">
        <v>840</v>
      </c>
    </row>
    <row r="80" spans="1:7" s="13" customFormat="1" x14ac:dyDescent="0.25">
      <c r="A80" s="13" t="s">
        <v>45</v>
      </c>
      <c r="B80" s="13">
        <v>14112018</v>
      </c>
      <c r="C80" s="13">
        <v>29.42</v>
      </c>
      <c r="D80" s="36">
        <v>28.01</v>
      </c>
      <c r="E80" s="49">
        <f t="shared" si="2"/>
        <v>0.48772418596552319</v>
      </c>
      <c r="F80" s="49">
        <f t="shared" si="3"/>
        <v>0.51227581403447675</v>
      </c>
      <c r="G80" s="13">
        <v>845</v>
      </c>
    </row>
    <row r="81" spans="1:7" s="13" customFormat="1" x14ac:dyDescent="0.25">
      <c r="A81" s="13" t="s">
        <v>45</v>
      </c>
      <c r="B81" s="13">
        <v>15112018</v>
      </c>
      <c r="C81" s="13">
        <v>45.75</v>
      </c>
      <c r="D81" s="36">
        <v>37.85</v>
      </c>
      <c r="E81" s="49">
        <f t="shared" si="2"/>
        <v>0.45275119617224885</v>
      </c>
      <c r="F81" s="49">
        <f t="shared" si="3"/>
        <v>0.54724880382775121</v>
      </c>
      <c r="G81" s="13">
        <v>855</v>
      </c>
    </row>
    <row r="82" spans="1:7" s="13" customFormat="1" x14ac:dyDescent="0.25">
      <c r="A82" s="13" t="s">
        <v>45</v>
      </c>
      <c r="B82" s="13">
        <v>16112018</v>
      </c>
      <c r="C82" s="13">
        <v>47.51</v>
      </c>
      <c r="D82" s="37">
        <v>46.39</v>
      </c>
      <c r="E82" s="49">
        <f t="shared" si="2"/>
        <v>0.49403620873269433</v>
      </c>
      <c r="F82" s="49">
        <f t="shared" si="3"/>
        <v>0.50596379126730562</v>
      </c>
      <c r="G82" s="13">
        <v>755</v>
      </c>
    </row>
    <row r="83" spans="1:7" s="13" customFormat="1" x14ac:dyDescent="0.25">
      <c r="A83" s="13" t="s">
        <v>45</v>
      </c>
      <c r="B83" s="13">
        <v>17112018</v>
      </c>
      <c r="C83" s="13">
        <v>45.29</v>
      </c>
      <c r="D83" s="37">
        <v>50.26</v>
      </c>
      <c r="E83" s="49">
        <f t="shared" si="2"/>
        <v>0.52600732600732603</v>
      </c>
      <c r="F83" s="49">
        <f t="shared" si="3"/>
        <v>0.47399267399267397</v>
      </c>
      <c r="G83" s="13">
        <v>910</v>
      </c>
    </row>
    <row r="84" spans="1:7" s="13" customFormat="1" x14ac:dyDescent="0.25">
      <c r="A84" s="13" t="s">
        <v>45</v>
      </c>
      <c r="B84" s="13">
        <v>18112018</v>
      </c>
      <c r="C84" s="13">
        <v>44.15</v>
      </c>
      <c r="D84" s="37">
        <v>52.4</v>
      </c>
      <c r="E84" s="49">
        <f t="shared" si="2"/>
        <v>0.54272397721387877</v>
      </c>
      <c r="F84" s="49">
        <f t="shared" si="3"/>
        <v>0.45727602278612117</v>
      </c>
      <c r="G84" s="13">
        <v>907</v>
      </c>
    </row>
    <row r="85" spans="1:7" s="13" customFormat="1" x14ac:dyDescent="0.25">
      <c r="A85" s="13" t="s">
        <v>45</v>
      </c>
      <c r="B85" s="13">
        <v>19112018</v>
      </c>
      <c r="C85" s="13">
        <v>44.75</v>
      </c>
      <c r="D85" s="37">
        <v>50.41</v>
      </c>
      <c r="E85" s="49">
        <f t="shared" si="2"/>
        <v>0.52973938629676331</v>
      </c>
      <c r="F85" s="49">
        <f t="shared" si="3"/>
        <v>0.47026061370323669</v>
      </c>
      <c r="G85" s="13">
        <v>839</v>
      </c>
    </row>
    <row r="86" spans="1:7" s="13" customFormat="1" x14ac:dyDescent="0.25">
      <c r="A86" s="13" t="s">
        <v>45</v>
      </c>
      <c r="B86" s="13">
        <v>21112018</v>
      </c>
      <c r="C86" s="13">
        <v>52.44</v>
      </c>
      <c r="D86" s="37">
        <v>46.46</v>
      </c>
      <c r="E86" s="49">
        <f t="shared" si="2"/>
        <v>0.4697674418604651</v>
      </c>
      <c r="F86" s="49">
        <f t="shared" si="3"/>
        <v>0.53023255813953485</v>
      </c>
      <c r="G86" s="13">
        <v>1030</v>
      </c>
    </row>
    <row r="87" spans="1:7" s="13" customFormat="1" x14ac:dyDescent="0.25">
      <c r="A87" s="13" t="s">
        <v>45</v>
      </c>
      <c r="B87" s="13">
        <v>23112018</v>
      </c>
      <c r="C87" s="13">
        <v>52.44</v>
      </c>
      <c r="D87" s="37">
        <v>44.72</v>
      </c>
      <c r="E87" s="49">
        <f t="shared" si="2"/>
        <v>0.46027171675586659</v>
      </c>
      <c r="F87" s="49">
        <f t="shared" si="3"/>
        <v>0.53972828324413336</v>
      </c>
      <c r="G87" s="13">
        <v>935</v>
      </c>
    </row>
    <row r="88" spans="1:7" s="13" customFormat="1" x14ac:dyDescent="0.25">
      <c r="A88" s="13" t="s">
        <v>45</v>
      </c>
      <c r="B88" s="13">
        <v>25112018</v>
      </c>
      <c r="C88" s="13">
        <v>53.99</v>
      </c>
      <c r="D88" s="37">
        <v>44.94</v>
      </c>
      <c r="E88" s="49">
        <f t="shared" si="2"/>
        <v>0.4542605882947538</v>
      </c>
      <c r="F88" s="49">
        <f t="shared" si="3"/>
        <v>0.54573941170524609</v>
      </c>
      <c r="G88" s="13">
        <v>1530</v>
      </c>
    </row>
    <row r="89" spans="1:7" s="13" customFormat="1" x14ac:dyDescent="0.25">
      <c r="A89" s="13" t="s">
        <v>45</v>
      </c>
      <c r="B89" s="13">
        <v>28112018</v>
      </c>
      <c r="C89" s="13">
        <v>54.69</v>
      </c>
      <c r="D89" s="47">
        <f>+(D88+D90)/2</f>
        <v>44.14</v>
      </c>
      <c r="E89" s="49">
        <f t="shared" si="2"/>
        <v>0.4466255185672367</v>
      </c>
      <c r="F89" s="49">
        <f t="shared" si="3"/>
        <v>0.55337448143276335</v>
      </c>
      <c r="G89" s="13">
        <v>900</v>
      </c>
    </row>
    <row r="90" spans="1:7" s="13" customFormat="1" x14ac:dyDescent="0.25">
      <c r="A90" s="13" t="s">
        <v>45</v>
      </c>
      <c r="B90" s="13">
        <v>1122018</v>
      </c>
      <c r="C90" s="13">
        <v>55.39</v>
      </c>
      <c r="D90" s="37">
        <v>43.34</v>
      </c>
      <c r="E90" s="49">
        <f t="shared" si="2"/>
        <v>0.43897498227489112</v>
      </c>
      <c r="F90" s="49">
        <f t="shared" si="3"/>
        <v>0.56102501772510882</v>
      </c>
      <c r="G90" s="13">
        <v>1020</v>
      </c>
    </row>
    <row r="91" spans="1:7" s="13" customFormat="1" x14ac:dyDescent="0.25">
      <c r="A91" s="13" t="s">
        <v>45</v>
      </c>
      <c r="B91" s="13">
        <v>5122018</v>
      </c>
      <c r="C91" s="13">
        <v>57.11</v>
      </c>
      <c r="D91" s="37">
        <v>42.28</v>
      </c>
      <c r="E91" s="49">
        <f t="shared" si="2"/>
        <v>0.42539490894456183</v>
      </c>
      <c r="F91" s="49">
        <f t="shared" si="3"/>
        <v>0.57460509105543811</v>
      </c>
      <c r="G91" s="13">
        <v>910</v>
      </c>
    </row>
    <row r="92" spans="1:7" s="13" customFormat="1" x14ac:dyDescent="0.25">
      <c r="A92" s="13" t="s">
        <v>45</v>
      </c>
      <c r="B92" s="13">
        <v>9122018</v>
      </c>
      <c r="C92" s="13">
        <v>58.64</v>
      </c>
      <c r="D92" s="40">
        <v>40.69</v>
      </c>
      <c r="E92" s="49">
        <f t="shared" si="2"/>
        <v>0.40964461894694454</v>
      </c>
      <c r="F92" s="49">
        <f t="shared" si="3"/>
        <v>0.59035538105305552</v>
      </c>
      <c r="G92" s="13">
        <v>1600</v>
      </c>
    </row>
    <row r="93" spans="1:7" s="13" customFormat="1" x14ac:dyDescent="0.25">
      <c r="A93" s="13" t="s">
        <v>7</v>
      </c>
      <c r="B93" s="13">
        <v>12112018</v>
      </c>
      <c r="C93" s="13">
        <v>0</v>
      </c>
      <c r="D93" s="13">
        <v>0</v>
      </c>
      <c r="E93" s="49" t="e">
        <f t="shared" si="2"/>
        <v>#DIV/0!</v>
      </c>
      <c r="F93" s="49" t="e">
        <f t="shared" si="3"/>
        <v>#DIV/0!</v>
      </c>
      <c r="G93" s="13">
        <v>1230</v>
      </c>
    </row>
    <row r="94" spans="1:7" s="13" customFormat="1" x14ac:dyDescent="0.25">
      <c r="A94" s="13" t="s">
        <v>7</v>
      </c>
      <c r="B94" s="13">
        <v>13112018</v>
      </c>
      <c r="C94" s="13">
        <v>33.57</v>
      </c>
      <c r="D94" s="35">
        <v>31.2</v>
      </c>
      <c r="E94" s="49">
        <f t="shared" si="2"/>
        <v>0.48170449282075034</v>
      </c>
      <c r="F94" s="49">
        <f t="shared" si="3"/>
        <v>0.51829550717924966</v>
      </c>
      <c r="G94" s="13">
        <v>840</v>
      </c>
    </row>
    <row r="95" spans="1:7" s="13" customFormat="1" x14ac:dyDescent="0.25">
      <c r="A95" s="13" t="s">
        <v>7</v>
      </c>
      <c r="B95" s="13">
        <v>14112018</v>
      </c>
      <c r="C95" s="13">
        <v>51.06</v>
      </c>
      <c r="D95" s="36">
        <v>36.340000000000003</v>
      </c>
      <c r="E95" s="49">
        <f t="shared" si="2"/>
        <v>0.41578947368421054</v>
      </c>
      <c r="F95" s="49">
        <f t="shared" si="3"/>
        <v>0.58421052631578951</v>
      </c>
      <c r="G95" s="13">
        <v>845</v>
      </c>
    </row>
    <row r="96" spans="1:7" s="13" customFormat="1" x14ac:dyDescent="0.25">
      <c r="A96" s="13" t="s">
        <v>7</v>
      </c>
      <c r="B96" s="13">
        <v>15112018</v>
      </c>
      <c r="C96" s="13">
        <v>63.13</v>
      </c>
      <c r="D96" s="36">
        <v>32.28</v>
      </c>
      <c r="E96" s="49">
        <f t="shared" si="2"/>
        <v>0.33832931558536844</v>
      </c>
      <c r="F96" s="49">
        <f t="shared" si="3"/>
        <v>0.66167068441463162</v>
      </c>
      <c r="G96" s="13">
        <v>855</v>
      </c>
    </row>
    <row r="97" spans="1:7" s="13" customFormat="1" x14ac:dyDescent="0.25">
      <c r="A97" s="13" t="s">
        <v>7</v>
      </c>
      <c r="B97" s="13">
        <v>16112018</v>
      </c>
      <c r="C97" s="13">
        <v>62.13</v>
      </c>
      <c r="D97" s="37">
        <v>32.57</v>
      </c>
      <c r="E97" s="49">
        <f t="shared" si="2"/>
        <v>0.34392819429778249</v>
      </c>
      <c r="F97" s="49">
        <f t="shared" si="3"/>
        <v>0.65607180570221757</v>
      </c>
      <c r="G97" s="13">
        <v>755</v>
      </c>
    </row>
    <row r="98" spans="1:7" s="13" customFormat="1" x14ac:dyDescent="0.25">
      <c r="A98" s="13" t="s">
        <v>7</v>
      </c>
      <c r="B98" s="13">
        <v>17112018</v>
      </c>
      <c r="C98" s="13">
        <v>61.76</v>
      </c>
      <c r="D98" s="37">
        <v>34.619999999999997</v>
      </c>
      <c r="E98" s="49">
        <f t="shared" si="2"/>
        <v>0.35920315418136539</v>
      </c>
      <c r="F98" s="49">
        <f t="shared" si="3"/>
        <v>0.64079684581863461</v>
      </c>
      <c r="G98" s="13">
        <v>910</v>
      </c>
    </row>
    <row r="99" spans="1:7" s="13" customFormat="1" x14ac:dyDescent="0.25">
      <c r="A99" s="13" t="s">
        <v>7</v>
      </c>
      <c r="B99" s="13">
        <v>18112018</v>
      </c>
      <c r="C99" s="13">
        <v>60.89</v>
      </c>
      <c r="D99" s="37">
        <v>36.020000000000003</v>
      </c>
      <c r="E99" s="49">
        <f t="shared" si="2"/>
        <v>0.37168506862036949</v>
      </c>
      <c r="F99" s="49">
        <f t="shared" si="3"/>
        <v>0.62831493137963057</v>
      </c>
      <c r="G99" s="13">
        <v>907</v>
      </c>
    </row>
    <row r="100" spans="1:7" s="13" customFormat="1" x14ac:dyDescent="0.25">
      <c r="A100" s="13" t="s">
        <v>7</v>
      </c>
      <c r="B100" s="13">
        <v>19112018</v>
      </c>
      <c r="C100" s="13">
        <v>59.03</v>
      </c>
      <c r="D100" s="37">
        <v>36.090000000000003</v>
      </c>
      <c r="E100" s="49">
        <f t="shared" si="2"/>
        <v>0.37941547518923469</v>
      </c>
      <c r="F100" s="49">
        <f t="shared" si="3"/>
        <v>0.62058452481076531</v>
      </c>
      <c r="G100" s="13">
        <v>839</v>
      </c>
    </row>
    <row r="101" spans="1:7" s="13" customFormat="1" x14ac:dyDescent="0.25">
      <c r="A101" s="13" t="s">
        <v>7</v>
      </c>
      <c r="B101" s="13">
        <v>21112018</v>
      </c>
      <c r="C101" s="13">
        <v>63.27</v>
      </c>
      <c r="D101" s="37">
        <v>36.14</v>
      </c>
      <c r="E101" s="49">
        <f t="shared" si="2"/>
        <v>0.36354491499849112</v>
      </c>
      <c r="F101" s="49">
        <f t="shared" si="3"/>
        <v>0.63645508500150894</v>
      </c>
      <c r="G101" s="13">
        <v>1030</v>
      </c>
    </row>
    <row r="102" spans="1:7" s="13" customFormat="1" x14ac:dyDescent="0.25">
      <c r="A102" s="13" t="s">
        <v>7</v>
      </c>
      <c r="B102" s="13">
        <v>23112018</v>
      </c>
      <c r="C102" s="13">
        <v>62.06</v>
      </c>
      <c r="D102" s="37">
        <v>36.53</v>
      </c>
      <c r="E102" s="49">
        <f t="shared" si="2"/>
        <v>0.37052439395476217</v>
      </c>
      <c r="F102" s="49">
        <f t="shared" si="3"/>
        <v>0.62947560604523789</v>
      </c>
      <c r="G102" s="13">
        <v>935</v>
      </c>
    </row>
    <row r="103" spans="1:7" s="13" customFormat="1" x14ac:dyDescent="0.25">
      <c r="A103" s="13" t="s">
        <v>7</v>
      </c>
      <c r="B103" s="13">
        <v>25112018</v>
      </c>
      <c r="C103" s="13">
        <v>61.62</v>
      </c>
      <c r="D103" s="37">
        <v>37.14</v>
      </c>
      <c r="E103" s="49">
        <f t="shared" si="2"/>
        <v>0.37606318347509116</v>
      </c>
      <c r="F103" s="49">
        <f t="shared" si="3"/>
        <v>0.62393681652490895</v>
      </c>
      <c r="G103" s="13">
        <v>1530</v>
      </c>
    </row>
    <row r="104" spans="1:7" s="13" customFormat="1" x14ac:dyDescent="0.25">
      <c r="A104" s="13" t="s">
        <v>7</v>
      </c>
      <c r="B104" s="13">
        <v>28112018</v>
      </c>
      <c r="C104" s="13">
        <v>60.168614000000005</v>
      </c>
      <c r="D104" s="37">
        <f>35.23*1.0312</f>
        <v>36.32917599999999</v>
      </c>
      <c r="E104" s="49">
        <f t="shared" si="2"/>
        <v>0.37647676698088101</v>
      </c>
      <c r="F104" s="49">
        <f t="shared" si="3"/>
        <v>0.62352323301911894</v>
      </c>
      <c r="G104" s="13">
        <v>900</v>
      </c>
    </row>
    <row r="105" spans="1:7" s="13" customFormat="1" x14ac:dyDescent="0.25">
      <c r="A105" s="13" t="s">
        <v>7</v>
      </c>
      <c r="B105" s="13">
        <v>1122018</v>
      </c>
      <c r="C105" s="13">
        <v>61.46</v>
      </c>
      <c r="D105" s="37">
        <v>37</v>
      </c>
      <c r="E105" s="49">
        <f t="shared" si="2"/>
        <v>0.37578712167377615</v>
      </c>
      <c r="F105" s="49">
        <f t="shared" si="3"/>
        <v>0.62421287832622385</v>
      </c>
      <c r="G105" s="13">
        <v>1020</v>
      </c>
    </row>
    <row r="106" spans="1:7" s="13" customFormat="1" x14ac:dyDescent="0.25">
      <c r="A106" s="13" t="s">
        <v>7</v>
      </c>
      <c r="B106" s="13">
        <v>5122018</v>
      </c>
      <c r="C106" s="13">
        <v>61.62</v>
      </c>
      <c r="D106" s="37">
        <v>36.270000000000003</v>
      </c>
      <c r="E106" s="49">
        <f t="shared" si="2"/>
        <v>0.37051792828685259</v>
      </c>
      <c r="F106" s="49">
        <f t="shared" si="3"/>
        <v>0.62948207171314741</v>
      </c>
      <c r="G106" s="13">
        <v>910</v>
      </c>
    </row>
    <row r="107" spans="1:7" s="13" customFormat="1" x14ac:dyDescent="0.25">
      <c r="A107" s="13" t="s">
        <v>7</v>
      </c>
      <c r="B107" s="13">
        <v>9122018</v>
      </c>
      <c r="C107" s="13">
        <v>62.76</v>
      </c>
      <c r="D107" s="36">
        <v>36.409999999999997</v>
      </c>
      <c r="E107" s="49">
        <f t="shared" si="2"/>
        <v>0.36714732277906625</v>
      </c>
      <c r="F107" s="49">
        <f t="shared" si="3"/>
        <v>0.63285267722093386</v>
      </c>
      <c r="G107" s="13">
        <v>1600</v>
      </c>
    </row>
    <row r="108" spans="1:7" s="13" customFormat="1" x14ac:dyDescent="0.25">
      <c r="A108" s="13" t="s">
        <v>9</v>
      </c>
      <c r="B108" s="13">
        <v>12112018</v>
      </c>
      <c r="C108" s="13">
        <v>0</v>
      </c>
      <c r="D108" s="13">
        <v>0</v>
      </c>
      <c r="E108" s="49" t="e">
        <f t="shared" si="2"/>
        <v>#DIV/0!</v>
      </c>
      <c r="F108" s="49" t="e">
        <f t="shared" si="3"/>
        <v>#DIV/0!</v>
      </c>
      <c r="G108" s="13">
        <v>1230</v>
      </c>
    </row>
    <row r="109" spans="1:7" s="13" customFormat="1" x14ac:dyDescent="0.25">
      <c r="A109" s="13" t="s">
        <v>9</v>
      </c>
      <c r="B109" s="13">
        <v>13112018</v>
      </c>
      <c r="C109" s="35">
        <v>34.32</v>
      </c>
      <c r="D109" s="35">
        <v>32.159999999999997</v>
      </c>
      <c r="E109" s="49">
        <f t="shared" si="2"/>
        <v>0.48375451263537911</v>
      </c>
      <c r="F109" s="49">
        <f t="shared" si="3"/>
        <v>0.51624548736462106</v>
      </c>
      <c r="G109" s="13">
        <v>840</v>
      </c>
    </row>
    <row r="110" spans="1:7" s="13" customFormat="1" x14ac:dyDescent="0.25">
      <c r="A110" s="13" t="s">
        <v>9</v>
      </c>
      <c r="B110" s="13">
        <v>14112018</v>
      </c>
      <c r="C110" s="36">
        <v>51.64</v>
      </c>
      <c r="D110" s="36">
        <v>36.94</v>
      </c>
      <c r="E110" s="49">
        <f t="shared" si="2"/>
        <v>0.41702415895235945</v>
      </c>
      <c r="F110" s="49">
        <f t="shared" si="3"/>
        <v>0.58297584104764055</v>
      </c>
      <c r="G110" s="13">
        <v>845</v>
      </c>
    </row>
    <row r="111" spans="1:7" s="13" customFormat="1" x14ac:dyDescent="0.25">
      <c r="A111" s="13" t="s">
        <v>9</v>
      </c>
      <c r="B111" s="13">
        <v>15112018</v>
      </c>
      <c r="C111" s="36">
        <v>62.61</v>
      </c>
      <c r="D111" s="36">
        <v>32.25</v>
      </c>
      <c r="E111" s="49">
        <f t="shared" si="2"/>
        <v>0.33997469955724224</v>
      </c>
      <c r="F111" s="49">
        <f t="shared" si="3"/>
        <v>0.66002530044275776</v>
      </c>
      <c r="G111" s="13">
        <v>855</v>
      </c>
    </row>
    <row r="112" spans="1:7" s="13" customFormat="1" x14ac:dyDescent="0.25">
      <c r="A112" s="13" t="s">
        <v>9</v>
      </c>
      <c r="B112" s="13">
        <v>16112018</v>
      </c>
      <c r="C112" s="37">
        <v>64.39</v>
      </c>
      <c r="D112" s="37">
        <v>32.54</v>
      </c>
      <c r="E112" s="49">
        <f t="shared" si="2"/>
        <v>0.33570617971732175</v>
      </c>
      <c r="F112" s="49">
        <f t="shared" si="3"/>
        <v>0.66429382028267814</v>
      </c>
      <c r="G112" s="13">
        <v>755</v>
      </c>
    </row>
    <row r="113" spans="1:7" s="13" customFormat="1" x14ac:dyDescent="0.25">
      <c r="A113" s="13" t="s">
        <v>9</v>
      </c>
      <c r="B113" s="13">
        <v>17112018</v>
      </c>
      <c r="C113" s="37">
        <v>61.07</v>
      </c>
      <c r="D113" s="37">
        <v>33.6</v>
      </c>
      <c r="E113" s="49">
        <f t="shared" si="2"/>
        <v>0.35491708038449349</v>
      </c>
      <c r="F113" s="49">
        <f t="shared" si="3"/>
        <v>0.64508291961550646</v>
      </c>
      <c r="G113" s="13">
        <v>910</v>
      </c>
    </row>
    <row r="114" spans="1:7" s="13" customFormat="1" x14ac:dyDescent="0.25">
      <c r="A114" s="13" t="s">
        <v>9</v>
      </c>
      <c r="B114" s="13">
        <v>18112018</v>
      </c>
      <c r="C114" s="37">
        <v>60.72</v>
      </c>
      <c r="D114" s="37">
        <v>35.520000000000003</v>
      </c>
      <c r="E114" s="49">
        <f t="shared" si="2"/>
        <v>0.36907730673316708</v>
      </c>
      <c r="F114" s="49">
        <f t="shared" si="3"/>
        <v>0.63092269326683281</v>
      </c>
      <c r="G114" s="13">
        <v>907</v>
      </c>
    </row>
    <row r="115" spans="1:7" s="13" customFormat="1" x14ac:dyDescent="0.25">
      <c r="A115" s="13" t="s">
        <v>9</v>
      </c>
      <c r="B115" s="13">
        <v>19112018</v>
      </c>
      <c r="C115" s="37">
        <v>59.85</v>
      </c>
      <c r="D115" s="37">
        <v>36.21</v>
      </c>
      <c r="E115" s="49">
        <f t="shared" si="2"/>
        <v>0.3769519050593379</v>
      </c>
      <c r="F115" s="49">
        <f t="shared" si="3"/>
        <v>0.62304809494066205</v>
      </c>
      <c r="G115" s="13">
        <v>839</v>
      </c>
    </row>
    <row r="116" spans="1:7" s="13" customFormat="1" x14ac:dyDescent="0.25">
      <c r="A116" s="13" t="s">
        <v>9</v>
      </c>
      <c r="B116" s="13">
        <v>21112018</v>
      </c>
      <c r="C116" s="37">
        <v>63.09</v>
      </c>
      <c r="D116" s="37">
        <v>35.56</v>
      </c>
      <c r="E116" s="49">
        <f t="shared" si="2"/>
        <v>0.36046629498226052</v>
      </c>
      <c r="F116" s="49">
        <f t="shared" si="3"/>
        <v>0.63953370501773943</v>
      </c>
      <c r="G116" s="13">
        <v>1030</v>
      </c>
    </row>
    <row r="117" spans="1:7" s="13" customFormat="1" x14ac:dyDescent="0.25">
      <c r="A117" s="13" t="s">
        <v>9</v>
      </c>
      <c r="B117" s="13">
        <v>23112018</v>
      </c>
      <c r="C117" s="37">
        <v>62.83</v>
      </c>
      <c r="D117" s="37">
        <v>36.29</v>
      </c>
      <c r="E117" s="49">
        <f t="shared" si="2"/>
        <v>0.36612187247780464</v>
      </c>
      <c r="F117" s="49">
        <f t="shared" si="3"/>
        <v>0.6338781275221953</v>
      </c>
      <c r="G117" s="13">
        <v>935</v>
      </c>
    </row>
    <row r="118" spans="1:7" s="13" customFormat="1" x14ac:dyDescent="0.25">
      <c r="A118" s="13" t="s">
        <v>9</v>
      </c>
      <c r="B118" s="13">
        <v>25112018</v>
      </c>
      <c r="C118" s="37">
        <v>62.32</v>
      </c>
      <c r="D118" s="37">
        <v>36.549999999999997</v>
      </c>
      <c r="E118" s="49">
        <f t="shared" si="2"/>
        <v>0.36967735410134517</v>
      </c>
      <c r="F118" s="49">
        <f t="shared" si="3"/>
        <v>0.63032264589865472</v>
      </c>
      <c r="G118" s="13">
        <v>1530</v>
      </c>
    </row>
    <row r="119" spans="1:7" s="13" customFormat="1" x14ac:dyDescent="0.25">
      <c r="A119" s="13" t="s">
        <v>9</v>
      </c>
      <c r="B119" s="13">
        <v>28112018</v>
      </c>
      <c r="C119" s="37">
        <v>61.822055000000006</v>
      </c>
      <c r="D119" s="37">
        <f>35.4*1.0312</f>
        <v>36.504479999999994</v>
      </c>
      <c r="E119" s="49">
        <f t="shared" si="2"/>
        <v>0.37125766711905378</v>
      </c>
      <c r="F119" s="49">
        <f t="shared" si="3"/>
        <v>0.62874233288094616</v>
      </c>
      <c r="G119" s="13">
        <v>900</v>
      </c>
    </row>
    <row r="120" spans="1:7" s="13" customFormat="1" x14ac:dyDescent="0.25">
      <c r="A120" s="13" t="s">
        <v>9</v>
      </c>
      <c r="B120" s="13">
        <v>1122018</v>
      </c>
      <c r="C120" s="37">
        <v>61.21</v>
      </c>
      <c r="D120" s="37">
        <v>36.08</v>
      </c>
      <c r="E120" s="49">
        <f t="shared" si="2"/>
        <v>0.37085003597492033</v>
      </c>
      <c r="F120" s="49">
        <f t="shared" si="3"/>
        <v>0.62914996402507972</v>
      </c>
      <c r="G120" s="13">
        <v>1020</v>
      </c>
    </row>
    <row r="121" spans="1:7" s="13" customFormat="1" x14ac:dyDescent="0.25">
      <c r="A121" s="13" t="s">
        <v>9</v>
      </c>
      <c r="B121" s="13">
        <v>5122018</v>
      </c>
      <c r="C121" s="37">
        <v>62.17</v>
      </c>
      <c r="D121" s="37">
        <v>35.96</v>
      </c>
      <c r="E121" s="49">
        <f t="shared" si="2"/>
        <v>0.36645266483236527</v>
      </c>
      <c r="F121" s="49">
        <f t="shared" si="3"/>
        <v>0.63354733516763484</v>
      </c>
      <c r="G121" s="13">
        <v>910</v>
      </c>
    </row>
    <row r="122" spans="1:7" s="13" customFormat="1" x14ac:dyDescent="0.25">
      <c r="A122" s="13" t="s">
        <v>9</v>
      </c>
      <c r="B122" s="13">
        <v>9122018</v>
      </c>
      <c r="C122" s="35">
        <v>63.2</v>
      </c>
      <c r="D122" s="35">
        <v>36.25</v>
      </c>
      <c r="E122" s="49">
        <f t="shared" si="2"/>
        <v>0.36450477626948213</v>
      </c>
      <c r="F122" s="49">
        <f t="shared" si="3"/>
        <v>0.63549522373051781</v>
      </c>
      <c r="G122" s="13">
        <v>1600</v>
      </c>
    </row>
    <row r="123" spans="1:7" s="13" customFormat="1" x14ac:dyDescent="0.25">
      <c r="A123" s="13" t="s">
        <v>10</v>
      </c>
      <c r="B123" s="13">
        <v>12112018</v>
      </c>
      <c r="C123" s="13">
        <v>0</v>
      </c>
      <c r="D123" s="13">
        <v>0</v>
      </c>
      <c r="E123" s="49" t="e">
        <f t="shared" si="2"/>
        <v>#DIV/0!</v>
      </c>
      <c r="F123" s="49" t="e">
        <f t="shared" si="3"/>
        <v>#DIV/0!</v>
      </c>
      <c r="G123" s="13">
        <v>1230</v>
      </c>
    </row>
    <row r="124" spans="1:7" s="13" customFormat="1" x14ac:dyDescent="0.25">
      <c r="A124" s="13" t="s">
        <v>10</v>
      </c>
      <c r="B124" s="13">
        <v>13112018</v>
      </c>
      <c r="C124" s="35">
        <v>33.67</v>
      </c>
      <c r="D124" s="35">
        <v>31.4</v>
      </c>
      <c r="E124" s="49">
        <f t="shared" si="2"/>
        <v>0.48255724604272326</v>
      </c>
      <c r="F124" s="49">
        <f t="shared" si="3"/>
        <v>0.5174427539572769</v>
      </c>
      <c r="G124" s="13">
        <v>840</v>
      </c>
    </row>
    <row r="125" spans="1:7" s="13" customFormat="1" x14ac:dyDescent="0.25">
      <c r="A125" s="13" t="s">
        <v>10</v>
      </c>
      <c r="B125" s="13">
        <v>14112018</v>
      </c>
      <c r="C125" s="36">
        <v>50.71</v>
      </c>
      <c r="D125" s="36">
        <v>35.83</v>
      </c>
      <c r="E125" s="49">
        <f t="shared" si="2"/>
        <v>0.41402819505431016</v>
      </c>
      <c r="F125" s="49">
        <f t="shared" si="3"/>
        <v>0.5859718049456899</v>
      </c>
      <c r="G125" s="13">
        <v>845</v>
      </c>
    </row>
    <row r="126" spans="1:7" s="13" customFormat="1" x14ac:dyDescent="0.25">
      <c r="A126" s="13" t="s">
        <v>10</v>
      </c>
      <c r="B126" s="13">
        <v>15112018</v>
      </c>
      <c r="C126" s="36">
        <v>62.58</v>
      </c>
      <c r="D126" s="36">
        <v>32.49</v>
      </c>
      <c r="E126" s="49">
        <f t="shared" si="2"/>
        <v>0.34174818554749137</v>
      </c>
      <c r="F126" s="49">
        <f t="shared" si="3"/>
        <v>0.65825181445250869</v>
      </c>
      <c r="G126" s="13">
        <v>855</v>
      </c>
    </row>
    <row r="127" spans="1:7" s="13" customFormat="1" x14ac:dyDescent="0.25">
      <c r="A127" s="13" t="s">
        <v>10</v>
      </c>
      <c r="B127" s="13">
        <v>16112018</v>
      </c>
      <c r="C127" s="37">
        <v>61.55</v>
      </c>
      <c r="D127" s="37">
        <v>33.53</v>
      </c>
      <c r="E127" s="49">
        <f t="shared" si="2"/>
        <v>0.35265039966344131</v>
      </c>
      <c r="F127" s="49">
        <f t="shared" si="3"/>
        <v>0.64734960033655864</v>
      </c>
      <c r="G127" s="13">
        <v>755</v>
      </c>
    </row>
    <row r="128" spans="1:7" s="13" customFormat="1" x14ac:dyDescent="0.25">
      <c r="A128" s="13" t="s">
        <v>10</v>
      </c>
      <c r="B128" s="13">
        <v>17112018</v>
      </c>
      <c r="C128" s="37">
        <v>60.67</v>
      </c>
      <c r="D128" s="37">
        <v>35.58</v>
      </c>
      <c r="E128" s="49">
        <f t="shared" si="2"/>
        <v>0.36966233766233764</v>
      </c>
      <c r="F128" s="49">
        <f t="shared" si="3"/>
        <v>0.63033766233766231</v>
      </c>
      <c r="G128" s="13">
        <v>910</v>
      </c>
    </row>
    <row r="129" spans="1:7" s="13" customFormat="1" x14ac:dyDescent="0.25">
      <c r="A129" s="13" t="s">
        <v>10</v>
      </c>
      <c r="B129" s="13">
        <v>18112018</v>
      </c>
      <c r="C129" s="37">
        <v>59.47</v>
      </c>
      <c r="D129" s="37">
        <v>36.96</v>
      </c>
      <c r="E129" s="49">
        <f t="shared" si="2"/>
        <v>0.38328321061910192</v>
      </c>
      <c r="F129" s="49">
        <f t="shared" si="3"/>
        <v>0.61671678938089802</v>
      </c>
      <c r="G129" s="13">
        <v>907</v>
      </c>
    </row>
    <row r="130" spans="1:7" s="13" customFormat="1" x14ac:dyDescent="0.25">
      <c r="A130" s="13" t="s">
        <v>10</v>
      </c>
      <c r="B130" s="13">
        <v>19112018</v>
      </c>
      <c r="C130" s="37">
        <v>58.06</v>
      </c>
      <c r="D130" s="37">
        <v>37.22</v>
      </c>
      <c r="E130" s="49">
        <f t="shared" si="2"/>
        <v>0.39063811922753988</v>
      </c>
      <c r="F130" s="49">
        <f t="shared" si="3"/>
        <v>0.60936188077246012</v>
      </c>
      <c r="G130" s="13">
        <v>839</v>
      </c>
    </row>
    <row r="131" spans="1:7" s="13" customFormat="1" x14ac:dyDescent="0.25">
      <c r="A131" s="13" t="s">
        <v>10</v>
      </c>
      <c r="B131" s="13">
        <v>21112018</v>
      </c>
      <c r="C131" s="37">
        <v>62.59</v>
      </c>
      <c r="D131" s="37">
        <v>37.32</v>
      </c>
      <c r="E131" s="49">
        <f t="shared" si="2"/>
        <v>0.37353618256430787</v>
      </c>
      <c r="F131" s="49">
        <f t="shared" si="3"/>
        <v>0.62646381743569213</v>
      </c>
      <c r="G131" s="13">
        <v>1030</v>
      </c>
    </row>
    <row r="132" spans="1:7" s="13" customFormat="1" x14ac:dyDescent="0.25">
      <c r="A132" s="13" t="s">
        <v>10</v>
      </c>
      <c r="B132" s="13">
        <v>23112018</v>
      </c>
      <c r="C132" s="37">
        <v>61.26</v>
      </c>
      <c r="D132" s="37">
        <v>37.049999999999997</v>
      </c>
      <c r="E132" s="49">
        <f t="shared" ref="E132:E137" si="4">D132/(C132+D132)</f>
        <v>0.37686908758010373</v>
      </c>
      <c r="F132" s="49">
        <f t="shared" ref="F132:F137" si="5">C132/(C132+D132)</f>
        <v>0.62313091241989627</v>
      </c>
      <c r="G132" s="13">
        <v>935</v>
      </c>
    </row>
    <row r="133" spans="1:7" s="13" customFormat="1" x14ac:dyDescent="0.25">
      <c r="A133" s="13" t="s">
        <v>10</v>
      </c>
      <c r="B133" s="13">
        <v>25112018</v>
      </c>
      <c r="C133" s="37">
        <v>60.39</v>
      </c>
      <c r="D133" s="37">
        <v>37.049999999999997</v>
      </c>
      <c r="E133" s="49">
        <f t="shared" si="4"/>
        <v>0.38023399014778325</v>
      </c>
      <c r="F133" s="49">
        <f t="shared" si="5"/>
        <v>0.61976600985221675</v>
      </c>
      <c r="G133" s="13">
        <v>1530</v>
      </c>
    </row>
    <row r="134" spans="1:7" s="13" customFormat="1" x14ac:dyDescent="0.25">
      <c r="A134" s="13" t="s">
        <v>10</v>
      </c>
      <c r="B134" s="13">
        <v>28112018</v>
      </c>
      <c r="C134" s="37">
        <v>60.532579000000005</v>
      </c>
      <c r="D134" s="37">
        <f>35.96*1.0312</f>
        <v>37.081951999999994</v>
      </c>
      <c r="E134" s="49">
        <f t="shared" si="4"/>
        <v>0.37988147481853901</v>
      </c>
      <c r="F134" s="49">
        <f t="shared" si="5"/>
        <v>0.62011852518146104</v>
      </c>
      <c r="G134" s="13">
        <v>900</v>
      </c>
    </row>
    <row r="135" spans="1:7" s="13" customFormat="1" x14ac:dyDescent="0.25">
      <c r="A135" s="13" t="s">
        <v>10</v>
      </c>
      <c r="B135" s="13">
        <v>1122018</v>
      </c>
      <c r="C135" s="37">
        <v>60.95</v>
      </c>
      <c r="D135" s="37">
        <v>37.020000000000003</v>
      </c>
      <c r="E135" s="49">
        <f t="shared" si="4"/>
        <v>0.37787077676839853</v>
      </c>
      <c r="F135" s="49">
        <f t="shared" si="5"/>
        <v>0.62212922323160158</v>
      </c>
      <c r="G135" s="13">
        <v>1020</v>
      </c>
    </row>
    <row r="136" spans="1:7" s="13" customFormat="1" x14ac:dyDescent="0.25">
      <c r="A136" s="13" t="s">
        <v>10</v>
      </c>
      <c r="B136" s="13">
        <v>5122018</v>
      </c>
      <c r="C136" s="37">
        <v>61.89</v>
      </c>
      <c r="D136" s="37">
        <v>36.65</v>
      </c>
      <c r="E136" s="49">
        <f t="shared" si="4"/>
        <v>0.37193018063730465</v>
      </c>
      <c r="F136" s="49">
        <f t="shared" si="5"/>
        <v>0.62806981936269546</v>
      </c>
      <c r="G136" s="13">
        <v>910</v>
      </c>
    </row>
    <row r="137" spans="1:7" s="13" customFormat="1" x14ac:dyDescent="0.25">
      <c r="A137" s="13" t="s">
        <v>10</v>
      </c>
      <c r="B137" s="13">
        <v>9122018</v>
      </c>
      <c r="C137" s="40">
        <v>63.08</v>
      </c>
      <c r="D137" s="40">
        <v>36.92</v>
      </c>
      <c r="E137" s="49">
        <f t="shared" si="4"/>
        <v>0.36920000000000003</v>
      </c>
      <c r="F137" s="49">
        <f t="shared" si="5"/>
        <v>0.63080000000000003</v>
      </c>
      <c r="G137" s="13">
        <v>1600</v>
      </c>
    </row>
    <row r="138" spans="1:7" s="13" customFormat="1" x14ac:dyDescent="0.25">
      <c r="E138" s="49"/>
      <c r="F138" s="49"/>
      <c r="G138" s="12"/>
    </row>
    <row r="139" spans="1:7" s="13" customFormat="1" x14ac:dyDescent="0.25">
      <c r="E139" s="49"/>
      <c r="F139" s="49"/>
      <c r="G139" s="12"/>
    </row>
    <row r="140" spans="1:7" s="13" customFormat="1" x14ac:dyDescent="0.25">
      <c r="E140" s="49"/>
      <c r="F140" s="49"/>
      <c r="G140" s="12"/>
    </row>
    <row r="141" spans="1:7" s="13" customFormat="1" x14ac:dyDescent="0.25">
      <c r="E141" s="49"/>
      <c r="F141" s="49"/>
      <c r="G141" s="12"/>
    </row>
    <row r="142" spans="1:7" s="13" customFormat="1" x14ac:dyDescent="0.25">
      <c r="E142" s="49"/>
      <c r="F142" s="49"/>
      <c r="G142" s="12"/>
    </row>
    <row r="143" spans="1:7" s="13" customFormat="1" x14ac:dyDescent="0.25">
      <c r="E143" s="49"/>
      <c r="F143" s="49"/>
      <c r="G143" s="12"/>
    </row>
    <row r="144" spans="1:7" s="13" customFormat="1" x14ac:dyDescent="0.25">
      <c r="E144" s="49"/>
      <c r="F144" s="49"/>
      <c r="G144" s="12"/>
    </row>
    <row r="145" spans="5:7" s="13" customFormat="1" x14ac:dyDescent="0.25">
      <c r="E145" s="49"/>
      <c r="F145" s="49"/>
      <c r="G145" s="12"/>
    </row>
    <row r="146" spans="5:7" s="13" customFormat="1" x14ac:dyDescent="0.25">
      <c r="E146" s="49"/>
      <c r="F146" s="49"/>
      <c r="G146" s="12"/>
    </row>
    <row r="147" spans="5:7" s="13" customFormat="1" x14ac:dyDescent="0.25">
      <c r="E147" s="49"/>
      <c r="F147" s="49"/>
      <c r="G147" s="12"/>
    </row>
    <row r="148" spans="5:7" s="13" customFormat="1" x14ac:dyDescent="0.25">
      <c r="E148" s="49"/>
      <c r="F148" s="49"/>
      <c r="G148" s="12"/>
    </row>
    <row r="149" spans="5:7" s="13" customFormat="1" x14ac:dyDescent="0.25">
      <c r="E149" s="49"/>
      <c r="F149" s="49"/>
      <c r="G149" s="12"/>
    </row>
    <row r="150" spans="5:7" s="13" customFormat="1" x14ac:dyDescent="0.25">
      <c r="E150" s="49"/>
      <c r="F150" s="49"/>
      <c r="G150" s="12"/>
    </row>
    <row r="151" spans="5:7" s="13" customFormat="1" x14ac:dyDescent="0.25">
      <c r="E151" s="49"/>
      <c r="F151" s="49"/>
      <c r="G151" s="12"/>
    </row>
    <row r="152" spans="5:7" s="13" customFormat="1" x14ac:dyDescent="0.25">
      <c r="E152" s="49"/>
      <c r="F152" s="49"/>
      <c r="G152" s="12"/>
    </row>
    <row r="153" spans="5:7" s="13" customFormat="1" x14ac:dyDescent="0.25">
      <c r="E153" s="49"/>
      <c r="F153" s="49"/>
      <c r="G153" s="12"/>
    </row>
    <row r="154" spans="5:7" s="13" customFormat="1" x14ac:dyDescent="0.25">
      <c r="E154" s="49"/>
      <c r="F154" s="49"/>
      <c r="G154" s="12"/>
    </row>
    <row r="155" spans="5:7" s="13" customFormat="1" x14ac:dyDescent="0.25">
      <c r="E155" s="49"/>
      <c r="F155" s="49"/>
      <c r="G155" s="12"/>
    </row>
    <row r="156" spans="5:7" s="13" customFormat="1" x14ac:dyDescent="0.25">
      <c r="E156" s="49"/>
      <c r="F156" s="49"/>
      <c r="G156" s="12"/>
    </row>
    <row r="157" spans="5:7" s="13" customFormat="1" x14ac:dyDescent="0.25">
      <c r="E157" s="49"/>
      <c r="F157" s="49"/>
      <c r="G157" s="12"/>
    </row>
    <row r="158" spans="5:7" s="13" customFormat="1" x14ac:dyDescent="0.25">
      <c r="E158" s="49"/>
      <c r="F158" s="49"/>
      <c r="G158" s="12"/>
    </row>
    <row r="159" spans="5:7" s="13" customFormat="1" x14ac:dyDescent="0.25">
      <c r="E159" s="49"/>
      <c r="F159" s="49"/>
      <c r="G159" s="12"/>
    </row>
    <row r="160" spans="5:7" s="13" customFormat="1" x14ac:dyDescent="0.25">
      <c r="E160" s="49"/>
      <c r="F160" s="49"/>
      <c r="G160" s="12"/>
    </row>
    <row r="161" spans="5:7" s="13" customFormat="1" x14ac:dyDescent="0.25">
      <c r="E161" s="49"/>
      <c r="F161" s="49"/>
      <c r="G161" s="12"/>
    </row>
    <row r="162" spans="5:7" s="13" customFormat="1" x14ac:dyDescent="0.25">
      <c r="E162" s="49"/>
      <c r="F162" s="49"/>
      <c r="G162" s="12"/>
    </row>
    <row r="163" spans="5:7" s="13" customFormat="1" x14ac:dyDescent="0.25">
      <c r="E163" s="49"/>
      <c r="F163" s="49"/>
      <c r="G163" s="12"/>
    </row>
    <row r="164" spans="5:7" s="13" customFormat="1" x14ac:dyDescent="0.25">
      <c r="E164" s="49"/>
      <c r="F164" s="49"/>
      <c r="G164" s="12"/>
    </row>
    <row r="165" spans="5:7" s="13" customFormat="1" x14ac:dyDescent="0.25">
      <c r="E165" s="49"/>
      <c r="F165" s="49"/>
      <c r="G165" s="12"/>
    </row>
    <row r="166" spans="5:7" s="13" customFormat="1" x14ac:dyDescent="0.25">
      <c r="E166" s="49"/>
      <c r="F166" s="49"/>
      <c r="G166" s="12"/>
    </row>
    <row r="167" spans="5:7" s="13" customFormat="1" x14ac:dyDescent="0.25">
      <c r="E167" s="49"/>
      <c r="F167" s="49"/>
      <c r="G167" s="12"/>
    </row>
    <row r="168" spans="5:7" s="13" customFormat="1" x14ac:dyDescent="0.25">
      <c r="E168" s="49"/>
      <c r="F168" s="49"/>
      <c r="G168" s="12"/>
    </row>
    <row r="169" spans="5:7" s="13" customFormat="1" x14ac:dyDescent="0.25">
      <c r="E169" s="49"/>
      <c r="F169" s="49"/>
      <c r="G169" s="12"/>
    </row>
    <row r="170" spans="5:7" s="13" customFormat="1" x14ac:dyDescent="0.25">
      <c r="E170" s="49"/>
      <c r="F170" s="49"/>
      <c r="G170" s="12"/>
    </row>
    <row r="171" spans="5:7" s="13" customFormat="1" x14ac:dyDescent="0.25">
      <c r="E171" s="49"/>
      <c r="F171" s="49"/>
      <c r="G171" s="12"/>
    </row>
    <row r="172" spans="5:7" s="13" customFormat="1" x14ac:dyDescent="0.25">
      <c r="E172" s="49"/>
      <c r="F172" s="49"/>
      <c r="G172" s="12"/>
    </row>
    <row r="173" spans="5:7" s="13" customFormat="1" x14ac:dyDescent="0.25">
      <c r="E173" s="49"/>
      <c r="F173" s="49"/>
      <c r="G173" s="12"/>
    </row>
    <row r="174" spans="5:7" s="13" customFormat="1" x14ac:dyDescent="0.25">
      <c r="E174" s="49"/>
      <c r="F174" s="49"/>
      <c r="G174" s="12"/>
    </row>
    <row r="175" spans="5:7" s="13" customFormat="1" x14ac:dyDescent="0.25">
      <c r="E175" s="49"/>
      <c r="F175" s="49"/>
      <c r="G175" s="12"/>
    </row>
    <row r="176" spans="5:7" s="13" customFormat="1" x14ac:dyDescent="0.25">
      <c r="E176" s="49"/>
      <c r="F176" s="49"/>
      <c r="G176" s="12"/>
    </row>
    <row r="177" spans="5:7" s="13" customFormat="1" x14ac:dyDescent="0.25">
      <c r="E177" s="49"/>
      <c r="F177" s="49"/>
      <c r="G177" s="12"/>
    </row>
    <row r="178" spans="5:7" s="13" customFormat="1" x14ac:dyDescent="0.25">
      <c r="E178" s="49"/>
      <c r="F178" s="49"/>
      <c r="G178" s="12"/>
    </row>
    <row r="179" spans="5:7" s="13" customFormat="1" x14ac:dyDescent="0.25">
      <c r="E179" s="49"/>
      <c r="F179" s="49"/>
      <c r="G179" s="12"/>
    </row>
    <row r="180" spans="5:7" s="13" customFormat="1" x14ac:dyDescent="0.25">
      <c r="E180" s="49"/>
      <c r="F180" s="49"/>
      <c r="G180" s="12"/>
    </row>
    <row r="181" spans="5:7" s="13" customFormat="1" x14ac:dyDescent="0.25">
      <c r="E181" s="49"/>
      <c r="F181" s="49"/>
      <c r="G181" s="12"/>
    </row>
    <row r="182" spans="5:7" s="13" customFormat="1" x14ac:dyDescent="0.25">
      <c r="E182" s="49"/>
      <c r="F182" s="49"/>
      <c r="G182" s="12"/>
    </row>
    <row r="183" spans="5:7" s="13" customFormat="1" x14ac:dyDescent="0.25">
      <c r="E183" s="49"/>
      <c r="F183" s="49"/>
      <c r="G183" s="12"/>
    </row>
    <row r="184" spans="5:7" s="13" customFormat="1" x14ac:dyDescent="0.25">
      <c r="E184" s="49"/>
      <c r="F184" s="49"/>
      <c r="G184" s="12"/>
    </row>
    <row r="185" spans="5:7" s="13" customFormat="1" x14ac:dyDescent="0.25">
      <c r="E185" s="49"/>
      <c r="F185" s="49"/>
      <c r="G185" s="12"/>
    </row>
    <row r="186" spans="5:7" s="13" customFormat="1" x14ac:dyDescent="0.25">
      <c r="E186" s="49"/>
      <c r="F186" s="49"/>
      <c r="G186" s="12"/>
    </row>
    <row r="187" spans="5:7" s="13" customFormat="1" x14ac:dyDescent="0.25">
      <c r="E187" s="49"/>
      <c r="F187" s="49"/>
      <c r="G187" s="12"/>
    </row>
    <row r="188" spans="5:7" s="13" customFormat="1" x14ac:dyDescent="0.25">
      <c r="E188" s="49"/>
      <c r="F188" s="49"/>
      <c r="G188" s="12"/>
    </row>
    <row r="189" spans="5:7" s="13" customFormat="1" x14ac:dyDescent="0.25">
      <c r="E189" s="49"/>
      <c r="F189" s="49"/>
      <c r="G189" s="12"/>
    </row>
    <row r="190" spans="5:7" s="13" customFormat="1" x14ac:dyDescent="0.25">
      <c r="E190" s="49"/>
      <c r="F190" s="49"/>
      <c r="G190" s="12"/>
    </row>
    <row r="191" spans="5:7" s="13" customFormat="1" x14ac:dyDescent="0.25">
      <c r="E191" s="49"/>
      <c r="F191" s="49"/>
      <c r="G191" s="12"/>
    </row>
    <row r="192" spans="5:7" s="13" customFormat="1" x14ac:dyDescent="0.25">
      <c r="E192" s="49"/>
      <c r="F192" s="49"/>
      <c r="G192" s="12"/>
    </row>
    <row r="193" spans="5:7" s="13" customFormat="1" x14ac:dyDescent="0.25">
      <c r="E193" s="49"/>
      <c r="F193" s="49"/>
      <c r="G193" s="12"/>
    </row>
    <row r="194" spans="5:7" s="13" customFormat="1" x14ac:dyDescent="0.25">
      <c r="E194" s="49"/>
      <c r="F194" s="49"/>
      <c r="G194" s="12"/>
    </row>
    <row r="195" spans="5:7" s="13" customFormat="1" x14ac:dyDescent="0.25">
      <c r="E195" s="49"/>
      <c r="F195" s="49"/>
      <c r="G195" s="12"/>
    </row>
    <row r="196" spans="5:7" s="13" customFormat="1" x14ac:dyDescent="0.25">
      <c r="E196" s="49"/>
      <c r="F196" s="49"/>
      <c r="G196" s="12"/>
    </row>
    <row r="197" spans="5:7" s="13" customFormat="1" x14ac:dyDescent="0.25">
      <c r="E197" s="49"/>
      <c r="F197" s="49"/>
      <c r="G197" s="12"/>
    </row>
    <row r="198" spans="5:7" s="13" customFormat="1" x14ac:dyDescent="0.25">
      <c r="E198" s="49"/>
      <c r="F198" s="49"/>
      <c r="G198" s="12"/>
    </row>
    <row r="199" spans="5:7" s="13" customFormat="1" x14ac:dyDescent="0.25">
      <c r="E199" s="49"/>
      <c r="F199" s="49"/>
      <c r="G199" s="12"/>
    </row>
    <row r="200" spans="5:7" s="13" customFormat="1" x14ac:dyDescent="0.25">
      <c r="E200" s="49"/>
      <c r="F200" s="49"/>
      <c r="G200" s="12"/>
    </row>
    <row r="201" spans="5:7" s="13" customFormat="1" x14ac:dyDescent="0.25">
      <c r="E201" s="49"/>
      <c r="F201" s="49"/>
      <c r="G201" s="12"/>
    </row>
    <row r="202" spans="5:7" s="13" customFormat="1" x14ac:dyDescent="0.25">
      <c r="E202" s="49"/>
      <c r="F202" s="49"/>
      <c r="G202" s="12"/>
    </row>
    <row r="203" spans="5:7" s="13" customFormat="1" x14ac:dyDescent="0.25">
      <c r="E203" s="49"/>
      <c r="F203" s="49"/>
      <c r="G203" s="12"/>
    </row>
    <row r="204" spans="5:7" s="13" customFormat="1" x14ac:dyDescent="0.25">
      <c r="E204" s="49"/>
      <c r="F204" s="49"/>
      <c r="G204" s="12"/>
    </row>
    <row r="205" spans="5:7" s="13" customFormat="1" x14ac:dyDescent="0.25">
      <c r="E205" s="49"/>
      <c r="F205" s="49"/>
      <c r="G205" s="12"/>
    </row>
    <row r="206" spans="5:7" s="13" customFormat="1" x14ac:dyDescent="0.25">
      <c r="E206" s="49"/>
      <c r="F206" s="49"/>
      <c r="G206" s="12"/>
    </row>
    <row r="207" spans="5:7" s="13" customFormat="1" x14ac:dyDescent="0.25">
      <c r="E207" s="49"/>
      <c r="F207" s="49"/>
      <c r="G207" s="12"/>
    </row>
    <row r="208" spans="5:7" s="13" customFormat="1" x14ac:dyDescent="0.25">
      <c r="E208" s="49"/>
      <c r="F208" s="49"/>
      <c r="G208" s="12"/>
    </row>
    <row r="209" spans="5:7" s="13" customFormat="1" x14ac:dyDescent="0.25">
      <c r="E209" s="49"/>
      <c r="F209" s="49"/>
      <c r="G209" s="12"/>
    </row>
    <row r="210" spans="5:7" s="13" customFormat="1" x14ac:dyDescent="0.25">
      <c r="E210" s="49"/>
      <c r="F210" s="49"/>
      <c r="G210" s="12"/>
    </row>
    <row r="211" spans="5:7" s="13" customFormat="1" x14ac:dyDescent="0.25">
      <c r="E211" s="49"/>
      <c r="F211" s="49"/>
      <c r="G211" s="12"/>
    </row>
    <row r="212" spans="5:7" s="13" customFormat="1" x14ac:dyDescent="0.25">
      <c r="E212" s="49"/>
      <c r="F212" s="49"/>
      <c r="G212" s="12"/>
    </row>
    <row r="213" spans="5:7" s="13" customFormat="1" x14ac:dyDescent="0.25">
      <c r="E213" s="49"/>
      <c r="F213" s="49"/>
      <c r="G213" s="12"/>
    </row>
    <row r="214" spans="5:7" s="13" customFormat="1" x14ac:dyDescent="0.25">
      <c r="E214" s="49"/>
      <c r="F214" s="49"/>
      <c r="G214" s="12"/>
    </row>
    <row r="215" spans="5:7" s="13" customFormat="1" x14ac:dyDescent="0.25">
      <c r="E215" s="49"/>
      <c r="F215" s="49"/>
      <c r="G215" s="12"/>
    </row>
    <row r="216" spans="5:7" s="13" customFormat="1" x14ac:dyDescent="0.25">
      <c r="E216" s="49"/>
      <c r="F216" s="49"/>
      <c r="G216" s="12"/>
    </row>
    <row r="217" spans="5:7" s="13" customFormat="1" x14ac:dyDescent="0.25">
      <c r="E217" s="49"/>
      <c r="F217" s="49"/>
      <c r="G217" s="12"/>
    </row>
    <row r="218" spans="5:7" s="13" customFormat="1" x14ac:dyDescent="0.25">
      <c r="E218" s="49"/>
      <c r="F218" s="49"/>
      <c r="G218" s="12"/>
    </row>
    <row r="219" spans="5:7" s="13" customFormat="1" x14ac:dyDescent="0.25">
      <c r="E219" s="49"/>
      <c r="F219" s="49"/>
      <c r="G219" s="12"/>
    </row>
    <row r="220" spans="5:7" s="13" customFormat="1" x14ac:dyDescent="0.25">
      <c r="E220" s="49"/>
      <c r="F220" s="49"/>
      <c r="G220" s="12"/>
    </row>
    <row r="221" spans="5:7" s="13" customFormat="1" x14ac:dyDescent="0.25">
      <c r="E221" s="49"/>
      <c r="F221" s="49"/>
      <c r="G221" s="12"/>
    </row>
    <row r="222" spans="5:7" s="13" customFormat="1" x14ac:dyDescent="0.25">
      <c r="E222" s="49"/>
      <c r="F222" s="49"/>
      <c r="G222" s="12"/>
    </row>
    <row r="223" spans="5:7" s="13" customFormat="1" x14ac:dyDescent="0.25">
      <c r="E223" s="49"/>
      <c r="F223" s="49"/>
      <c r="G223" s="12"/>
    </row>
    <row r="224" spans="5:7" s="13" customFormat="1" x14ac:dyDescent="0.25">
      <c r="E224" s="49"/>
      <c r="F224" s="49"/>
      <c r="G224" s="12"/>
    </row>
    <row r="225" spans="5:7" s="13" customFormat="1" x14ac:dyDescent="0.25">
      <c r="E225" s="49"/>
      <c r="F225" s="49"/>
      <c r="G225" s="12"/>
    </row>
    <row r="226" spans="5:7" s="13" customFormat="1" x14ac:dyDescent="0.25">
      <c r="E226" s="49"/>
      <c r="F226" s="49"/>
      <c r="G226" s="12"/>
    </row>
    <row r="227" spans="5:7" s="13" customFormat="1" x14ac:dyDescent="0.25">
      <c r="E227" s="49"/>
      <c r="F227" s="49"/>
      <c r="G227" s="1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AFA2-731D-4DB8-9745-C027569A2E90}">
  <dimension ref="A1:G47"/>
  <sheetViews>
    <sheetView zoomScale="70" zoomScaleNormal="70" workbookViewId="0">
      <selection activeCell="C11" sqref="C11"/>
    </sheetView>
  </sheetViews>
  <sheetFormatPr defaultRowHeight="15" x14ac:dyDescent="0.25"/>
  <sheetData>
    <row r="1" spans="1:7" ht="45" x14ac:dyDescent="0.25">
      <c r="A1" s="1" t="s">
        <v>26</v>
      </c>
      <c r="B1" s="43" t="s">
        <v>37</v>
      </c>
      <c r="C1" s="16" t="s">
        <v>63</v>
      </c>
      <c r="D1" s="16" t="s">
        <v>64</v>
      </c>
      <c r="G1" s="1"/>
    </row>
    <row r="2" spans="1:7" x14ac:dyDescent="0.25">
      <c r="A2" s="1" t="s">
        <v>0</v>
      </c>
      <c r="B2" s="2" t="s">
        <v>12</v>
      </c>
      <c r="C2" s="17" t="s">
        <v>65</v>
      </c>
      <c r="D2" s="17" t="s">
        <v>66</v>
      </c>
      <c r="G2" s="1"/>
    </row>
    <row r="3" spans="1:7" x14ac:dyDescent="0.25">
      <c r="A3">
        <v>28</v>
      </c>
      <c r="B3" s="42">
        <v>0</v>
      </c>
      <c r="C3" s="44">
        <v>183.8603</v>
      </c>
      <c r="D3" s="44">
        <v>183.86080000000001</v>
      </c>
    </row>
    <row r="4" spans="1:7" x14ac:dyDescent="0.25">
      <c r="A4">
        <v>28</v>
      </c>
      <c r="B4" s="42">
        <v>0.84027777777373558</v>
      </c>
      <c r="C4" s="44">
        <v>183.85919999999999</v>
      </c>
      <c r="D4" s="44">
        <v>183.8604</v>
      </c>
    </row>
    <row r="5" spans="1:7" x14ac:dyDescent="0.25">
      <c r="A5">
        <v>28</v>
      </c>
      <c r="B5" s="42">
        <v>1.84375</v>
      </c>
      <c r="C5" s="44">
        <v>183.8586</v>
      </c>
      <c r="D5" s="44">
        <v>183.86150000000001</v>
      </c>
    </row>
    <row r="6" spans="1:7" x14ac:dyDescent="0.25">
      <c r="A6">
        <v>28</v>
      </c>
      <c r="B6" s="42">
        <v>2.8506944444452529</v>
      </c>
      <c r="C6" s="44">
        <v>183.85759999999999</v>
      </c>
      <c r="D6" s="45"/>
    </row>
    <row r="7" spans="1:7" x14ac:dyDescent="0.25">
      <c r="A7">
        <v>28</v>
      </c>
      <c r="B7" s="42">
        <v>3.8090277777737356</v>
      </c>
      <c r="C7" s="44">
        <v>183.8588</v>
      </c>
      <c r="D7" s="44">
        <v>183.85980000000001</v>
      </c>
    </row>
    <row r="8" spans="1:7" x14ac:dyDescent="0.25">
      <c r="A8">
        <v>28</v>
      </c>
      <c r="B8" s="42">
        <v>4.8611111111094942</v>
      </c>
      <c r="C8" s="44">
        <v>183.85720000000001</v>
      </c>
      <c r="D8" s="44">
        <v>183.85669999999999</v>
      </c>
    </row>
    <row r="9" spans="1:7" x14ac:dyDescent="0.25">
      <c r="A9">
        <v>28</v>
      </c>
      <c r="B9" s="42">
        <v>5.859027777776646</v>
      </c>
      <c r="C9" s="44">
        <v>183.85650000000001</v>
      </c>
      <c r="D9" s="44">
        <v>183.8597</v>
      </c>
    </row>
    <row r="10" spans="1:7" x14ac:dyDescent="0.25">
      <c r="A10">
        <v>28</v>
      </c>
      <c r="B10" s="42">
        <v>6.8395833333343035</v>
      </c>
      <c r="C10" s="44">
        <v>183.85480000000001</v>
      </c>
      <c r="D10" s="44">
        <v>183.857</v>
      </c>
    </row>
    <row r="11" spans="1:7" x14ac:dyDescent="0.25">
      <c r="A11">
        <v>28</v>
      </c>
      <c r="B11" s="42">
        <v>8.9166666666642413</v>
      </c>
      <c r="C11" s="44">
        <v>183.85830000000001</v>
      </c>
      <c r="D11" s="44">
        <v>183.85990000000001</v>
      </c>
    </row>
    <row r="12" spans="1:7" x14ac:dyDescent="0.25">
      <c r="A12">
        <v>28</v>
      </c>
      <c r="B12" s="42">
        <v>10.878472222218988</v>
      </c>
      <c r="C12" s="44">
        <v>183.8605</v>
      </c>
      <c r="D12" s="44">
        <v>183.864</v>
      </c>
    </row>
    <row r="13" spans="1:7" x14ac:dyDescent="0.25">
      <c r="A13">
        <v>28</v>
      </c>
      <c r="B13" s="42">
        <v>13.125</v>
      </c>
      <c r="C13" s="44">
        <v>183.85929999999999</v>
      </c>
      <c r="D13" s="44">
        <v>183.86089999999999</v>
      </c>
    </row>
    <row r="14" spans="1:7" x14ac:dyDescent="0.25">
      <c r="A14">
        <v>28</v>
      </c>
      <c r="B14" s="42">
        <v>15.854166666664241</v>
      </c>
      <c r="C14" s="44">
        <v>183.8587</v>
      </c>
      <c r="D14" s="44">
        <v>183.85910000000001</v>
      </c>
    </row>
    <row r="15" spans="1:7" x14ac:dyDescent="0.25">
      <c r="A15">
        <v>28</v>
      </c>
      <c r="B15" s="42">
        <v>18.909722222218988</v>
      </c>
      <c r="C15" s="44">
        <v>183.85749999999999</v>
      </c>
      <c r="D15" s="44">
        <v>183.8399</v>
      </c>
    </row>
    <row r="16" spans="1:7" x14ac:dyDescent="0.25">
      <c r="A16">
        <v>28</v>
      </c>
      <c r="B16" s="42">
        <v>22.861111111109494</v>
      </c>
      <c r="C16" s="44">
        <v>183.8545</v>
      </c>
      <c r="D16" s="44">
        <v>183.85480000000001</v>
      </c>
    </row>
    <row r="17" spans="1:4" x14ac:dyDescent="0.25">
      <c r="A17">
        <v>28</v>
      </c>
      <c r="B17" s="42">
        <v>27.145833333328483</v>
      </c>
      <c r="C17" s="44">
        <v>183.85329999999999</v>
      </c>
      <c r="D17" s="44">
        <v>183.85310000000001</v>
      </c>
    </row>
    <row r="18" spans="1:4" x14ac:dyDescent="0.25">
      <c r="A18">
        <v>29</v>
      </c>
      <c r="B18" s="42">
        <v>0</v>
      </c>
      <c r="C18" s="44">
        <v>185.58090000000001</v>
      </c>
      <c r="D18" s="44">
        <v>185.58170000000001</v>
      </c>
    </row>
    <row r="19" spans="1:4" x14ac:dyDescent="0.25">
      <c r="A19">
        <v>29</v>
      </c>
      <c r="B19" s="42">
        <v>0.84027777777373558</v>
      </c>
      <c r="C19" s="44">
        <v>185.5797</v>
      </c>
      <c r="D19" s="44">
        <v>185.58189999999999</v>
      </c>
    </row>
    <row r="20" spans="1:4" x14ac:dyDescent="0.25">
      <c r="A20">
        <v>29</v>
      </c>
      <c r="B20" s="42">
        <v>1.84375</v>
      </c>
      <c r="C20" s="44">
        <v>185.57980000000001</v>
      </c>
      <c r="D20" s="44">
        <v>185.583</v>
      </c>
    </row>
    <row r="21" spans="1:4" x14ac:dyDescent="0.25">
      <c r="A21">
        <v>29</v>
      </c>
      <c r="B21" s="42">
        <v>2.8506944444452529</v>
      </c>
      <c r="C21" s="44">
        <v>185.5787</v>
      </c>
      <c r="D21" s="45"/>
    </row>
    <row r="22" spans="1:4" x14ac:dyDescent="0.25">
      <c r="A22">
        <v>29</v>
      </c>
      <c r="B22" s="42">
        <v>3.8090277777737356</v>
      </c>
      <c r="C22" s="44">
        <v>185.58080000000001</v>
      </c>
      <c r="D22" s="44">
        <v>185.58019999999999</v>
      </c>
    </row>
    <row r="23" spans="1:4" x14ac:dyDescent="0.25">
      <c r="A23">
        <v>29</v>
      </c>
      <c r="B23" s="42">
        <v>4.8611111111094942</v>
      </c>
      <c r="C23" s="44">
        <v>185.5788</v>
      </c>
      <c r="D23" s="44">
        <v>185.57929999999999</v>
      </c>
    </row>
    <row r="24" spans="1:4" x14ac:dyDescent="0.25">
      <c r="A24">
        <v>29</v>
      </c>
      <c r="B24" s="42">
        <v>5.859027777776646</v>
      </c>
      <c r="C24" s="44">
        <v>185.5804</v>
      </c>
      <c r="D24" s="44">
        <v>185.58170000000001</v>
      </c>
    </row>
    <row r="25" spans="1:4" x14ac:dyDescent="0.25">
      <c r="A25">
        <v>29</v>
      </c>
      <c r="B25" s="42">
        <v>6.8395833333343035</v>
      </c>
      <c r="C25" s="44">
        <v>185.57849999999999</v>
      </c>
      <c r="D25" s="44">
        <v>185.57859999999999</v>
      </c>
    </row>
    <row r="26" spans="1:4" x14ac:dyDescent="0.25">
      <c r="A26">
        <v>29</v>
      </c>
      <c r="B26" s="42">
        <v>8.9166666666642413</v>
      </c>
      <c r="C26" s="44">
        <v>185.58179999999999</v>
      </c>
      <c r="D26" s="44">
        <v>185.5831</v>
      </c>
    </row>
    <row r="27" spans="1:4" x14ac:dyDescent="0.25">
      <c r="A27">
        <v>29</v>
      </c>
      <c r="B27" s="42">
        <v>10.878472222218988</v>
      </c>
      <c r="C27" s="44">
        <v>185.58420000000001</v>
      </c>
      <c r="D27" s="44">
        <v>185.58779999999999</v>
      </c>
    </row>
    <row r="28" spans="1:4" x14ac:dyDescent="0.25">
      <c r="A28">
        <v>29</v>
      </c>
      <c r="B28" s="42">
        <v>13.125</v>
      </c>
      <c r="C28" s="44">
        <v>185.5847</v>
      </c>
      <c r="D28" s="44">
        <v>185.5857</v>
      </c>
    </row>
    <row r="29" spans="1:4" x14ac:dyDescent="0.25">
      <c r="A29">
        <v>29</v>
      </c>
      <c r="B29" s="42">
        <v>15.854166666664241</v>
      </c>
      <c r="C29" s="44">
        <v>185.58369999999999</v>
      </c>
      <c r="D29" s="44">
        <v>185.58410000000001</v>
      </c>
    </row>
    <row r="30" spans="1:4" x14ac:dyDescent="0.25">
      <c r="A30">
        <v>29</v>
      </c>
      <c r="B30" s="42">
        <v>18.909722222218988</v>
      </c>
      <c r="C30" s="44">
        <v>185.58260000000001</v>
      </c>
      <c r="D30" s="44">
        <v>185.5857</v>
      </c>
    </row>
    <row r="31" spans="1:4" x14ac:dyDescent="0.25">
      <c r="A31">
        <v>29</v>
      </c>
      <c r="B31" s="42">
        <v>22.861111111109494</v>
      </c>
      <c r="C31" s="44">
        <v>185.5787</v>
      </c>
      <c r="D31" s="44">
        <v>185.57990000000001</v>
      </c>
    </row>
    <row r="32" spans="1:4" x14ac:dyDescent="0.25">
      <c r="A32">
        <v>29</v>
      </c>
      <c r="B32" s="42">
        <v>27.145833333328483</v>
      </c>
      <c r="C32" s="44">
        <v>185.5788</v>
      </c>
      <c r="D32" s="44">
        <v>185.57900000000001</v>
      </c>
    </row>
    <row r="33" spans="1:4" x14ac:dyDescent="0.25">
      <c r="A33">
        <v>30</v>
      </c>
      <c r="B33" s="42">
        <v>0</v>
      </c>
      <c r="C33" s="44">
        <v>183.7165</v>
      </c>
      <c r="D33" s="44">
        <v>183.7176</v>
      </c>
    </row>
    <row r="34" spans="1:4" x14ac:dyDescent="0.25">
      <c r="A34">
        <v>30</v>
      </c>
      <c r="B34" s="42">
        <v>0.84027777777373558</v>
      </c>
      <c r="C34" s="44">
        <v>183.71619999999999</v>
      </c>
      <c r="D34" s="44">
        <v>183.71799999999999</v>
      </c>
    </row>
    <row r="35" spans="1:4" x14ac:dyDescent="0.25">
      <c r="A35">
        <v>30</v>
      </c>
      <c r="B35" s="42">
        <v>1.84375</v>
      </c>
      <c r="C35" s="44">
        <v>183.71600000000001</v>
      </c>
      <c r="D35" s="44">
        <v>183.7182</v>
      </c>
    </row>
    <row r="36" spans="1:4" x14ac:dyDescent="0.25">
      <c r="A36">
        <v>30</v>
      </c>
      <c r="B36" s="42">
        <v>2.8506944444452529</v>
      </c>
      <c r="C36" s="44">
        <v>183.7148</v>
      </c>
      <c r="D36" s="45"/>
    </row>
    <row r="37" spans="1:4" x14ac:dyDescent="0.25">
      <c r="A37">
        <v>30</v>
      </c>
      <c r="B37" s="42">
        <v>3.8090277777737356</v>
      </c>
      <c r="C37" s="44">
        <v>183.71600000000001</v>
      </c>
      <c r="D37" s="46">
        <v>183.71629999999999</v>
      </c>
    </row>
    <row r="38" spans="1:4" x14ac:dyDescent="0.25">
      <c r="A38">
        <v>30</v>
      </c>
      <c r="B38" s="42">
        <v>4.8611111111094942</v>
      </c>
      <c r="C38" s="44">
        <v>183.715</v>
      </c>
      <c r="D38" s="44">
        <v>183.7157</v>
      </c>
    </row>
    <row r="39" spans="1:4" x14ac:dyDescent="0.25">
      <c r="A39">
        <v>30</v>
      </c>
      <c r="B39" s="42">
        <v>5.859027777776646</v>
      </c>
      <c r="C39" s="44">
        <v>183.7157</v>
      </c>
      <c r="D39" s="44">
        <v>183.71809999999999</v>
      </c>
    </row>
    <row r="40" spans="1:4" x14ac:dyDescent="0.25">
      <c r="A40">
        <v>30</v>
      </c>
      <c r="B40" s="42">
        <v>6.8395833333343035</v>
      </c>
      <c r="C40" s="44">
        <v>183.71369999999999</v>
      </c>
      <c r="D40" s="44">
        <v>183.71420000000001</v>
      </c>
    </row>
    <row r="41" spans="1:4" x14ac:dyDescent="0.25">
      <c r="A41">
        <v>30</v>
      </c>
      <c r="B41" s="42">
        <v>8.9166666666642413</v>
      </c>
      <c r="C41" s="44">
        <v>183.7174</v>
      </c>
      <c r="D41" s="44">
        <v>183.71780000000001</v>
      </c>
    </row>
    <row r="42" spans="1:4" x14ac:dyDescent="0.25">
      <c r="A42">
        <v>30</v>
      </c>
      <c r="B42" s="42">
        <v>10.878472222218988</v>
      </c>
      <c r="C42" s="44">
        <v>183.7199</v>
      </c>
      <c r="D42" s="44">
        <v>183.72280000000001</v>
      </c>
    </row>
    <row r="43" spans="1:4" x14ac:dyDescent="0.25">
      <c r="A43">
        <v>30</v>
      </c>
      <c r="B43" s="42">
        <v>13.125</v>
      </c>
      <c r="C43" s="44">
        <v>183.72040000000001</v>
      </c>
      <c r="D43" s="44">
        <v>183.72110000000001</v>
      </c>
    </row>
    <row r="44" spans="1:4" x14ac:dyDescent="0.25">
      <c r="A44">
        <v>30</v>
      </c>
      <c r="B44" s="42">
        <v>15.854166666664241</v>
      </c>
      <c r="C44" s="44">
        <v>183.71850000000001</v>
      </c>
      <c r="D44" s="44">
        <v>183.71899999999999</v>
      </c>
    </row>
    <row r="45" spans="1:4" x14ac:dyDescent="0.25">
      <c r="A45">
        <v>30</v>
      </c>
      <c r="B45" s="42">
        <v>18.909722222218988</v>
      </c>
      <c r="C45" s="44">
        <v>183.71690000000001</v>
      </c>
      <c r="D45" s="44">
        <v>183.72110000000001</v>
      </c>
    </row>
    <row r="46" spans="1:4" x14ac:dyDescent="0.25">
      <c r="A46">
        <v>30</v>
      </c>
      <c r="B46" s="42">
        <v>22.861111111109494</v>
      </c>
      <c r="C46" s="44">
        <v>183.71279999999999</v>
      </c>
      <c r="D46" s="44">
        <v>183.71469999999999</v>
      </c>
    </row>
    <row r="47" spans="1:4" x14ac:dyDescent="0.25">
      <c r="A47">
        <v>30</v>
      </c>
      <c r="B47" s="42">
        <v>27.145833333328483</v>
      </c>
      <c r="C47" s="44">
        <v>183.71299999999999</v>
      </c>
      <c r="D47" s="44">
        <v>183.71420000000001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workbookViewId="0">
      <selection activeCell="E13" sqref="E13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8.85546875" style="10"/>
  </cols>
  <sheetData>
    <row r="1" spans="1:4" s="6" customFormat="1" x14ac:dyDescent="0.25">
      <c r="A1" s="4" t="s">
        <v>19</v>
      </c>
      <c r="B1" s="4" t="s">
        <v>21</v>
      </c>
      <c r="C1" s="5" t="s">
        <v>22</v>
      </c>
      <c r="D1" s="6" t="s">
        <v>23</v>
      </c>
    </row>
    <row r="2" spans="1:4" x14ac:dyDescent="0.25">
      <c r="A2" s="7" t="s">
        <v>51</v>
      </c>
      <c r="B2" s="8" t="s">
        <v>61</v>
      </c>
      <c r="C2" s="9" t="s">
        <v>52</v>
      </c>
      <c r="D2" t="s">
        <v>53</v>
      </c>
    </row>
    <row r="4" spans="1:4" x14ac:dyDescent="0.25">
      <c r="D4" t="s">
        <v>60</v>
      </c>
    </row>
    <row r="5" spans="1:4" x14ac:dyDescent="0.25">
      <c r="D5" s="24" t="s">
        <v>54</v>
      </c>
    </row>
    <row r="7" spans="1:4" x14ac:dyDescent="0.25">
      <c r="D7" t="s">
        <v>62</v>
      </c>
    </row>
    <row r="9" spans="1:4" x14ac:dyDescent="0.25">
      <c r="D9" t="s">
        <v>73</v>
      </c>
    </row>
    <row r="11" spans="1:4" x14ac:dyDescent="0.25">
      <c r="D11" t="s">
        <v>79</v>
      </c>
    </row>
    <row r="18" spans="3:4" s="11" customFormat="1" x14ac:dyDescent="0.25">
      <c r="C18" s="10"/>
    </row>
    <row r="19" spans="3:4" s="11" customFormat="1" x14ac:dyDescent="0.25">
      <c r="C19" s="10"/>
    </row>
    <row r="20" spans="3:4" s="11" customFormat="1" x14ac:dyDescent="0.25">
      <c r="C20" s="10"/>
    </row>
    <row r="21" spans="3:4" s="11" customFormat="1" x14ac:dyDescent="0.25">
      <c r="C21" s="10"/>
    </row>
    <row r="22" spans="3:4" x14ac:dyDescent="0.25">
      <c r="D22" s="14"/>
    </row>
    <row r="24" spans="3:4" x14ac:dyDescent="0.25">
      <c r="D2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Setup_Mano_Grav</vt:lpstr>
      <vt:lpstr>Measurements_Mano_Grav</vt:lpstr>
      <vt:lpstr>Comp</vt:lpstr>
      <vt:lpstr>Water</vt:lpstr>
      <vt:lpstr>ChangeLog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Suhr</dc:creator>
  <cp:lastModifiedBy>Camilla Justesen</cp:lastModifiedBy>
  <cp:revision>17</cp:revision>
  <dcterms:created xsi:type="dcterms:W3CDTF">2017-02-15T16:58:22Z</dcterms:created>
  <dcterms:modified xsi:type="dcterms:W3CDTF">2019-02-13T12:59:10Z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