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9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0" i="1"/>
  <c r="D30"/>
  <c r="C24"/>
  <c r="D24"/>
  <c r="C17"/>
  <c r="D17"/>
  <c r="D10"/>
  <c r="C10"/>
  <c r="B3"/>
  <c r="G17" s="1"/>
  <c r="C25" l="1"/>
  <c r="C26" s="1"/>
  <c r="D25"/>
  <c r="D26" s="1"/>
  <c r="C18"/>
  <c r="C19" s="1"/>
  <c r="D18"/>
  <c r="D19" s="1"/>
  <c r="D11"/>
  <c r="D12" s="1"/>
  <c r="C11"/>
  <c r="C12" s="1"/>
  <c r="K10"/>
  <c r="I17"/>
  <c r="G24"/>
  <c r="F17"/>
  <c r="J17"/>
  <c r="E10"/>
  <c r="F10"/>
  <c r="K17"/>
  <c r="B5"/>
  <c r="F24"/>
  <c r="G10"/>
  <c r="H17"/>
  <c r="H10"/>
  <c r="E17"/>
  <c r="I10"/>
  <c r="E24"/>
  <c r="J10"/>
  <c r="F18" l="1"/>
  <c r="F19" s="1"/>
  <c r="E30"/>
  <c r="K30"/>
  <c r="J30"/>
  <c r="I30"/>
  <c r="H30"/>
  <c r="G30"/>
  <c r="F30"/>
  <c r="K11"/>
  <c r="K12" s="1"/>
  <c r="I11"/>
  <c r="I12" s="1"/>
  <c r="K18"/>
  <c r="K19" s="1"/>
  <c r="E18"/>
  <c r="E19" s="1"/>
  <c r="F11"/>
  <c r="F12" s="1"/>
  <c r="G18"/>
  <c r="G19" s="1"/>
  <c r="I18"/>
  <c r="I19" s="1"/>
  <c r="E25"/>
  <c r="E26" s="1"/>
  <c r="F25"/>
  <c r="F26" s="1"/>
  <c r="G25"/>
  <c r="G26" s="1"/>
  <c r="J11"/>
  <c r="J12" s="1"/>
  <c r="G11"/>
  <c r="G12" s="1"/>
  <c r="J18"/>
  <c r="J19" s="1"/>
  <c r="H18"/>
  <c r="H19" s="1"/>
  <c r="H11"/>
  <c r="H12" s="1"/>
  <c r="E11"/>
  <c r="E12" s="1"/>
</calcChain>
</file>

<file path=xl/sharedStrings.xml><?xml version="1.0" encoding="utf-8"?>
<sst xmlns="http://schemas.openxmlformats.org/spreadsheetml/2006/main" count="26" uniqueCount="17">
  <si>
    <t>Schmidt number</t>
  </si>
  <si>
    <t>Density (kg/m3)</t>
  </si>
  <si>
    <t>Viscosity (kg/m-s)</t>
  </si>
  <si>
    <t>l (m)</t>
  </si>
  <si>
    <t>Sherwood number</t>
  </si>
  <si>
    <t>Reynold's number</t>
  </si>
  <si>
    <t>Mass transfer coeff (m/s)</t>
  </si>
  <si>
    <t>Chamber wind (m/s)</t>
  </si>
  <si>
    <t>Average wind (m/s)</t>
  </si>
  <si>
    <t>Laminar</t>
  </si>
  <si>
    <t>Turbulent (Sparks et al. 2006)</t>
  </si>
  <si>
    <t>Laminar (Perry 1997)</t>
  </si>
  <si>
    <t>T (d C)</t>
  </si>
  <si>
    <t>MacKay and Matasugu (from EPA 1994)</t>
  </si>
  <si>
    <t>D (m2/s)</t>
  </si>
  <si>
    <t>NH3</t>
  </si>
  <si>
    <t>m diameter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</si>
</sst>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5">
    <font>
      <sz val="10"/>
      <name val="Arial"/>
    </font>
    <font>
      <sz val="8"/>
      <name val="Arial"/>
    </font>
    <font>
      <sz val="10"/>
      <color indexed="12"/>
      <name val="Arial"/>
    </font>
    <font>
      <sz val="10"/>
      <color rgb="FF0070C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9" fontId="0" fillId="0" borderId="0" xfId="0" applyNumberFormat="1"/>
    <xf numFmtId="1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2" fillId="2" borderId="0" xfId="0" applyNumberFormat="1" applyFont="1" applyFill="1"/>
    <xf numFmtId="165" fontId="2" fillId="2" borderId="0" xfId="0" applyNumberFormat="1" applyFont="1" applyFill="1"/>
    <xf numFmtId="166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topLeftCell="A14" workbookViewId="0">
      <selection activeCell="J28" sqref="J28"/>
    </sheetView>
  </sheetViews>
  <sheetFormatPr defaultRowHeight="12.75"/>
  <cols>
    <col min="1" max="1" width="28.5" bestFit="1" customWidth="1"/>
  </cols>
  <sheetData>
    <row r="1" spans="1:11">
      <c r="A1" t="s">
        <v>2</v>
      </c>
      <c r="B1" s="3">
        <v>1.8E-5</v>
      </c>
      <c r="C1" s="3"/>
      <c r="D1" s="3"/>
    </row>
    <row r="2" spans="1:11">
      <c r="A2" t="s">
        <v>12</v>
      </c>
      <c r="B2" s="3">
        <v>20</v>
      </c>
      <c r="C2" s="3"/>
      <c r="D2" s="3"/>
    </row>
    <row r="3" spans="1:11">
      <c r="A3" t="s">
        <v>1</v>
      </c>
      <c r="B3" s="4">
        <f>0.003483407*1*101325/(0.9999*(B2+273.15))</f>
        <v>1.2041327423719688</v>
      </c>
      <c r="C3" s="4"/>
      <c r="D3" s="4"/>
      <c r="F3" t="s">
        <v>15</v>
      </c>
    </row>
    <row r="4" spans="1:11">
      <c r="A4" t="s">
        <v>14</v>
      </c>
      <c r="B4" s="3">
        <v>2.0000000000000002E-5</v>
      </c>
      <c r="C4" s="3"/>
      <c r="D4" s="3"/>
      <c r="E4" s="3"/>
      <c r="F4" s="3">
        <v>2.1999999999999999E-5</v>
      </c>
    </row>
    <row r="5" spans="1:11">
      <c r="A5" t="s">
        <v>0</v>
      </c>
      <c r="B5" s="5">
        <f>B1/(B3*B4)</f>
        <v>0.74742590109054674</v>
      </c>
      <c r="C5" s="5"/>
      <c r="D5" s="5"/>
    </row>
    <row r="7" spans="1:11">
      <c r="A7" t="s">
        <v>10</v>
      </c>
      <c r="B7" s="2"/>
      <c r="C7" s="2"/>
      <c r="D7" s="2"/>
      <c r="E7" s="2">
        <v>1E-3</v>
      </c>
      <c r="F7" s="2">
        <v>0.01</v>
      </c>
      <c r="G7" s="2">
        <v>0.1</v>
      </c>
      <c r="H7" s="2">
        <v>0.5</v>
      </c>
      <c r="I7" s="2">
        <v>0.9</v>
      </c>
      <c r="J7" s="2">
        <v>0.99</v>
      </c>
      <c r="K7" s="1">
        <v>0.999</v>
      </c>
    </row>
    <row r="8" spans="1:11">
      <c r="A8" t="s">
        <v>8</v>
      </c>
      <c r="C8">
        <v>0.05</v>
      </c>
      <c r="D8">
        <v>0.5</v>
      </c>
      <c r="E8">
        <v>1.43</v>
      </c>
      <c r="F8">
        <v>1.91</v>
      </c>
      <c r="G8">
        <v>2.73</v>
      </c>
      <c r="H8">
        <v>3.98</v>
      </c>
      <c r="I8">
        <v>5.45</v>
      </c>
      <c r="J8">
        <v>7.39</v>
      </c>
      <c r="K8">
        <v>18</v>
      </c>
    </row>
    <row r="9" spans="1:11">
      <c r="A9" t="s">
        <v>3</v>
      </c>
      <c r="B9">
        <v>3</v>
      </c>
    </row>
    <row r="10" spans="1:11">
      <c r="A10" t="s">
        <v>5</v>
      </c>
      <c r="C10" s="4">
        <f>C8*$B9*$B$3/$B$1</f>
        <v>10034.439519766407</v>
      </c>
      <c r="D10" s="4">
        <f>D8*$B9*$B$3/$B$1</f>
        <v>100344.39519766407</v>
      </c>
      <c r="E10" s="4">
        <f>E8*$B9*$B$3/$B$1</f>
        <v>286984.97026531922</v>
      </c>
      <c r="F10" s="4">
        <f t="shared" ref="F10:K10" si="0">F8*$B9*$B$3/$B$1</f>
        <v>383315.58965507668</v>
      </c>
      <c r="G10" s="4">
        <f t="shared" si="0"/>
        <v>547880.39777924574</v>
      </c>
      <c r="H10" s="4">
        <f t="shared" si="0"/>
        <v>798741.3857734059</v>
      </c>
      <c r="I10" s="4">
        <f t="shared" si="0"/>
        <v>1093753.9076545383</v>
      </c>
      <c r="J10" s="4">
        <f t="shared" si="0"/>
        <v>1483090.1610214747</v>
      </c>
      <c r="K10" s="4">
        <f t="shared" si="0"/>
        <v>3612398.2271159058</v>
      </c>
    </row>
    <row r="11" spans="1:11">
      <c r="A11" t="s">
        <v>4</v>
      </c>
      <c r="C11" s="4">
        <f>0.28*C10^0.65*$B$5^0.3333</f>
        <v>101.38852884101748</v>
      </c>
      <c r="D11" s="4">
        <f>0.28*D10^0.65*$B$5^0.3333</f>
        <v>452.88592265607167</v>
      </c>
      <c r="E11" s="4">
        <f>0.28*E10^0.65*$B$5^0.3333</f>
        <v>896.6578252326326</v>
      </c>
      <c r="F11" s="4">
        <f t="shared" ref="F11:K11" si="1">0.28*F10^0.65*$B$5^0.3333</f>
        <v>1082.256012762949</v>
      </c>
      <c r="G11" s="4">
        <f t="shared" si="1"/>
        <v>1365.0986563820938</v>
      </c>
      <c r="H11" s="4">
        <f t="shared" si="1"/>
        <v>1744.1439083314642</v>
      </c>
      <c r="I11" s="4">
        <f t="shared" si="1"/>
        <v>2139.5184950927496</v>
      </c>
      <c r="J11" s="4">
        <f t="shared" si="1"/>
        <v>2607.8175492539121</v>
      </c>
      <c r="K11" s="4">
        <f t="shared" si="1"/>
        <v>4651.4188329217131</v>
      </c>
    </row>
    <row r="12" spans="1:11">
      <c r="A12" t="s">
        <v>6</v>
      </c>
      <c r="C12" s="7">
        <f>C11*$B$4/$B9</f>
        <v>6.7592352560678318E-4</v>
      </c>
      <c r="D12" s="7">
        <f>D11*$B$4/$B9</f>
        <v>3.0192394843738114E-3</v>
      </c>
      <c r="E12" s="7">
        <f>E11*$B$4/$B9</f>
        <v>5.9777188348842181E-3</v>
      </c>
      <c r="F12" s="7">
        <f t="shared" ref="F12:K12" si="2">F11*$B$4/$B9</f>
        <v>7.2150400850863267E-3</v>
      </c>
      <c r="G12" s="7">
        <f t="shared" si="2"/>
        <v>9.10065770921396E-3</v>
      </c>
      <c r="H12" s="7">
        <f t="shared" si="2"/>
        <v>1.1627626055543095E-2</v>
      </c>
      <c r="I12" s="7">
        <f t="shared" si="2"/>
        <v>1.4263456633951664E-2</v>
      </c>
      <c r="J12" s="9">
        <f t="shared" si="2"/>
        <v>1.7385450328359416E-2</v>
      </c>
      <c r="K12" s="9">
        <f t="shared" si="2"/>
        <v>3.1009458886144758E-2</v>
      </c>
    </row>
    <row r="14" spans="1:11">
      <c r="A14" t="s">
        <v>11</v>
      </c>
      <c r="B14" s="2"/>
      <c r="C14" s="2"/>
      <c r="D14" s="2"/>
      <c r="E14" s="2">
        <v>1E-3</v>
      </c>
      <c r="F14" s="2">
        <v>0.01</v>
      </c>
      <c r="G14" s="2">
        <v>0.1</v>
      </c>
      <c r="H14" s="2">
        <v>0.5</v>
      </c>
      <c r="I14" s="2">
        <v>0.9</v>
      </c>
      <c r="J14" s="2">
        <v>0.99</v>
      </c>
      <c r="K14" s="1">
        <v>0.999</v>
      </c>
    </row>
    <row r="15" spans="1:11">
      <c r="A15" t="s">
        <v>8</v>
      </c>
      <c r="C15">
        <v>0.05</v>
      </c>
      <c r="D15">
        <v>0.5</v>
      </c>
      <c r="E15">
        <v>1.43</v>
      </c>
      <c r="F15">
        <v>1.91</v>
      </c>
      <c r="G15">
        <v>2.73</v>
      </c>
      <c r="H15">
        <v>3.98</v>
      </c>
      <c r="I15">
        <v>5.45</v>
      </c>
      <c r="J15">
        <v>7.39</v>
      </c>
      <c r="K15">
        <v>18</v>
      </c>
    </row>
    <row r="16" spans="1:11">
      <c r="A16" t="s">
        <v>3</v>
      </c>
      <c r="B16">
        <v>10</v>
      </c>
    </row>
    <row r="17" spans="1:12">
      <c r="A17" t="s">
        <v>5</v>
      </c>
      <c r="C17" s="4">
        <f t="shared" ref="C17:D17" si="3">C15*$B16*$B$3/$B$1</f>
        <v>33448.131732554684</v>
      </c>
      <c r="D17" s="4">
        <f t="shared" si="3"/>
        <v>334481.31732554687</v>
      </c>
      <c r="E17" s="4">
        <f>E15*$B16*$B$3/$B$1</f>
        <v>956616.56755106407</v>
      </c>
      <c r="F17" s="4">
        <f t="shared" ref="F17:K17" si="4">F15*$B16*$B$3/$B$1</f>
        <v>1277718.632183589</v>
      </c>
      <c r="G17" s="4">
        <f t="shared" si="4"/>
        <v>1826267.9925974861</v>
      </c>
      <c r="H17" s="4">
        <f t="shared" si="4"/>
        <v>2662471.2859113528</v>
      </c>
      <c r="I17" s="4">
        <f t="shared" si="4"/>
        <v>3645846.3588484605</v>
      </c>
      <c r="J17" s="4">
        <f t="shared" si="4"/>
        <v>4943633.8700715825</v>
      </c>
      <c r="K17" s="4">
        <f t="shared" si="4"/>
        <v>12041327.423719687</v>
      </c>
    </row>
    <row r="18" spans="1:12">
      <c r="A18" t="s">
        <v>4</v>
      </c>
      <c r="C18" s="4">
        <f t="shared" ref="C18:D18" si="5">0.646*C17^0.5*$B$5^0.3333</f>
        <v>107.22071840474369</v>
      </c>
      <c r="D18" s="4">
        <f t="shared" si="5"/>
        <v>339.06168251852557</v>
      </c>
      <c r="E18" s="4">
        <f>0.646*E17^0.5*$B$5^0.3333</f>
        <v>573.40533501142045</v>
      </c>
      <c r="F18" s="4">
        <f t="shared" ref="F18:K18" si="6">0.646*F17^0.5*$B$5^0.3333</f>
        <v>662.68996505889618</v>
      </c>
      <c r="G18" s="4">
        <f t="shared" si="6"/>
        <v>792.27332534645041</v>
      </c>
      <c r="H18" s="4">
        <f t="shared" si="6"/>
        <v>956.61072722202709</v>
      </c>
      <c r="I18" s="4">
        <f t="shared" si="6"/>
        <v>1119.417164251111</v>
      </c>
      <c r="J18" s="4">
        <f t="shared" si="6"/>
        <v>1303.5146899375154</v>
      </c>
      <c r="K18" s="4">
        <f t="shared" si="6"/>
        <v>2034.3700951111537</v>
      </c>
    </row>
    <row r="19" spans="1:12">
      <c r="A19" t="s">
        <v>6</v>
      </c>
      <c r="C19" s="8">
        <f t="shared" ref="C19:D19" si="7">C18*$B$4/$B16</f>
        <v>2.144414368094874E-4</v>
      </c>
      <c r="D19" s="8">
        <f t="shared" si="7"/>
        <v>6.7812336503705124E-4</v>
      </c>
      <c r="E19" s="8">
        <f>E18*$B$4/$B16</f>
        <v>1.1468106700228411E-3</v>
      </c>
      <c r="F19" s="8">
        <f t="shared" ref="F19:K19" si="8">F18*$B$4/$B16</f>
        <v>1.3253799301177925E-3</v>
      </c>
      <c r="G19" s="6">
        <f t="shared" si="8"/>
        <v>1.5845466506929009E-3</v>
      </c>
      <c r="H19" s="6">
        <f t="shared" si="8"/>
        <v>1.9132214544440543E-3</v>
      </c>
      <c r="I19" s="6">
        <f t="shared" si="8"/>
        <v>2.2388343285022223E-3</v>
      </c>
      <c r="J19" s="6">
        <f t="shared" si="8"/>
        <v>2.607029379875031E-3</v>
      </c>
      <c r="K19" s="6">
        <f t="shared" si="8"/>
        <v>4.0687401902223079E-3</v>
      </c>
    </row>
    <row r="21" spans="1:12">
      <c r="A21" t="s">
        <v>9</v>
      </c>
      <c r="B21" s="2"/>
      <c r="C21" s="2"/>
      <c r="D21" s="2"/>
      <c r="E21" s="2"/>
      <c r="F21" s="2"/>
      <c r="G21" s="2"/>
      <c r="H21" s="2"/>
      <c r="I21" s="2"/>
      <c r="J21" s="2"/>
      <c r="K21" s="1"/>
    </row>
    <row r="22" spans="1:12">
      <c r="A22" t="s">
        <v>7</v>
      </c>
      <c r="C22">
        <v>0.05</v>
      </c>
      <c r="D22">
        <v>0.5</v>
      </c>
      <c r="E22">
        <v>0.04</v>
      </c>
      <c r="F22">
        <v>0.5</v>
      </c>
      <c r="G22">
        <v>5</v>
      </c>
    </row>
    <row r="23" spans="1:12">
      <c r="A23" t="s">
        <v>3</v>
      </c>
      <c r="B23">
        <v>0.25</v>
      </c>
    </row>
    <row r="24" spans="1:12">
      <c r="A24" t="s">
        <v>5</v>
      </c>
      <c r="C24" s="4">
        <f t="shared" ref="C24:D24" si="9">C22*$B23*$B$3/$B$1</f>
        <v>836.20329331386722</v>
      </c>
      <c r="D24" s="4">
        <f t="shared" si="9"/>
        <v>8362.0329331386711</v>
      </c>
      <c r="E24" s="4">
        <f>E22*$B23*$B$3/$B$1</f>
        <v>668.96263465109382</v>
      </c>
      <c r="F24" s="4">
        <f>F22*$B23*$B$3/$B$1</f>
        <v>8362.0329331386711</v>
      </c>
      <c r="G24" s="4">
        <f>G22*$B23*$B$3/$B$1</f>
        <v>83620.329331386718</v>
      </c>
      <c r="H24" s="4"/>
      <c r="I24" s="4"/>
      <c r="J24" s="4"/>
      <c r="K24" s="4"/>
    </row>
    <row r="25" spans="1:12">
      <c r="A25" t="s">
        <v>4</v>
      </c>
      <c r="C25" s="4">
        <f t="shared" ref="C25:D25" si="10">0.646*C24^0.5*$B$5^0.3333</f>
        <v>16.953084125926281</v>
      </c>
      <c r="D25" s="4">
        <f t="shared" si="10"/>
        <v>53.610359202371846</v>
      </c>
      <c r="E25" s="4">
        <f>0.646*E24^0.5*$B$5^0.3333</f>
        <v>15.163299413537509</v>
      </c>
      <c r="F25" s="4">
        <f>0.646*F24^0.5*$B$5^0.3333</f>
        <v>53.610359202371846</v>
      </c>
      <c r="G25" s="4">
        <f>0.646*G24^0.5*$B$5^0.3333</f>
        <v>169.53084125926279</v>
      </c>
      <c r="H25" s="4"/>
      <c r="I25" s="4"/>
      <c r="J25" s="4"/>
      <c r="K25" s="4"/>
    </row>
    <row r="26" spans="1:12">
      <c r="A26" t="s">
        <v>6</v>
      </c>
      <c r="C26" s="9">
        <f t="shared" ref="C26:D26" si="11">C25*$B$4/$B23</f>
        <v>1.3562467300741027E-3</v>
      </c>
      <c r="D26" s="9">
        <f t="shared" si="11"/>
        <v>4.2888287361897478E-3</v>
      </c>
      <c r="E26" s="9">
        <f>E25*$B$4/$B23</f>
        <v>1.2130639530830009E-3</v>
      </c>
      <c r="F26" s="7">
        <f>F25*$B$4/$B23</f>
        <v>4.2888287361897478E-3</v>
      </c>
      <c r="G26" s="7">
        <f>G25*$B$4/$B23</f>
        <v>1.3562467300741024E-2</v>
      </c>
      <c r="H26" s="4"/>
      <c r="I26" s="4"/>
      <c r="J26" s="4"/>
      <c r="K26" s="4"/>
    </row>
    <row r="28" spans="1:12">
      <c r="A28" t="s">
        <v>13</v>
      </c>
      <c r="E28" s="2">
        <v>1E-3</v>
      </c>
      <c r="F28" s="2">
        <v>0.01</v>
      </c>
      <c r="G28" s="2">
        <v>0.1</v>
      </c>
      <c r="H28" s="2">
        <v>0.5</v>
      </c>
      <c r="I28" s="2">
        <v>0.9</v>
      </c>
      <c r="J28" s="2">
        <v>0.99</v>
      </c>
      <c r="K28" s="1">
        <v>0.999</v>
      </c>
    </row>
    <row r="29" spans="1:12">
      <c r="A29">
        <v>10</v>
      </c>
      <c r="B29" s="11" t="s">
        <v>16</v>
      </c>
      <c r="C29">
        <v>0.05</v>
      </c>
      <c r="D29">
        <v>0.35</v>
      </c>
      <c r="E29">
        <v>1.43</v>
      </c>
      <c r="F29">
        <v>1.91</v>
      </c>
      <c r="G29">
        <v>2.73</v>
      </c>
      <c r="H29">
        <v>3.98</v>
      </c>
      <c r="I29">
        <v>5.45</v>
      </c>
      <c r="J29">
        <v>7.39</v>
      </c>
      <c r="K29">
        <v>18</v>
      </c>
    </row>
    <row r="30" spans="1:12">
      <c r="C30" s="10">
        <f t="shared" ref="C30:D30" si="12">0.00482*C29^0.78*$B5^(-0.67)*$A29^(-0.11)</f>
        <v>4.3949403532863977E-4</v>
      </c>
      <c r="D30" s="10">
        <f t="shared" si="12"/>
        <v>2.0050696189433371E-3</v>
      </c>
      <c r="E30" s="10">
        <f>0.00482*E29^0.78*$B5^(-0.67)*$A29^(-0.11)</f>
        <v>6.0106091919393733E-3</v>
      </c>
      <c r="F30" s="10">
        <f t="shared" ref="F30:K30" si="13">0.00482*F29^0.78*$B5^(-0.67)*$A29^(-0.11)</f>
        <v>7.5329035774019774E-3</v>
      </c>
      <c r="G30" s="10">
        <f t="shared" si="13"/>
        <v>9.9532118204007092E-3</v>
      </c>
      <c r="H30" s="10">
        <f t="shared" si="13"/>
        <v>1.3355654576895682E-2</v>
      </c>
      <c r="I30" s="10">
        <f t="shared" si="13"/>
        <v>1.7066546710931749E-2</v>
      </c>
      <c r="J30" s="10">
        <f t="shared" si="13"/>
        <v>2.1642082284103449E-2</v>
      </c>
      <c r="K30" s="10">
        <f t="shared" si="13"/>
        <v>4.3338007055077364E-2</v>
      </c>
      <c r="L30" s="10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USDA ARS NAA PSWMRU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Hafner</dc:creator>
  <cp:lastModifiedBy>Sasha Hafner</cp:lastModifiedBy>
  <dcterms:created xsi:type="dcterms:W3CDTF">2009-09-17T11:58:58Z</dcterms:created>
  <dcterms:modified xsi:type="dcterms:W3CDTF">2011-11-08T00:51:25Z</dcterms:modified>
</cp:coreProperties>
</file>