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81\Dropbox\Job Market\advice\"/>
    </mc:Choice>
  </mc:AlternateContent>
  <xr:revisionPtr revIDLastSave="0" documentId="13_ncr:1_{3D0FB58B-7DD4-4B80-ABA4-CBF0C366F265}" xr6:coauthVersionLast="44" xr6:coauthVersionMax="44" xr10:uidLastSave="{00000000-0000-0000-0000-000000000000}"/>
  <bookViews>
    <workbookView xWindow="-90" yWindow="-90" windowWidth="19380" windowHeight="10380" xr2:uid="{8C34DCB0-429F-4810-90E4-90B3031A27AD}"/>
  </bookViews>
  <sheets>
    <sheet name="Apps" sheetId="1" r:id="rId1"/>
    <sheet name="App Schedule" sheetId="3" r:id="rId2"/>
    <sheet name="Interviews" sheetId="12" r:id="rId3"/>
    <sheet name="Flyouts" sheetId="13" r:id="rId4"/>
    <sheet name="Reimbursement" sheetId="10" r:id="rId5"/>
    <sheet name="Offer Deadlines" sheetId="14" r:id="rId6"/>
  </sheets>
  <definedNames>
    <definedName name="_xlnm._FilterDatabase" localSheetId="0" hidden="1">Apps!$A$1:$I$4</definedName>
    <definedName name="_xlnm._FilterDatabase" localSheetId="4" hidden="1">Reimbursement!$A$1:$F$5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5" i="10" l="1"/>
  <c r="F22" i="10"/>
  <c r="F8" i="10"/>
  <c r="B55" i="12"/>
  <c r="B56" i="12" s="1"/>
  <c r="B57" i="12" s="1"/>
  <c r="B42" i="12"/>
  <c r="B43" i="12" s="1"/>
  <c r="B44" i="12" s="1"/>
  <c r="B45" i="12" s="1"/>
  <c r="B46" i="12" s="1"/>
  <c r="B47" i="12" s="1"/>
  <c r="B48" i="12" s="1"/>
  <c r="B49" i="12" s="1"/>
  <c r="B50" i="12" s="1"/>
  <c r="B51" i="12" s="1"/>
  <c r="B52" i="12" s="1"/>
  <c r="B29" i="12"/>
  <c r="B30" i="12" s="1"/>
  <c r="B31" i="12" s="1"/>
  <c r="B32" i="12" s="1"/>
  <c r="B33" i="12" s="1"/>
  <c r="B34" i="12" s="1"/>
  <c r="B35" i="12" s="1"/>
  <c r="B36" i="12" s="1"/>
  <c r="B37" i="12" s="1"/>
  <c r="B38" i="12" s="1"/>
  <c r="B39" i="12" s="1"/>
  <c r="B16" i="12"/>
  <c r="B17" i="12" s="1"/>
  <c r="B18" i="12" s="1"/>
  <c r="B19" i="12" s="1"/>
  <c r="B20" i="12" s="1"/>
  <c r="B21" i="12" s="1"/>
  <c r="B22" i="12" s="1"/>
  <c r="B23" i="12" s="1"/>
  <c r="B24" i="12" s="1"/>
  <c r="B25" i="12" s="1"/>
  <c r="B26" i="12" s="1"/>
  <c r="B3" i="12"/>
  <c r="B4" i="12" s="1"/>
  <c r="B5" i="12" s="1"/>
  <c r="B6" i="12" s="1"/>
  <c r="B7" i="12" s="1"/>
  <c r="B8" i="12" s="1"/>
  <c r="B9" i="12" s="1"/>
  <c r="B10" i="12" s="1"/>
  <c r="B11" i="12" s="1"/>
  <c r="B12" i="12" s="1"/>
  <c r="B13" i="12" s="1"/>
  <c r="G72" i="10" l="1"/>
  <c r="G73" i="10" l="1"/>
  <c r="B57" i="3" l="1"/>
  <c r="B56" i="3"/>
  <c r="B55" i="3"/>
  <c r="A4" i="3"/>
  <c r="A5" i="3" s="1"/>
  <c r="E3" i="3"/>
  <c r="E4" i="3" s="1"/>
  <c r="E5" i="3" s="1"/>
  <c r="E6" i="3" s="1"/>
  <c r="E7" i="3" s="1"/>
  <c r="E8" i="3" s="1"/>
  <c r="E9" i="3" s="1"/>
  <c r="E10" i="3" s="1"/>
  <c r="E11" i="3" s="1"/>
  <c r="E12" i="3" s="1"/>
  <c r="E13" i="3" s="1"/>
  <c r="E14" i="3" s="1"/>
  <c r="E15" i="3" s="1"/>
  <c r="E16" i="3" s="1"/>
  <c r="E17" i="3" s="1"/>
  <c r="E18" i="3" s="1"/>
  <c r="E19" i="3" s="1"/>
  <c r="E20" i="3" s="1"/>
  <c r="E21" i="3" s="1"/>
  <c r="E22" i="3" s="1"/>
  <c r="E23" i="3" s="1"/>
  <c r="E24" i="3" s="1"/>
  <c r="E25" i="3" s="1"/>
  <c r="E26" i="3" s="1"/>
  <c r="E27" i="3" s="1"/>
  <c r="E28" i="3" s="1"/>
  <c r="E29" i="3" s="1"/>
  <c r="E30" i="3" s="1"/>
  <c r="E31" i="3" s="1"/>
  <c r="E32" i="3" s="1"/>
  <c r="E33" i="3" s="1"/>
  <c r="E34" i="3" s="1"/>
  <c r="E35" i="3" s="1"/>
  <c r="E36" i="3" s="1"/>
  <c r="E37" i="3" s="1"/>
  <c r="E38" i="3" s="1"/>
  <c r="E39" i="3" s="1"/>
  <c r="E40" i="3" s="1"/>
  <c r="E41" i="3" s="1"/>
  <c r="E42" i="3" s="1"/>
  <c r="E43" i="3" s="1"/>
  <c r="E44" i="3" s="1"/>
  <c r="E45" i="3" s="1"/>
  <c r="E46" i="3" s="1"/>
  <c r="E47" i="3" s="1"/>
  <c r="E48" i="3" s="1"/>
  <c r="E49" i="3" s="1"/>
  <c r="E50" i="3" s="1"/>
  <c r="E51" i="3" s="1"/>
  <c r="E52" i="3" s="1"/>
  <c r="E53" i="3" s="1"/>
  <c r="E54" i="3" s="1"/>
  <c r="E55" i="3" s="1"/>
  <c r="E56" i="3" s="1"/>
  <c r="E57" i="3" s="1"/>
  <c r="B3" i="3"/>
  <c r="C3" i="3" s="1"/>
  <c r="A6" i="3" l="1"/>
  <c r="B5" i="3"/>
  <c r="B4" i="3"/>
  <c r="C4" i="3" s="1"/>
  <c r="F3" i="3"/>
  <c r="A7" i="3" l="1"/>
  <c r="B6" i="3"/>
  <c r="F4" i="3"/>
  <c r="C5" i="3"/>
  <c r="A8" i="3" l="1"/>
  <c r="B7" i="3"/>
  <c r="F5" i="3"/>
  <c r="C6" i="3"/>
  <c r="A9" i="3" l="1"/>
  <c r="B8" i="3"/>
  <c r="C7" i="3"/>
  <c r="F6" i="3"/>
  <c r="A10" i="3" l="1"/>
  <c r="B9" i="3"/>
  <c r="C8" i="3"/>
  <c r="F7" i="3"/>
  <c r="B10" i="3" l="1"/>
  <c r="A11" i="3"/>
  <c r="F8" i="3"/>
  <c r="C9" i="3"/>
  <c r="B11" i="3" l="1"/>
  <c r="A12" i="3"/>
  <c r="F9" i="3"/>
  <c r="C10" i="3"/>
  <c r="A13" i="3" l="1"/>
  <c r="B12" i="3"/>
  <c r="C11" i="3"/>
  <c r="F10" i="3"/>
  <c r="A14" i="3" l="1"/>
  <c r="B13" i="3"/>
  <c r="F11" i="3"/>
  <c r="C12" i="3"/>
  <c r="B14" i="3" l="1"/>
  <c r="A15" i="3"/>
  <c r="F12" i="3"/>
  <c r="C13" i="3"/>
  <c r="A16" i="3" l="1"/>
  <c r="B15" i="3"/>
  <c r="F13" i="3"/>
  <c r="C14" i="3"/>
  <c r="A17" i="3" l="1"/>
  <c r="B16" i="3"/>
  <c r="C15" i="3"/>
  <c r="F14" i="3"/>
  <c r="A18" i="3" l="1"/>
  <c r="B17" i="3"/>
  <c r="C16" i="3"/>
  <c r="F15" i="3"/>
  <c r="B18" i="3" l="1"/>
  <c r="A19" i="3"/>
  <c r="A20" i="3" s="1"/>
  <c r="B20" i="3" s="1"/>
  <c r="F16" i="3"/>
  <c r="C17" i="3"/>
  <c r="B19" i="3" l="1"/>
  <c r="F17" i="3"/>
  <c r="C18" i="3"/>
  <c r="F18" i="3" s="1"/>
  <c r="A21" i="3" l="1"/>
  <c r="C19" i="3"/>
  <c r="A22" i="3" l="1"/>
  <c r="B21" i="3"/>
  <c r="F19" i="3"/>
  <c r="C20" i="3"/>
  <c r="B22" i="3" l="1"/>
  <c r="A23" i="3"/>
  <c r="C21" i="3"/>
  <c r="F20" i="3"/>
  <c r="A24" i="3" l="1"/>
  <c r="B23" i="3"/>
  <c r="F21" i="3"/>
  <c r="C22" i="3"/>
  <c r="A25" i="3" l="1"/>
  <c r="B24" i="3"/>
  <c r="F22" i="3"/>
  <c r="C23" i="3"/>
  <c r="A26" i="3" l="1"/>
  <c r="B25" i="3"/>
  <c r="C24" i="3"/>
  <c r="F23" i="3"/>
  <c r="B26" i="3" l="1"/>
  <c r="A27" i="3"/>
  <c r="F24" i="3"/>
  <c r="C25" i="3"/>
  <c r="B27" i="3" l="1"/>
  <c r="A28" i="3"/>
  <c r="F25" i="3"/>
  <c r="C26" i="3"/>
  <c r="A29" i="3" l="1"/>
  <c r="B28" i="3"/>
  <c r="F26" i="3"/>
  <c r="C27" i="3"/>
  <c r="A30" i="3" l="1"/>
  <c r="B29" i="3"/>
  <c r="C28" i="3"/>
  <c r="F27" i="3"/>
  <c r="B30" i="3" l="1"/>
  <c r="A31" i="3"/>
  <c r="F28" i="3"/>
  <c r="C29" i="3"/>
  <c r="A32" i="3" l="1"/>
  <c r="B31" i="3"/>
  <c r="F29" i="3"/>
  <c r="C30" i="3"/>
  <c r="A33" i="3" l="1"/>
  <c r="B32" i="3"/>
  <c r="F30" i="3"/>
  <c r="C31" i="3"/>
  <c r="A34" i="3" l="1"/>
  <c r="B33" i="3"/>
  <c r="C32" i="3"/>
  <c r="F31" i="3"/>
  <c r="B34" i="3" l="1"/>
  <c r="A35" i="3"/>
  <c r="C33" i="3"/>
  <c r="F32" i="3"/>
  <c r="B35" i="3" l="1"/>
  <c r="A36" i="3"/>
  <c r="F33" i="3"/>
  <c r="C34" i="3"/>
  <c r="A37" i="3" l="1"/>
  <c r="B36" i="3"/>
  <c r="F34" i="3"/>
  <c r="C35" i="3"/>
  <c r="A38" i="3" l="1"/>
  <c r="B37" i="3"/>
  <c r="C36" i="3"/>
  <c r="F35" i="3"/>
  <c r="B38" i="3" l="1"/>
  <c r="A39" i="3"/>
  <c r="F36" i="3"/>
  <c r="C37" i="3"/>
  <c r="A40" i="3" l="1"/>
  <c r="B39" i="3"/>
  <c r="F37" i="3"/>
  <c r="C38" i="3"/>
  <c r="A41" i="3" l="1"/>
  <c r="B40" i="3"/>
  <c r="F38" i="3"/>
  <c r="C39" i="3"/>
  <c r="B41" i="3" l="1"/>
  <c r="A42" i="3"/>
  <c r="C40" i="3"/>
  <c r="F39" i="3"/>
  <c r="B42" i="3" l="1"/>
  <c r="A43" i="3"/>
  <c r="C41" i="3"/>
  <c r="F40" i="3"/>
  <c r="B43" i="3" l="1"/>
  <c r="A44" i="3"/>
  <c r="F41" i="3"/>
  <c r="C42" i="3"/>
  <c r="A45" i="3" l="1"/>
  <c r="B44" i="3"/>
  <c r="F42" i="3"/>
  <c r="C43" i="3"/>
  <c r="A46" i="3" l="1"/>
  <c r="B45" i="3"/>
  <c r="C44" i="3"/>
  <c r="F43" i="3"/>
  <c r="A47" i="3" l="1"/>
  <c r="B46" i="3"/>
  <c r="F44" i="3"/>
  <c r="C45" i="3"/>
  <c r="A48" i="3" l="1"/>
  <c r="B47" i="3"/>
  <c r="F45" i="3"/>
  <c r="C46" i="3"/>
  <c r="A49" i="3" l="1"/>
  <c r="B48" i="3"/>
  <c r="F46" i="3"/>
  <c r="C47" i="3"/>
  <c r="B49" i="3" l="1"/>
  <c r="A50" i="3"/>
  <c r="C48" i="3"/>
  <c r="F47" i="3"/>
  <c r="B50" i="3" l="1"/>
  <c r="A51" i="3"/>
  <c r="C49" i="3"/>
  <c r="F48" i="3"/>
  <c r="B51" i="3" l="1"/>
  <c r="A52" i="3"/>
  <c r="F49" i="3"/>
  <c r="C50" i="3"/>
  <c r="A53" i="3" l="1"/>
  <c r="B52" i="3"/>
  <c r="F50" i="3"/>
  <c r="C51" i="3"/>
  <c r="A54" i="3" l="1"/>
  <c r="B54" i="3" s="1"/>
  <c r="B53" i="3"/>
  <c r="C52" i="3"/>
  <c r="F51" i="3"/>
  <c r="F52" i="3" l="1"/>
  <c r="C53" i="3"/>
  <c r="F53" i="3" l="1"/>
  <c r="C54" i="3"/>
  <c r="F54" i="3" l="1"/>
  <c r="C55" i="3"/>
  <c r="F55" i="3" l="1"/>
  <c r="C56" i="3"/>
  <c r="F56" i="3" l="1"/>
  <c r="C57" i="3"/>
  <c r="F57" i="3" l="1"/>
  <c r="H2" i="3"/>
</calcChain>
</file>

<file path=xl/sharedStrings.xml><?xml version="1.0" encoding="utf-8"?>
<sst xmlns="http://schemas.openxmlformats.org/spreadsheetml/2006/main" count="182" uniqueCount="109">
  <si>
    <t>Deadline</t>
  </si>
  <si>
    <t>Name</t>
  </si>
  <si>
    <t>Type</t>
  </si>
  <si>
    <t>Field</t>
  </si>
  <si>
    <t>Location</t>
  </si>
  <si>
    <t>App</t>
  </si>
  <si>
    <t>Notes</t>
  </si>
  <si>
    <t>JOE</t>
  </si>
  <si>
    <t>Finance</t>
  </si>
  <si>
    <t>Macro</t>
  </si>
  <si>
    <t>EJM</t>
  </si>
  <si>
    <t>Business School</t>
  </si>
  <si>
    <t>Chicago, IL</t>
  </si>
  <si>
    <t>Policy</t>
  </si>
  <si>
    <t>Durham, NC</t>
  </si>
  <si>
    <t>Planning</t>
  </si>
  <si>
    <t>Date</t>
  </si>
  <si>
    <t>Number Due</t>
  </si>
  <si>
    <t>Total</t>
  </si>
  <si>
    <t>Do</t>
  </si>
  <si>
    <t>Done</t>
  </si>
  <si>
    <t>Problem?</t>
  </si>
  <si>
    <t>Rec Email</t>
  </si>
  <si>
    <t>Duke</t>
  </si>
  <si>
    <t>total remaining</t>
  </si>
  <si>
    <t>Job</t>
  </si>
  <si>
    <t>LORs</t>
  </si>
  <si>
    <t>Day</t>
  </si>
  <si>
    <t>Interviewers</t>
  </si>
  <si>
    <t>Start</t>
  </si>
  <si>
    <t>End</t>
  </si>
  <si>
    <t>Duke Fuqua</t>
  </si>
  <si>
    <t>Who</t>
  </si>
  <si>
    <t>What</t>
  </si>
  <si>
    <t>Amount</t>
  </si>
  <si>
    <t>KTN</t>
  </si>
  <si>
    <t>Status</t>
  </si>
  <si>
    <t>Sunday</t>
  </si>
  <si>
    <t>Monday</t>
  </si>
  <si>
    <t>Wednesday</t>
  </si>
  <si>
    <t>Thursday</t>
  </si>
  <si>
    <t>Friday</t>
  </si>
  <si>
    <t>Saturday</t>
  </si>
  <si>
    <t>Tuesday</t>
  </si>
  <si>
    <t>Fly to Chicago</t>
  </si>
  <si>
    <t>90 minute seminar</t>
  </si>
  <si>
    <t>Flight</t>
  </si>
  <si>
    <t>United</t>
  </si>
  <si>
    <t>Feb. 25</t>
  </si>
  <si>
    <t>RECEIVED</t>
  </si>
  <si>
    <t>AJO (use ctrl + k) to create links to apps</t>
  </si>
  <si>
    <t>4/4</t>
  </si>
  <si>
    <t>Northwestern University</t>
  </si>
  <si>
    <t>Econ Dept</t>
  </si>
  <si>
    <t>All fields</t>
  </si>
  <si>
    <t>Evanston, IL</t>
  </si>
  <si>
    <t>Email address if letters are to be sent by email</t>
  </si>
  <si>
    <t>Disclosure Code</t>
  </si>
  <si>
    <t>Note: I started with a blank template with hourly slots. As I scheduled interviews I adjusted the start and end times as needed</t>
  </si>
  <si>
    <t>Northwestern</t>
  </si>
  <si>
    <t>Hotel A</t>
  </si>
  <si>
    <t>Hotel B</t>
  </si>
  <si>
    <t>Hotel C</t>
  </si>
  <si>
    <t>Chicago Fed</t>
  </si>
  <si>
    <t>3/3</t>
  </si>
  <si>
    <t>Delta</t>
  </si>
  <si>
    <t>Fly home</t>
  </si>
  <si>
    <t>Fly to Durham</t>
  </si>
  <si>
    <t>Jan. 12</t>
  </si>
  <si>
    <t>Jan. 19</t>
  </si>
  <si>
    <t>Jan. 26</t>
  </si>
  <si>
    <t>Feb. 2</t>
  </si>
  <si>
    <t>Feb. 9</t>
  </si>
  <si>
    <t>Jan. 5</t>
  </si>
  <si>
    <t>Jan. 10 Northwestern</t>
  </si>
  <si>
    <t>2 - 4pm</t>
  </si>
  <si>
    <t>Jan. 13 Duke Fuqua</t>
  </si>
  <si>
    <t>Jan. 15 Chicago Fed</t>
  </si>
  <si>
    <t>80 minute seminar</t>
  </si>
  <si>
    <t>Fed Dinner</t>
  </si>
  <si>
    <t>Duke Dinner</t>
  </si>
  <si>
    <t>NU dinner</t>
  </si>
  <si>
    <t>Number Due:</t>
  </si>
  <si>
    <t>Total:</t>
  </si>
  <si>
    <t>Do:</t>
  </si>
  <si>
    <t>Done:</t>
  </si>
  <si>
    <t>Problem:</t>
  </si>
  <si>
    <t>gives cumulative number due on or before the date</t>
  </si>
  <si>
    <t>gives the number of applications due that date</t>
  </si>
  <si>
    <t>enter values here to see how many you must do each day to get every application done in time</t>
  </si>
  <si>
    <t>counts the cumulative number of applications completed by that date (based on the manually entered values for "do")</t>
  </si>
  <si>
    <t>Identifies when and counts how many applications you'll miss under the manually entered values for "do"</t>
  </si>
  <si>
    <t>submitted</t>
  </si>
  <si>
    <t>Thursday dinner</t>
  </si>
  <si>
    <t>Saturday lunch</t>
  </si>
  <si>
    <t>Lyft/Uber 1</t>
  </si>
  <si>
    <t>Lyft/Uber 2</t>
  </si>
  <si>
    <t>Lyft/Uber 3</t>
  </si>
  <si>
    <t>Lyft/Uber 4</t>
  </si>
  <si>
    <t>Feb. 28</t>
  </si>
  <si>
    <t>Rows are schools I've potentially notified</t>
  </si>
  <si>
    <t>Columns are places that gave an offer</t>
  </si>
  <si>
    <t>Here, Northwestern gave a deadline of 2/25, and green indicates I told Duke and the Chicago Fed</t>
  </si>
  <si>
    <t>The yellow means I haven't told the Chicago Fed yet about Duke's deadline</t>
  </si>
  <si>
    <t>No Chicago Fed column means I haven't gotten an offer from them yet</t>
  </si>
  <si>
    <t>I grayed out rows and columns as I turned down offers</t>
  </si>
  <si>
    <t>4/4 received</t>
  </si>
  <si>
    <t>AUTOMATICALLY AGGREGATES INFO FROM 'Apps' SHEET</t>
  </si>
  <si>
    <t>I used a grid to keep track of deadlines from offers and whether or not I updated other places about the deadlines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</si>
</sst>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7FF1FD"/>
        <bgColor indexed="64"/>
      </patternFill>
    </fill>
    <fill>
      <patternFill patternType="solid">
        <fgColor rgb="FFFF7DF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4FE53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D0B9FF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/>
    <xf numFmtId="16" fontId="0" fillId="0" borderId="0" xfId="0" applyNumberFormat="1"/>
    <xf numFmtId="0" fontId="0" fillId="0" borderId="0" xfId="0" applyFont="1"/>
    <xf numFmtId="0" fontId="0" fillId="0" borderId="0" xfId="0" applyFont="1" applyFill="1"/>
    <xf numFmtId="16" fontId="0" fillId="0" borderId="0" xfId="0" applyNumberFormat="1" applyFill="1"/>
    <xf numFmtId="0" fontId="0" fillId="0" borderId="0" xfId="0" applyFill="1"/>
    <xf numFmtId="0" fontId="1" fillId="0" borderId="2" xfId="0" applyFont="1" applyBorder="1"/>
    <xf numFmtId="0" fontId="0" fillId="7" borderId="0" xfId="0" applyFill="1" applyBorder="1"/>
    <xf numFmtId="49" fontId="1" fillId="0" borderId="2" xfId="0" applyNumberFormat="1" applyFont="1" applyBorder="1"/>
    <xf numFmtId="0" fontId="0" fillId="7" borderId="0" xfId="0" applyFill="1"/>
    <xf numFmtId="0" fontId="0" fillId="7" borderId="4" xfId="0" applyFill="1" applyBorder="1"/>
    <xf numFmtId="0" fontId="1" fillId="7" borderId="3" xfId="0" applyFont="1" applyFill="1" applyBorder="1"/>
    <xf numFmtId="0" fontId="0" fillId="7" borderId="5" xfId="0" applyFill="1" applyBorder="1"/>
    <xf numFmtId="0" fontId="0" fillId="7" borderId="6" xfId="0" applyFill="1" applyBorder="1"/>
    <xf numFmtId="0" fontId="1" fillId="0" borderId="3" xfId="0" applyFont="1" applyBorder="1"/>
    <xf numFmtId="0" fontId="0" fillId="5" borderId="4" xfId="0" applyFill="1" applyBorder="1"/>
    <xf numFmtId="0" fontId="0" fillId="5" borderId="6" xfId="0" applyFill="1" applyBorder="1"/>
    <xf numFmtId="0" fontId="0" fillId="3" borderId="0" xfId="0" applyFill="1"/>
    <xf numFmtId="0" fontId="1" fillId="0" borderId="4" xfId="0" applyFont="1" applyFill="1" applyBorder="1"/>
    <xf numFmtId="0" fontId="1" fillId="0" borderId="9" xfId="0" applyFont="1" applyBorder="1"/>
    <xf numFmtId="0" fontId="1" fillId="0" borderId="8" xfId="0" applyFont="1" applyFill="1" applyBorder="1"/>
    <xf numFmtId="0" fontId="0" fillId="5" borderId="0" xfId="0" applyFill="1"/>
    <xf numFmtId="0" fontId="3" fillId="8" borderId="0" xfId="0" applyFont="1" applyFill="1"/>
    <xf numFmtId="2" fontId="0" fillId="7" borderId="0" xfId="0" applyNumberFormat="1" applyFill="1" applyBorder="1"/>
    <xf numFmtId="49" fontId="4" fillId="9" borderId="1" xfId="0" applyNumberFormat="1" applyFont="1" applyFill="1" applyBorder="1" applyAlignment="1">
      <alignment vertical="top"/>
    </xf>
    <xf numFmtId="14" fontId="4" fillId="9" borderId="1" xfId="0" applyNumberFormat="1" applyFont="1" applyFill="1" applyBorder="1" applyAlignment="1">
      <alignment vertical="top"/>
    </xf>
    <xf numFmtId="49" fontId="2" fillId="10" borderId="1" xfId="0" applyNumberFormat="1" applyFont="1" applyFill="1" applyBorder="1" applyAlignment="1">
      <alignment vertical="top" wrapText="1"/>
    </xf>
    <xf numFmtId="14" fontId="0" fillId="10" borderId="1" xfId="0" applyNumberFormat="1" applyFill="1" applyBorder="1" applyAlignment="1">
      <alignment vertical="top" wrapText="1"/>
    </xf>
    <xf numFmtId="49" fontId="0" fillId="10" borderId="1" xfId="0" applyNumberFormat="1" applyFill="1" applyBorder="1" applyAlignment="1">
      <alignment vertical="top" wrapText="1"/>
    </xf>
    <xf numFmtId="0" fontId="0" fillId="0" borderId="2" xfId="0" applyBorder="1"/>
    <xf numFmtId="0" fontId="0" fillId="2" borderId="0" xfId="0" applyFill="1"/>
    <xf numFmtId="16" fontId="0" fillId="2" borderId="0" xfId="0" applyNumberFormat="1" applyFill="1"/>
    <xf numFmtId="0" fontId="0" fillId="6" borderId="0" xfId="0" applyFill="1"/>
    <xf numFmtId="16" fontId="0" fillId="6" borderId="0" xfId="0" applyNumberFormat="1" applyFill="1"/>
    <xf numFmtId="16" fontId="0" fillId="7" borderId="0" xfId="0" applyNumberFormat="1" applyFill="1"/>
    <xf numFmtId="0" fontId="0" fillId="10" borderId="0" xfId="0" applyFill="1"/>
    <xf numFmtId="16" fontId="0" fillId="10" borderId="0" xfId="0" applyNumberFormat="1" applyFill="1"/>
    <xf numFmtId="16" fontId="0" fillId="3" borderId="0" xfId="0" applyNumberFormat="1" applyFill="1"/>
    <xf numFmtId="164" fontId="1" fillId="0" borderId="2" xfId="0" applyNumberFormat="1" applyFont="1" applyBorder="1"/>
    <xf numFmtId="164" fontId="0" fillId="2" borderId="0" xfId="0" applyNumberFormat="1" applyFill="1"/>
    <xf numFmtId="164" fontId="0" fillId="0" borderId="0" xfId="0" applyNumberFormat="1"/>
    <xf numFmtId="164" fontId="0" fillId="7" borderId="0" xfId="0" applyNumberFormat="1" applyFill="1"/>
    <xf numFmtId="164" fontId="0" fillId="0" borderId="0" xfId="0" applyNumberFormat="1" applyFill="1"/>
    <xf numFmtId="164" fontId="0" fillId="10" borderId="0" xfId="0" applyNumberFormat="1" applyFill="1"/>
    <xf numFmtId="164" fontId="0" fillId="6" borderId="0" xfId="0" applyNumberFormat="1" applyFill="1"/>
    <xf numFmtId="164" fontId="0" fillId="3" borderId="0" xfId="0" applyNumberFormat="1" applyFill="1"/>
    <xf numFmtId="0" fontId="0" fillId="0" borderId="4" xfId="0" applyFont="1" applyFill="1" applyBorder="1"/>
    <xf numFmtId="0" fontId="0" fillId="0" borderId="8" xfId="0" applyFont="1" applyFill="1" applyBorder="1"/>
    <xf numFmtId="0" fontId="0" fillId="0" borderId="7" xfId="0" applyFont="1" applyFill="1" applyBorder="1"/>
    <xf numFmtId="16" fontId="1" fillId="0" borderId="4" xfId="0" applyNumberFormat="1" applyFont="1" applyFill="1" applyBorder="1"/>
    <xf numFmtId="0" fontId="1" fillId="11" borderId="4" xfId="0" applyFont="1" applyFill="1" applyBorder="1"/>
    <xf numFmtId="0" fontId="0" fillId="11" borderId="4" xfId="0" applyFont="1" applyFill="1" applyBorder="1"/>
    <xf numFmtId="0" fontId="0" fillId="3" borderId="8" xfId="0" applyFont="1" applyFill="1" applyBorder="1"/>
    <xf numFmtId="0" fontId="0" fillId="8" borderId="4" xfId="0" applyFont="1" applyFill="1" applyBorder="1"/>
    <xf numFmtId="0" fontId="0" fillId="8" borderId="8" xfId="0" applyFont="1" applyFill="1" applyBorder="1"/>
    <xf numFmtId="0" fontId="0" fillId="0" borderId="4" xfId="0" applyFont="1" applyBorder="1"/>
    <xf numFmtId="0" fontId="0" fillId="0" borderId="8" xfId="0" applyFont="1" applyBorder="1"/>
    <xf numFmtId="0" fontId="0" fillId="12" borderId="4" xfId="0" applyFont="1" applyFill="1" applyBorder="1"/>
    <xf numFmtId="16" fontId="1" fillId="4" borderId="0" xfId="0" applyNumberFormat="1" applyFont="1" applyFill="1"/>
    <xf numFmtId="0" fontId="1" fillId="4" borderId="0" xfId="0" applyFont="1" applyFill="1"/>
    <xf numFmtId="0" fontId="0" fillId="5" borderId="0" xfId="0" applyFill="1" applyBorder="1"/>
    <xf numFmtId="16" fontId="3" fillId="8" borderId="0" xfId="0" applyNumberFormat="1" applyFont="1" applyFill="1"/>
    <xf numFmtId="0" fontId="0" fillId="4" borderId="0" xfId="0" applyFill="1"/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4FE53F"/>
          <bgColor rgb="FF000000"/>
        </patternFill>
      </fill>
    </dxf>
  </dxfs>
  <tableStyles count="0" defaultTableStyle="TableStyleMedium2" defaultPivotStyle="PivotStyleLight16"/>
  <colors>
    <mruColors>
      <color rgb="FF4FE53F"/>
      <color rgb="FFFF7DF3"/>
      <color rgb="FF66FFFF"/>
      <color rgb="FFD0B9FF"/>
      <color rgb="FF7FF1FD"/>
      <color rgb="FFC1EAFF"/>
      <color rgb="FFB983E1"/>
      <color rgb="FF33CCFF"/>
      <color rgb="FFFF8585"/>
      <color rgb="FF8DCC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Apps Due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'App Schedule'!$B$2</c:f>
              <c:strCache>
                <c:ptCount val="1"/>
                <c:pt idx="0">
                  <c:v>Number Due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'App Schedule'!$A$3:$A$33</c:f>
              <c:numCache>
                <c:formatCode>d\-mmm</c:formatCode>
                <c:ptCount val="31"/>
                <c:pt idx="0">
                  <c:v>43769</c:v>
                </c:pt>
                <c:pt idx="1">
                  <c:v>43770</c:v>
                </c:pt>
                <c:pt idx="2">
                  <c:v>43771</c:v>
                </c:pt>
                <c:pt idx="3">
                  <c:v>43772</c:v>
                </c:pt>
                <c:pt idx="4">
                  <c:v>43773</c:v>
                </c:pt>
                <c:pt idx="5">
                  <c:v>43774</c:v>
                </c:pt>
                <c:pt idx="6">
                  <c:v>43775</c:v>
                </c:pt>
                <c:pt idx="7">
                  <c:v>43776</c:v>
                </c:pt>
                <c:pt idx="8">
                  <c:v>43777</c:v>
                </c:pt>
                <c:pt idx="9">
                  <c:v>43778</c:v>
                </c:pt>
                <c:pt idx="10">
                  <c:v>43779</c:v>
                </c:pt>
                <c:pt idx="11">
                  <c:v>43780</c:v>
                </c:pt>
                <c:pt idx="12">
                  <c:v>43781</c:v>
                </c:pt>
                <c:pt idx="13">
                  <c:v>43782</c:v>
                </c:pt>
                <c:pt idx="14">
                  <c:v>43783</c:v>
                </c:pt>
                <c:pt idx="15">
                  <c:v>43784</c:v>
                </c:pt>
                <c:pt idx="16">
                  <c:v>43785</c:v>
                </c:pt>
                <c:pt idx="17">
                  <c:v>43786</c:v>
                </c:pt>
                <c:pt idx="18">
                  <c:v>43787</c:v>
                </c:pt>
                <c:pt idx="19">
                  <c:v>43788</c:v>
                </c:pt>
                <c:pt idx="20">
                  <c:v>43789</c:v>
                </c:pt>
                <c:pt idx="21">
                  <c:v>43790</c:v>
                </c:pt>
                <c:pt idx="22">
                  <c:v>43791</c:v>
                </c:pt>
                <c:pt idx="23">
                  <c:v>43792</c:v>
                </c:pt>
                <c:pt idx="24">
                  <c:v>43793</c:v>
                </c:pt>
                <c:pt idx="25">
                  <c:v>43794</c:v>
                </c:pt>
                <c:pt idx="26">
                  <c:v>43795</c:v>
                </c:pt>
                <c:pt idx="27">
                  <c:v>43796</c:v>
                </c:pt>
                <c:pt idx="28">
                  <c:v>43797</c:v>
                </c:pt>
                <c:pt idx="29">
                  <c:v>43798</c:v>
                </c:pt>
                <c:pt idx="30">
                  <c:v>43799</c:v>
                </c:pt>
              </c:numCache>
            </c:numRef>
          </c:cat>
          <c:val>
            <c:numRef>
              <c:f>'App Schedule'!$B$3:$B$33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B6-4AC9-BEFC-75339AD93C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473584384"/>
        <c:axId val="576537712"/>
      </c:barChart>
      <c:dateAx>
        <c:axId val="473584384"/>
        <c:scaling>
          <c:orientation val="minMax"/>
          <c:max val="43814"/>
          <c:min val="43774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537712"/>
        <c:crosses val="autoZero"/>
        <c:auto val="1"/>
        <c:lblOffset val="100"/>
        <c:baseTimeUnit val="days"/>
      </c:dateAx>
      <c:valAx>
        <c:axId val="576537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3584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292664</xdr:colOff>
      <xdr:row>0</xdr:row>
      <xdr:rowOff>92147</xdr:rowOff>
    </xdr:from>
    <xdr:to>
      <xdr:col>16</xdr:col>
      <xdr:colOff>597464</xdr:colOff>
      <xdr:row>13</xdr:row>
      <xdr:rowOff>35278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F11EA82-A25D-4864-B8AA-099D1FB493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85079-1A8A-40DD-9CD0-7BBFCAB53AB8}">
  <dimension ref="A1:I4"/>
  <sheetViews>
    <sheetView tabSelected="1"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ColWidth="8.81640625" defaultRowHeight="14.75" x14ac:dyDescent="0.75"/>
  <cols>
    <col min="1" max="1" width="28.08984375" style="29" customWidth="1"/>
    <col min="2" max="2" width="15.6328125" style="28" bestFit="1" customWidth="1"/>
    <col min="3" max="3" width="14.6328125" style="29" bestFit="1" customWidth="1"/>
    <col min="4" max="4" width="13.1796875" style="29" customWidth="1"/>
    <col min="5" max="5" width="15.54296875" style="29" customWidth="1"/>
    <col min="6" max="6" width="14.26953125" style="29" customWidth="1"/>
    <col min="7" max="7" width="8.90625" style="27" customWidth="1"/>
    <col min="8" max="8" width="29.1796875" style="29" customWidth="1"/>
    <col min="9" max="9" width="42.1796875" style="29" customWidth="1"/>
    <col min="10" max="16384" width="8.81640625" style="29"/>
  </cols>
  <sheetData>
    <row r="1" spans="1:9" s="25" customFormat="1" ht="23.5" x14ac:dyDescent="0.75">
      <c r="A1" s="25" t="s">
        <v>1</v>
      </c>
      <c r="B1" s="26" t="s">
        <v>0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26</v>
      </c>
      <c r="H1" s="25" t="s">
        <v>22</v>
      </c>
      <c r="I1" s="25" t="s">
        <v>6</v>
      </c>
    </row>
    <row r="2" spans="1:9" ht="44.25" x14ac:dyDescent="0.75">
      <c r="A2" s="27" t="s">
        <v>31</v>
      </c>
      <c r="B2" s="28">
        <v>43784</v>
      </c>
      <c r="C2" s="29" t="s">
        <v>11</v>
      </c>
      <c r="D2" s="29" t="s">
        <v>8</v>
      </c>
      <c r="E2" s="29" t="s">
        <v>14</v>
      </c>
      <c r="F2" s="27" t="s">
        <v>50</v>
      </c>
      <c r="G2" s="27" t="s">
        <v>106</v>
      </c>
      <c r="H2" s="29" t="s">
        <v>56</v>
      </c>
    </row>
    <row r="3" spans="1:9" x14ac:dyDescent="0.75">
      <c r="A3" s="29" t="s">
        <v>52</v>
      </c>
      <c r="B3" s="28">
        <v>43777</v>
      </c>
      <c r="C3" s="29" t="s">
        <v>53</v>
      </c>
      <c r="D3" s="29" t="s">
        <v>54</v>
      </c>
      <c r="E3" s="29" t="s">
        <v>55</v>
      </c>
      <c r="F3" s="29" t="s">
        <v>10</v>
      </c>
      <c r="G3" s="27" t="s">
        <v>51</v>
      </c>
    </row>
    <row r="4" spans="1:9" x14ac:dyDescent="0.75">
      <c r="A4" s="29" t="s">
        <v>63</v>
      </c>
      <c r="B4" s="28">
        <v>43784</v>
      </c>
      <c r="C4" s="29" t="s">
        <v>13</v>
      </c>
      <c r="D4" s="29" t="s">
        <v>9</v>
      </c>
      <c r="E4" s="29" t="s">
        <v>12</v>
      </c>
      <c r="F4" s="29" t="s">
        <v>7</v>
      </c>
      <c r="G4" s="27" t="s">
        <v>64</v>
      </c>
    </row>
  </sheetData>
  <autoFilter ref="A1:I4" xr:uid="{62CD5311-C0CE-499D-A8DD-3824A8AF7A72}">
    <sortState xmlns:xlrd2="http://schemas.microsoft.com/office/spreadsheetml/2017/richdata2" ref="A2:I4">
      <sortCondition sortBy="cellColor" ref="A1:A4" dxfId="4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A4D53-F6E4-4CF7-9CD8-56F940AB4885}">
  <dimension ref="A1:M57"/>
  <sheetViews>
    <sheetView zoomScale="90" zoomScaleNormal="90" workbookViewId="0">
      <selection activeCell="G9" sqref="G9"/>
    </sheetView>
  </sheetViews>
  <sheetFormatPr defaultRowHeight="14.75" x14ac:dyDescent="0.75"/>
  <cols>
    <col min="2" max="2" width="11.453125" bestFit="1" customWidth="1"/>
  </cols>
  <sheetData>
    <row r="1" spans="1:10" x14ac:dyDescent="0.75">
      <c r="A1" s="1" t="s">
        <v>15</v>
      </c>
      <c r="H1" s="1" t="s">
        <v>24</v>
      </c>
    </row>
    <row r="2" spans="1:10" x14ac:dyDescent="0.75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H2" s="33">
        <f>C57</f>
        <v>3</v>
      </c>
    </row>
    <row r="3" spans="1:10" x14ac:dyDescent="0.75">
      <c r="A3" s="2">
        <v>43769</v>
      </c>
      <c r="B3">
        <f>COUNTIF(Apps!B$2:B$4,A3)</f>
        <v>0</v>
      </c>
      <c r="C3" s="3">
        <f>B3</f>
        <v>0</v>
      </c>
      <c r="E3">
        <f>D3</f>
        <v>0</v>
      </c>
      <c r="F3">
        <f>IF(C3&gt;E3,1,0)</f>
        <v>0</v>
      </c>
    </row>
    <row r="4" spans="1:10" x14ac:dyDescent="0.75">
      <c r="A4" s="5">
        <f t="shared" ref="A4:A28" si="0">A3+1</f>
        <v>43770</v>
      </c>
      <c r="B4" s="6">
        <f>COUNTIF(Apps!B$2:B$4,A4)</f>
        <v>0</v>
      </c>
      <c r="C4" s="4">
        <f>C3+B4</f>
        <v>0</v>
      </c>
      <c r="D4" s="6"/>
      <c r="E4" s="6">
        <f>E3+D4</f>
        <v>0</v>
      </c>
      <c r="F4" s="6">
        <f t="shared" ref="F4:F56" si="1">IF(C4&gt;E4,1,0)</f>
        <v>0</v>
      </c>
    </row>
    <row r="5" spans="1:10" x14ac:dyDescent="0.75">
      <c r="A5" s="2">
        <f t="shared" si="0"/>
        <v>43771</v>
      </c>
      <c r="B5">
        <f>COUNTIF(Apps!B$2:B$4,A5)</f>
        <v>0</v>
      </c>
      <c r="C5" s="3">
        <f t="shared" ref="C5:E57" si="2">C4+B5</f>
        <v>0</v>
      </c>
      <c r="E5">
        <f t="shared" si="2"/>
        <v>0</v>
      </c>
      <c r="F5">
        <f t="shared" si="1"/>
        <v>0</v>
      </c>
    </row>
    <row r="6" spans="1:10" x14ac:dyDescent="0.75">
      <c r="A6" s="2">
        <f t="shared" si="0"/>
        <v>43772</v>
      </c>
      <c r="B6">
        <f>COUNTIF(Apps!B$2:B$4,A6)</f>
        <v>0</v>
      </c>
      <c r="C6" s="3">
        <f t="shared" si="2"/>
        <v>0</v>
      </c>
      <c r="E6">
        <f t="shared" si="2"/>
        <v>0</v>
      </c>
      <c r="F6">
        <f t="shared" si="1"/>
        <v>0</v>
      </c>
    </row>
    <row r="7" spans="1:10" x14ac:dyDescent="0.75">
      <c r="A7" s="5">
        <f t="shared" si="0"/>
        <v>43773</v>
      </c>
      <c r="B7" s="6">
        <f>COUNTIF(Apps!B$2:B$4,A7)</f>
        <v>0</v>
      </c>
      <c r="C7" s="4">
        <f t="shared" si="2"/>
        <v>0</v>
      </c>
      <c r="D7" s="6"/>
      <c r="E7" s="6">
        <f>E6+D7</f>
        <v>0</v>
      </c>
      <c r="F7" s="6">
        <f t="shared" si="1"/>
        <v>0</v>
      </c>
    </row>
    <row r="8" spans="1:10" x14ac:dyDescent="0.75">
      <c r="A8" s="2">
        <f t="shared" si="0"/>
        <v>43774</v>
      </c>
      <c r="B8">
        <f>COUNTIF(Apps!B$2:B$4,A8)</f>
        <v>0</v>
      </c>
      <c r="C8" s="3">
        <f t="shared" si="2"/>
        <v>0</v>
      </c>
      <c r="E8">
        <f>E7+D8</f>
        <v>0</v>
      </c>
      <c r="F8">
        <f t="shared" si="1"/>
        <v>0</v>
      </c>
    </row>
    <row r="9" spans="1:10" x14ac:dyDescent="0.75">
      <c r="A9" s="2">
        <f t="shared" si="0"/>
        <v>43775</v>
      </c>
      <c r="B9">
        <f>COUNTIF(Apps!B$2:B$4,A9)</f>
        <v>0</v>
      </c>
      <c r="C9" s="4">
        <f t="shared" si="2"/>
        <v>0</v>
      </c>
      <c r="E9">
        <f t="shared" si="2"/>
        <v>0</v>
      </c>
      <c r="F9">
        <f t="shared" si="1"/>
        <v>0</v>
      </c>
    </row>
    <row r="10" spans="1:10" x14ac:dyDescent="0.75">
      <c r="A10" s="2">
        <f t="shared" si="0"/>
        <v>43776</v>
      </c>
      <c r="B10">
        <f>COUNTIF(Apps!B$2:B$4,A10)</f>
        <v>0</v>
      </c>
      <c r="C10" s="3">
        <f t="shared" si="2"/>
        <v>0</v>
      </c>
      <c r="E10">
        <f t="shared" si="2"/>
        <v>0</v>
      </c>
      <c r="F10">
        <f t="shared" si="1"/>
        <v>0</v>
      </c>
    </row>
    <row r="11" spans="1:10" x14ac:dyDescent="0.75">
      <c r="A11" s="2">
        <f t="shared" si="0"/>
        <v>43777</v>
      </c>
      <c r="B11">
        <f>COUNTIF(Apps!B$2:B$4,A11)</f>
        <v>1</v>
      </c>
      <c r="C11" s="3">
        <f t="shared" si="2"/>
        <v>1</v>
      </c>
      <c r="D11">
        <v>1</v>
      </c>
      <c r="E11">
        <f t="shared" si="2"/>
        <v>1</v>
      </c>
      <c r="F11">
        <f t="shared" si="1"/>
        <v>0</v>
      </c>
    </row>
    <row r="12" spans="1:10" x14ac:dyDescent="0.75">
      <c r="A12" s="2">
        <f>A11+1</f>
        <v>43778</v>
      </c>
      <c r="B12">
        <f>COUNTIF(Apps!B$2:B$4,A12)</f>
        <v>0</v>
      </c>
      <c r="C12" s="3">
        <f>C11+B12</f>
        <v>1</v>
      </c>
      <c r="E12">
        <f>E11+D12</f>
        <v>1</v>
      </c>
      <c r="F12">
        <f t="shared" si="1"/>
        <v>0</v>
      </c>
    </row>
    <row r="13" spans="1:10" x14ac:dyDescent="0.75">
      <c r="A13" s="2">
        <f>A12+1</f>
        <v>43779</v>
      </c>
      <c r="B13">
        <f>COUNTIF(Apps!B$2:B$4,A13)</f>
        <v>0</v>
      </c>
      <c r="C13" s="3">
        <f>C12+B13</f>
        <v>1</v>
      </c>
      <c r="E13">
        <f>E12+D13</f>
        <v>1</v>
      </c>
      <c r="F13">
        <f t="shared" si="1"/>
        <v>0</v>
      </c>
    </row>
    <row r="14" spans="1:10" x14ac:dyDescent="0.75">
      <c r="A14" s="2">
        <f t="shared" si="0"/>
        <v>43780</v>
      </c>
      <c r="B14">
        <f>COUNTIF(Apps!B$2:B$4,A14)</f>
        <v>0</v>
      </c>
      <c r="C14" s="3">
        <f t="shared" si="2"/>
        <v>1</v>
      </c>
      <c r="E14">
        <f t="shared" si="2"/>
        <v>1</v>
      </c>
      <c r="F14">
        <f t="shared" si="1"/>
        <v>0</v>
      </c>
    </row>
    <row r="15" spans="1:10" x14ac:dyDescent="0.75">
      <c r="A15" s="2">
        <f t="shared" si="0"/>
        <v>43781</v>
      </c>
      <c r="B15">
        <f>COUNTIF(Apps!B$2:B$4,A15)</f>
        <v>0</v>
      </c>
      <c r="C15" s="3">
        <f t="shared" si="2"/>
        <v>1</v>
      </c>
      <c r="E15">
        <f t="shared" si="2"/>
        <v>1</v>
      </c>
      <c r="F15">
        <f t="shared" si="1"/>
        <v>0</v>
      </c>
    </row>
    <row r="16" spans="1:10" x14ac:dyDescent="0.75">
      <c r="A16" s="2">
        <f t="shared" si="0"/>
        <v>43782</v>
      </c>
      <c r="B16">
        <f>COUNTIF(Apps!B$2:B$4,A16)</f>
        <v>0</v>
      </c>
      <c r="C16" s="3">
        <f t="shared" si="2"/>
        <v>1</v>
      </c>
      <c r="E16">
        <f t="shared" si="2"/>
        <v>1</v>
      </c>
      <c r="F16">
        <f t="shared" si="1"/>
        <v>0</v>
      </c>
      <c r="H16" s="1" t="s">
        <v>82</v>
      </c>
      <c r="J16" t="s">
        <v>88</v>
      </c>
    </row>
    <row r="17" spans="1:13" x14ac:dyDescent="0.75">
      <c r="A17" s="2">
        <f t="shared" si="0"/>
        <v>43783</v>
      </c>
      <c r="B17">
        <f>COUNTIF(Apps!B$2:B$4,A17)</f>
        <v>0</v>
      </c>
      <c r="C17" s="4">
        <f t="shared" si="2"/>
        <v>1</v>
      </c>
      <c r="E17">
        <f t="shared" si="2"/>
        <v>1</v>
      </c>
      <c r="F17">
        <f t="shared" si="1"/>
        <v>0</v>
      </c>
      <c r="H17" s="1" t="s">
        <v>83</v>
      </c>
      <c r="J17" t="s">
        <v>87</v>
      </c>
    </row>
    <row r="18" spans="1:13" x14ac:dyDescent="0.75">
      <c r="A18" s="59">
        <f t="shared" si="0"/>
        <v>43784</v>
      </c>
      <c r="B18" s="60">
        <f>COUNTIF(Apps!B$2:B$4,A18)</f>
        <v>2</v>
      </c>
      <c r="C18" s="60">
        <f t="shared" si="2"/>
        <v>3</v>
      </c>
      <c r="D18" s="60">
        <v>1</v>
      </c>
      <c r="E18" s="60">
        <f t="shared" si="2"/>
        <v>2</v>
      </c>
      <c r="F18" s="1">
        <f>IF(C18&gt;E18,1,0)</f>
        <v>1</v>
      </c>
      <c r="H18" s="1" t="s">
        <v>84</v>
      </c>
      <c r="J18" t="s">
        <v>89</v>
      </c>
    </row>
    <row r="19" spans="1:13" x14ac:dyDescent="0.75">
      <c r="A19" s="2">
        <f t="shared" si="0"/>
        <v>43785</v>
      </c>
      <c r="B19">
        <f>COUNTIF(Apps!B$2:B$4,A19)</f>
        <v>0</v>
      </c>
      <c r="C19">
        <f t="shared" si="2"/>
        <v>3</v>
      </c>
      <c r="D19">
        <v>0</v>
      </c>
      <c r="E19">
        <f t="shared" si="2"/>
        <v>2</v>
      </c>
      <c r="F19">
        <f t="shared" si="1"/>
        <v>1</v>
      </c>
      <c r="H19" s="1" t="s">
        <v>85</v>
      </c>
      <c r="J19" t="s">
        <v>90</v>
      </c>
    </row>
    <row r="20" spans="1:13" x14ac:dyDescent="0.75">
      <c r="A20" s="2">
        <f>A19+1</f>
        <v>43786</v>
      </c>
      <c r="B20">
        <f>COUNTIF(Apps!B$2:B$4,A20)</f>
        <v>0</v>
      </c>
      <c r="C20">
        <f t="shared" si="2"/>
        <v>3</v>
      </c>
      <c r="E20">
        <f t="shared" si="2"/>
        <v>2</v>
      </c>
      <c r="F20">
        <f t="shared" si="1"/>
        <v>1</v>
      </c>
      <c r="H20" s="1" t="s">
        <v>86</v>
      </c>
      <c r="J20" t="s">
        <v>91</v>
      </c>
    </row>
    <row r="21" spans="1:13" x14ac:dyDescent="0.75">
      <c r="A21" s="2">
        <f t="shared" si="0"/>
        <v>43787</v>
      </c>
      <c r="B21">
        <f>COUNTIF(Apps!B$2:B$4,A21)</f>
        <v>0</v>
      </c>
      <c r="C21">
        <f t="shared" si="2"/>
        <v>3</v>
      </c>
      <c r="E21">
        <f t="shared" si="2"/>
        <v>2</v>
      </c>
      <c r="F21">
        <f t="shared" si="1"/>
        <v>1</v>
      </c>
    </row>
    <row r="22" spans="1:13" x14ac:dyDescent="0.75">
      <c r="A22" s="2">
        <f t="shared" si="0"/>
        <v>43788</v>
      </c>
      <c r="B22">
        <f>COUNTIF(Apps!B$2:B$4,A22)</f>
        <v>0</v>
      </c>
      <c r="C22">
        <f t="shared" si="2"/>
        <v>3</v>
      </c>
      <c r="E22">
        <f t="shared" si="2"/>
        <v>2</v>
      </c>
      <c r="F22">
        <f t="shared" si="1"/>
        <v>1</v>
      </c>
      <c r="H22" s="60" t="s">
        <v>107</v>
      </c>
      <c r="I22" s="63"/>
      <c r="J22" s="63"/>
      <c r="K22" s="63"/>
      <c r="L22" s="63"/>
      <c r="M22" s="63"/>
    </row>
    <row r="23" spans="1:13" x14ac:dyDescent="0.75">
      <c r="A23" s="2">
        <f t="shared" si="0"/>
        <v>43789</v>
      </c>
      <c r="B23">
        <f>COUNTIF(Apps!B$2:B$4,A23)</f>
        <v>0</v>
      </c>
      <c r="C23">
        <f t="shared" si="2"/>
        <v>3</v>
      </c>
      <c r="E23">
        <f t="shared" si="2"/>
        <v>2</v>
      </c>
      <c r="F23">
        <f t="shared" si="1"/>
        <v>1</v>
      </c>
    </row>
    <row r="24" spans="1:13" x14ac:dyDescent="0.75">
      <c r="A24" s="2">
        <f t="shared" si="0"/>
        <v>43790</v>
      </c>
      <c r="B24">
        <f>COUNTIF(Apps!B$2:B$4,A24)</f>
        <v>0</v>
      </c>
      <c r="C24">
        <f t="shared" si="2"/>
        <v>3</v>
      </c>
      <c r="E24">
        <f t="shared" si="2"/>
        <v>2</v>
      </c>
      <c r="F24">
        <f t="shared" si="1"/>
        <v>1</v>
      </c>
    </row>
    <row r="25" spans="1:13" x14ac:dyDescent="0.75">
      <c r="A25" s="2">
        <f t="shared" si="0"/>
        <v>43791</v>
      </c>
      <c r="B25">
        <f>COUNTIF(Apps!B$2:B$4,A25)</f>
        <v>0</v>
      </c>
      <c r="C25">
        <f t="shared" si="2"/>
        <v>3</v>
      </c>
      <c r="E25">
        <f t="shared" si="2"/>
        <v>2</v>
      </c>
      <c r="F25">
        <f t="shared" si="1"/>
        <v>1</v>
      </c>
    </row>
    <row r="26" spans="1:13" x14ac:dyDescent="0.75">
      <c r="A26" s="2">
        <f t="shared" si="0"/>
        <v>43792</v>
      </c>
      <c r="B26">
        <f>COUNTIF(Apps!B$2:B$4,A26)</f>
        <v>0</v>
      </c>
      <c r="C26">
        <f t="shared" si="2"/>
        <v>3</v>
      </c>
      <c r="E26">
        <f t="shared" si="2"/>
        <v>2</v>
      </c>
      <c r="F26">
        <f t="shared" si="1"/>
        <v>1</v>
      </c>
    </row>
    <row r="27" spans="1:13" x14ac:dyDescent="0.75">
      <c r="A27" s="2">
        <f t="shared" si="0"/>
        <v>43793</v>
      </c>
      <c r="B27">
        <f>COUNTIF(Apps!B$2:B$4,A27)</f>
        <v>0</v>
      </c>
      <c r="C27">
        <f t="shared" si="2"/>
        <v>3</v>
      </c>
      <c r="E27">
        <f t="shared" si="2"/>
        <v>2</v>
      </c>
      <c r="F27">
        <f t="shared" si="1"/>
        <v>1</v>
      </c>
    </row>
    <row r="28" spans="1:13" x14ac:dyDescent="0.75">
      <c r="A28" s="2">
        <f t="shared" si="0"/>
        <v>43794</v>
      </c>
      <c r="B28">
        <f>COUNTIF(Apps!B$2:B$4,A28)</f>
        <v>0</v>
      </c>
      <c r="C28" s="3">
        <f t="shared" si="2"/>
        <v>3</v>
      </c>
      <c r="E28">
        <f t="shared" si="2"/>
        <v>2</v>
      </c>
      <c r="F28">
        <f t="shared" si="1"/>
        <v>1</v>
      </c>
    </row>
    <row r="29" spans="1:13" x14ac:dyDescent="0.75">
      <c r="A29" s="2">
        <f t="shared" ref="A29:A54" si="3">A28+1</f>
        <v>43795</v>
      </c>
      <c r="B29">
        <f>COUNTIF(Apps!B$2:B$4,A29)</f>
        <v>0</v>
      </c>
      <c r="C29">
        <f t="shared" si="2"/>
        <v>3</v>
      </c>
      <c r="E29">
        <f t="shared" si="2"/>
        <v>2</v>
      </c>
      <c r="F29">
        <f t="shared" si="1"/>
        <v>1</v>
      </c>
    </row>
    <row r="30" spans="1:13" x14ac:dyDescent="0.75">
      <c r="A30" s="2">
        <f t="shared" si="3"/>
        <v>43796</v>
      </c>
      <c r="B30">
        <f>COUNTIF(Apps!B$2:B$4,A30)</f>
        <v>0</v>
      </c>
      <c r="C30">
        <f t="shared" si="2"/>
        <v>3</v>
      </c>
      <c r="E30">
        <f t="shared" si="2"/>
        <v>2</v>
      </c>
      <c r="F30">
        <f t="shared" si="1"/>
        <v>1</v>
      </c>
    </row>
    <row r="31" spans="1:13" x14ac:dyDescent="0.75">
      <c r="A31" s="2">
        <f t="shared" si="3"/>
        <v>43797</v>
      </c>
      <c r="B31">
        <f>COUNTIF(Apps!B$2:B$4,A31)</f>
        <v>0</v>
      </c>
      <c r="C31">
        <f t="shared" si="2"/>
        <v>3</v>
      </c>
      <c r="E31">
        <f t="shared" si="2"/>
        <v>2</v>
      </c>
      <c r="F31">
        <f t="shared" si="1"/>
        <v>1</v>
      </c>
    </row>
    <row r="32" spans="1:13" x14ac:dyDescent="0.75">
      <c r="A32" s="2">
        <f t="shared" si="3"/>
        <v>43798</v>
      </c>
      <c r="B32">
        <f>COUNTIF(Apps!B$2:B$4,A32)</f>
        <v>0</v>
      </c>
      <c r="C32">
        <f t="shared" si="2"/>
        <v>3</v>
      </c>
      <c r="E32">
        <f t="shared" si="2"/>
        <v>2</v>
      </c>
      <c r="F32">
        <f t="shared" si="1"/>
        <v>1</v>
      </c>
    </row>
    <row r="33" spans="1:6" x14ac:dyDescent="0.75">
      <c r="A33" s="2">
        <f t="shared" si="3"/>
        <v>43799</v>
      </c>
      <c r="B33">
        <f>COUNTIF(Apps!B$2:B$4,A33)</f>
        <v>0</v>
      </c>
      <c r="C33">
        <f t="shared" si="2"/>
        <v>3</v>
      </c>
      <c r="E33">
        <f t="shared" si="2"/>
        <v>2</v>
      </c>
      <c r="F33">
        <f t="shared" si="1"/>
        <v>1</v>
      </c>
    </row>
    <row r="34" spans="1:6" x14ac:dyDescent="0.75">
      <c r="A34" s="2">
        <f t="shared" si="3"/>
        <v>43800</v>
      </c>
      <c r="B34">
        <f>COUNTIF(Apps!B$2:B$4,A34)</f>
        <v>0</v>
      </c>
      <c r="C34">
        <f t="shared" si="2"/>
        <v>3</v>
      </c>
      <c r="E34">
        <f t="shared" si="2"/>
        <v>2</v>
      </c>
      <c r="F34">
        <f t="shared" si="1"/>
        <v>1</v>
      </c>
    </row>
    <row r="35" spans="1:6" x14ac:dyDescent="0.75">
      <c r="A35" s="2">
        <f t="shared" si="3"/>
        <v>43801</v>
      </c>
      <c r="B35">
        <f>COUNTIF(Apps!B$2:B$4,A35)</f>
        <v>0</v>
      </c>
      <c r="C35">
        <f t="shared" si="2"/>
        <v>3</v>
      </c>
      <c r="E35">
        <f t="shared" si="2"/>
        <v>2</v>
      </c>
      <c r="F35">
        <f t="shared" si="1"/>
        <v>1</v>
      </c>
    </row>
    <row r="36" spans="1:6" x14ac:dyDescent="0.75">
      <c r="A36" s="2">
        <f t="shared" si="3"/>
        <v>43802</v>
      </c>
      <c r="B36">
        <f>COUNTIF(Apps!B$2:B$4,A36)</f>
        <v>0</v>
      </c>
      <c r="C36">
        <f t="shared" si="2"/>
        <v>3</v>
      </c>
      <c r="E36">
        <f t="shared" si="2"/>
        <v>2</v>
      </c>
      <c r="F36">
        <f t="shared" si="1"/>
        <v>1</v>
      </c>
    </row>
    <row r="37" spans="1:6" x14ac:dyDescent="0.75">
      <c r="A37" s="2">
        <f t="shared" si="3"/>
        <v>43803</v>
      </c>
      <c r="B37">
        <f>COUNTIF(Apps!B$2:B$4,A37)</f>
        <v>0</v>
      </c>
      <c r="C37">
        <f t="shared" si="2"/>
        <v>3</v>
      </c>
      <c r="E37">
        <f t="shared" si="2"/>
        <v>2</v>
      </c>
      <c r="F37">
        <f t="shared" si="1"/>
        <v>1</v>
      </c>
    </row>
    <row r="38" spans="1:6" x14ac:dyDescent="0.75">
      <c r="A38" s="2">
        <f t="shared" si="3"/>
        <v>43804</v>
      </c>
      <c r="B38">
        <f>COUNTIF(Apps!B$2:B$4,A38)</f>
        <v>0</v>
      </c>
      <c r="C38">
        <f t="shared" si="2"/>
        <v>3</v>
      </c>
      <c r="E38">
        <f t="shared" si="2"/>
        <v>2</v>
      </c>
      <c r="F38">
        <f t="shared" si="1"/>
        <v>1</v>
      </c>
    </row>
    <row r="39" spans="1:6" x14ac:dyDescent="0.75">
      <c r="A39" s="2">
        <f t="shared" si="3"/>
        <v>43805</v>
      </c>
      <c r="B39">
        <f>COUNTIF(Apps!B$2:B$4,A39)</f>
        <v>0</v>
      </c>
      <c r="C39">
        <f t="shared" si="2"/>
        <v>3</v>
      </c>
      <c r="E39">
        <f t="shared" si="2"/>
        <v>2</v>
      </c>
      <c r="F39">
        <f t="shared" si="1"/>
        <v>1</v>
      </c>
    </row>
    <row r="40" spans="1:6" x14ac:dyDescent="0.75">
      <c r="A40" s="2">
        <f t="shared" si="3"/>
        <v>43806</v>
      </c>
      <c r="B40">
        <f>COUNTIF(Apps!B$2:B$4,A40)</f>
        <v>0</v>
      </c>
      <c r="C40">
        <f t="shared" si="2"/>
        <v>3</v>
      </c>
      <c r="E40">
        <f t="shared" si="2"/>
        <v>2</v>
      </c>
      <c r="F40">
        <f t="shared" si="1"/>
        <v>1</v>
      </c>
    </row>
    <row r="41" spans="1:6" x14ac:dyDescent="0.75">
      <c r="A41" s="2">
        <f t="shared" si="3"/>
        <v>43807</v>
      </c>
      <c r="B41">
        <f>COUNTIF(Apps!B$2:B$4,A41)</f>
        <v>0</v>
      </c>
      <c r="C41">
        <f t="shared" si="2"/>
        <v>3</v>
      </c>
      <c r="E41">
        <f t="shared" si="2"/>
        <v>2</v>
      </c>
      <c r="F41">
        <f t="shared" si="1"/>
        <v>1</v>
      </c>
    </row>
    <row r="42" spans="1:6" x14ac:dyDescent="0.75">
      <c r="A42" s="2">
        <f t="shared" si="3"/>
        <v>43808</v>
      </c>
      <c r="B42">
        <f>COUNTIF(Apps!B$2:B$4,A42)</f>
        <v>0</v>
      </c>
      <c r="C42">
        <f t="shared" si="2"/>
        <v>3</v>
      </c>
      <c r="E42">
        <f t="shared" si="2"/>
        <v>2</v>
      </c>
      <c r="F42">
        <f t="shared" si="1"/>
        <v>1</v>
      </c>
    </row>
    <row r="43" spans="1:6" x14ac:dyDescent="0.75">
      <c r="A43" s="2">
        <f t="shared" si="3"/>
        <v>43809</v>
      </c>
      <c r="B43">
        <f>COUNTIF(Apps!B$2:B$4,A43)</f>
        <v>0</v>
      </c>
      <c r="C43">
        <f t="shared" si="2"/>
        <v>3</v>
      </c>
      <c r="E43">
        <f t="shared" si="2"/>
        <v>2</v>
      </c>
      <c r="F43">
        <f t="shared" si="1"/>
        <v>1</v>
      </c>
    </row>
    <row r="44" spans="1:6" x14ac:dyDescent="0.75">
      <c r="A44" s="2">
        <f t="shared" si="3"/>
        <v>43810</v>
      </c>
      <c r="B44">
        <f>COUNTIF(Apps!B$2:B$4,A44)</f>
        <v>0</v>
      </c>
      <c r="C44">
        <f t="shared" si="2"/>
        <v>3</v>
      </c>
      <c r="E44">
        <f t="shared" si="2"/>
        <v>2</v>
      </c>
      <c r="F44">
        <f t="shared" si="1"/>
        <v>1</v>
      </c>
    </row>
    <row r="45" spans="1:6" x14ac:dyDescent="0.75">
      <c r="A45" s="2">
        <f t="shared" si="3"/>
        <v>43811</v>
      </c>
      <c r="B45">
        <f>COUNTIF(Apps!B$2:B$4,A45)</f>
        <v>0</v>
      </c>
      <c r="C45">
        <f t="shared" si="2"/>
        <v>3</v>
      </c>
      <c r="E45">
        <f t="shared" si="2"/>
        <v>2</v>
      </c>
      <c r="F45">
        <f t="shared" si="1"/>
        <v>1</v>
      </c>
    </row>
    <row r="46" spans="1:6" x14ac:dyDescent="0.75">
      <c r="A46" s="2">
        <f t="shared" si="3"/>
        <v>43812</v>
      </c>
      <c r="B46">
        <f>COUNTIF(Apps!B$2:B$4,A46)</f>
        <v>0</v>
      </c>
      <c r="C46">
        <f t="shared" si="2"/>
        <v>3</v>
      </c>
      <c r="E46">
        <f t="shared" si="2"/>
        <v>2</v>
      </c>
      <c r="F46">
        <f t="shared" si="1"/>
        <v>1</v>
      </c>
    </row>
    <row r="47" spans="1:6" x14ac:dyDescent="0.75">
      <c r="A47" s="2">
        <f t="shared" si="3"/>
        <v>43813</v>
      </c>
      <c r="B47">
        <f>COUNTIF(Apps!B$2:B$4,A47)</f>
        <v>0</v>
      </c>
      <c r="C47">
        <f t="shared" si="2"/>
        <v>3</v>
      </c>
      <c r="E47">
        <f t="shared" si="2"/>
        <v>2</v>
      </c>
      <c r="F47">
        <f t="shared" si="1"/>
        <v>1</v>
      </c>
    </row>
    <row r="48" spans="1:6" x14ac:dyDescent="0.75">
      <c r="A48" s="2">
        <f t="shared" si="3"/>
        <v>43814</v>
      </c>
      <c r="B48">
        <f>COUNTIF(Apps!B$2:B$4,A48)</f>
        <v>0</v>
      </c>
      <c r="C48">
        <f t="shared" si="2"/>
        <v>3</v>
      </c>
      <c r="E48">
        <f t="shared" si="2"/>
        <v>2</v>
      </c>
      <c r="F48">
        <f t="shared" si="1"/>
        <v>1</v>
      </c>
    </row>
    <row r="49" spans="1:6" x14ac:dyDescent="0.75">
      <c r="A49" s="2">
        <f t="shared" si="3"/>
        <v>43815</v>
      </c>
      <c r="B49">
        <f>COUNTIF(Apps!B$2:B$4,A49)</f>
        <v>0</v>
      </c>
      <c r="C49">
        <f t="shared" si="2"/>
        <v>3</v>
      </c>
      <c r="E49">
        <f t="shared" si="2"/>
        <v>2</v>
      </c>
      <c r="F49">
        <f t="shared" si="1"/>
        <v>1</v>
      </c>
    </row>
    <row r="50" spans="1:6" x14ac:dyDescent="0.75">
      <c r="A50" s="2">
        <f t="shared" si="3"/>
        <v>43816</v>
      </c>
      <c r="B50">
        <f>COUNTIF(Apps!B$2:B$4,A50)</f>
        <v>0</v>
      </c>
      <c r="C50">
        <f t="shared" si="2"/>
        <v>3</v>
      </c>
      <c r="E50">
        <f t="shared" si="2"/>
        <v>2</v>
      </c>
      <c r="F50">
        <f t="shared" si="1"/>
        <v>1</v>
      </c>
    </row>
    <row r="51" spans="1:6" x14ac:dyDescent="0.75">
      <c r="A51" s="2">
        <f t="shared" si="3"/>
        <v>43817</v>
      </c>
      <c r="B51">
        <f>COUNTIF(Apps!B$2:B$4,A51)</f>
        <v>0</v>
      </c>
      <c r="C51">
        <f t="shared" si="2"/>
        <v>3</v>
      </c>
      <c r="E51">
        <f t="shared" si="2"/>
        <v>2</v>
      </c>
      <c r="F51">
        <f t="shared" si="1"/>
        <v>1</v>
      </c>
    </row>
    <row r="52" spans="1:6" x14ac:dyDescent="0.75">
      <c r="A52" s="2">
        <f t="shared" si="3"/>
        <v>43818</v>
      </c>
      <c r="B52">
        <f>COUNTIF(Apps!B$2:B$4,A52)</f>
        <v>0</v>
      </c>
      <c r="C52">
        <f t="shared" si="2"/>
        <v>3</v>
      </c>
      <c r="E52">
        <f t="shared" si="2"/>
        <v>2</v>
      </c>
      <c r="F52">
        <f t="shared" si="1"/>
        <v>1</v>
      </c>
    </row>
    <row r="53" spans="1:6" x14ac:dyDescent="0.75">
      <c r="A53" s="2">
        <f t="shared" si="3"/>
        <v>43819</v>
      </c>
      <c r="B53">
        <f>COUNTIF(Apps!B$2:B$4,A53)</f>
        <v>0</v>
      </c>
      <c r="C53">
        <f t="shared" si="2"/>
        <v>3</v>
      </c>
      <c r="E53">
        <f t="shared" si="2"/>
        <v>2</v>
      </c>
      <c r="F53">
        <f t="shared" si="1"/>
        <v>1</v>
      </c>
    </row>
    <row r="54" spans="1:6" x14ac:dyDescent="0.75">
      <c r="A54" s="2">
        <f t="shared" si="3"/>
        <v>43820</v>
      </c>
      <c r="B54">
        <f>COUNTIF(Apps!B$2:B$4,A54)</f>
        <v>0</v>
      </c>
      <c r="C54">
        <f t="shared" si="2"/>
        <v>3</v>
      </c>
      <c r="E54">
        <f>E53+D54</f>
        <v>2</v>
      </c>
      <c r="F54">
        <f t="shared" si="1"/>
        <v>1</v>
      </c>
    </row>
    <row r="55" spans="1:6" x14ac:dyDescent="0.75">
      <c r="A55" s="2">
        <v>43465</v>
      </c>
      <c r="B55">
        <f>COUNTIF(Apps!B$2:B$4,A55)</f>
        <v>0</v>
      </c>
      <c r="C55">
        <f>C54+B55</f>
        <v>3</v>
      </c>
      <c r="E55">
        <f t="shared" si="2"/>
        <v>2</v>
      </c>
      <c r="F55">
        <f t="shared" si="1"/>
        <v>1</v>
      </c>
    </row>
    <row r="56" spans="1:6" x14ac:dyDescent="0.75">
      <c r="A56" s="2">
        <v>43466</v>
      </c>
      <c r="B56">
        <f>COUNTIF(Apps!B$2:B$4,A56)</f>
        <v>0</v>
      </c>
      <c r="C56">
        <f t="shared" si="2"/>
        <v>3</v>
      </c>
      <c r="E56">
        <f t="shared" si="2"/>
        <v>2</v>
      </c>
      <c r="F56">
        <f t="shared" si="1"/>
        <v>1</v>
      </c>
    </row>
    <row r="57" spans="1:6" x14ac:dyDescent="0.75">
      <c r="A57" s="2">
        <v>43496</v>
      </c>
      <c r="B57">
        <f>COUNTIF(Apps!B$2:B$4,A57)</f>
        <v>0</v>
      </c>
      <c r="C57">
        <f t="shared" si="2"/>
        <v>3</v>
      </c>
      <c r="E57">
        <f>E56+D57</f>
        <v>2</v>
      </c>
      <c r="F57">
        <f>IF(C57&gt;E57,1,0)</f>
        <v>1</v>
      </c>
    </row>
  </sheetData>
  <conditionalFormatting sqref="F2:F56">
    <cfRule type="cellIs" dxfId="3" priority="6" operator="greaterThan">
      <formula>0</formula>
    </cfRule>
  </conditionalFormatting>
  <conditionalFormatting sqref="F3:F56">
    <cfRule type="cellIs" dxfId="2" priority="5" operator="greaterThan">
      <formula>1</formula>
    </cfRule>
  </conditionalFormatting>
  <conditionalFormatting sqref="F57">
    <cfRule type="cellIs" dxfId="1" priority="2" operator="greaterThan">
      <formula>1</formula>
    </cfRule>
  </conditionalFormatting>
  <conditionalFormatting sqref="F57">
    <cfRule type="cellIs" dxfId="0" priority="1" operator="greaterThan">
      <formula>0</formula>
    </cfRule>
  </conditionalFormatting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BC4AB-A82C-4302-A26E-88AD43C78F02}">
  <dimension ref="A1:I57"/>
  <sheetViews>
    <sheetView zoomScale="80" zoomScaleNormal="80" workbookViewId="0">
      <pane ySplit="1" topLeftCell="A2" activePane="bottomLeft" state="frozen"/>
      <selection pane="bottomLeft" activeCell="F15" sqref="F15"/>
    </sheetView>
  </sheetViews>
  <sheetFormatPr defaultRowHeight="14.75" x14ac:dyDescent="0.75"/>
  <cols>
    <col min="1" max="1" width="17" bestFit="1" customWidth="1"/>
    <col min="2" max="2" width="5.1796875" bestFit="1" customWidth="1"/>
    <col min="3" max="4" width="8.7265625" style="41"/>
    <col min="5" max="5" width="25.36328125" customWidth="1"/>
    <col min="6" max="6" width="14.1796875" bestFit="1" customWidth="1"/>
    <col min="7" max="7" width="35.36328125" customWidth="1"/>
  </cols>
  <sheetData>
    <row r="1" spans="1:9" s="30" customFormat="1" ht="15.5" thickBot="1" x14ac:dyDescent="0.9">
      <c r="A1" s="7" t="s">
        <v>25</v>
      </c>
      <c r="B1" s="7" t="s">
        <v>27</v>
      </c>
      <c r="C1" s="39" t="s">
        <v>29</v>
      </c>
      <c r="D1" s="39" t="s">
        <v>30</v>
      </c>
      <c r="E1" s="7" t="s">
        <v>4</v>
      </c>
      <c r="F1" s="9" t="s">
        <v>57</v>
      </c>
      <c r="G1" s="7" t="s">
        <v>28</v>
      </c>
    </row>
    <row r="2" spans="1:9" x14ac:dyDescent="0.75">
      <c r="A2" s="31"/>
      <c r="B2" s="32">
        <v>43467</v>
      </c>
      <c r="C2" s="40">
        <v>0.33333333333333331</v>
      </c>
      <c r="D2" s="40"/>
      <c r="E2" s="31"/>
      <c r="F2" s="31"/>
      <c r="G2" s="31"/>
      <c r="I2" t="s">
        <v>58</v>
      </c>
    </row>
    <row r="3" spans="1:9" x14ac:dyDescent="0.75">
      <c r="A3" s="31"/>
      <c r="B3" s="32">
        <f>B2</f>
        <v>43467</v>
      </c>
      <c r="C3" s="40">
        <v>0.375</v>
      </c>
      <c r="D3" s="40"/>
      <c r="E3" s="31"/>
      <c r="F3" s="31"/>
      <c r="G3" s="31"/>
    </row>
    <row r="4" spans="1:9" x14ac:dyDescent="0.75">
      <c r="A4" s="31"/>
      <c r="B4" s="32">
        <f t="shared" ref="B4:B13" si="0">B3</f>
        <v>43467</v>
      </c>
      <c r="C4" s="40">
        <v>0.41666666666666669</v>
      </c>
      <c r="D4" s="40"/>
      <c r="E4" s="31"/>
      <c r="F4" s="31"/>
      <c r="G4" s="31"/>
    </row>
    <row r="5" spans="1:9" x14ac:dyDescent="0.75">
      <c r="A5" s="31"/>
      <c r="B5" s="32">
        <f t="shared" si="0"/>
        <v>43467</v>
      </c>
      <c r="C5" s="40">
        <v>0.45833333333333331</v>
      </c>
      <c r="D5" s="40"/>
      <c r="E5" s="31"/>
      <c r="F5" s="31"/>
      <c r="G5" s="31"/>
    </row>
    <row r="6" spans="1:9" x14ac:dyDescent="0.75">
      <c r="A6" s="31"/>
      <c r="B6" s="32">
        <f t="shared" si="0"/>
        <v>43467</v>
      </c>
      <c r="C6" s="40">
        <v>0.5</v>
      </c>
      <c r="D6" s="40"/>
      <c r="E6" s="31"/>
      <c r="F6" s="31"/>
      <c r="G6" s="31"/>
    </row>
    <row r="7" spans="1:9" x14ac:dyDescent="0.75">
      <c r="A7" s="31"/>
      <c r="B7" s="32">
        <f t="shared" si="0"/>
        <v>43467</v>
      </c>
      <c r="C7" s="40">
        <v>0.54166666666666663</v>
      </c>
      <c r="D7" s="40"/>
      <c r="E7" s="31"/>
      <c r="F7" s="31"/>
      <c r="G7" s="31"/>
    </row>
    <row r="8" spans="1:9" x14ac:dyDescent="0.75">
      <c r="A8" s="31"/>
      <c r="B8" s="32">
        <f t="shared" si="0"/>
        <v>43467</v>
      </c>
      <c r="C8" s="40">
        <v>0.58333333333333337</v>
      </c>
      <c r="D8" s="40"/>
      <c r="E8" s="31"/>
      <c r="F8" s="31"/>
      <c r="G8" s="31"/>
    </row>
    <row r="9" spans="1:9" x14ac:dyDescent="0.75">
      <c r="A9" s="31"/>
      <c r="B9" s="32">
        <f t="shared" si="0"/>
        <v>43467</v>
      </c>
      <c r="C9" s="40">
        <v>0.625</v>
      </c>
      <c r="D9" s="40"/>
      <c r="E9" s="31"/>
      <c r="F9" s="31"/>
      <c r="G9" s="31"/>
    </row>
    <row r="10" spans="1:9" x14ac:dyDescent="0.75">
      <c r="A10" s="31"/>
      <c r="B10" s="32">
        <f t="shared" si="0"/>
        <v>43467</v>
      </c>
      <c r="C10" s="40">
        <v>0.66666666666666663</v>
      </c>
      <c r="D10" s="40"/>
      <c r="E10" s="31"/>
      <c r="F10" s="31"/>
      <c r="G10" s="31"/>
    </row>
    <row r="11" spans="1:9" x14ac:dyDescent="0.75">
      <c r="A11" s="31"/>
      <c r="B11" s="32">
        <f t="shared" si="0"/>
        <v>43467</v>
      </c>
      <c r="C11" s="40">
        <v>0.70833333333333337</v>
      </c>
      <c r="D11" s="40"/>
      <c r="E11" s="31"/>
      <c r="F11" s="31"/>
      <c r="G11" s="31"/>
    </row>
    <row r="12" spans="1:9" x14ac:dyDescent="0.75">
      <c r="A12" s="31"/>
      <c r="B12" s="32">
        <f t="shared" si="0"/>
        <v>43467</v>
      </c>
      <c r="C12" s="40">
        <v>0.75</v>
      </c>
      <c r="D12" s="40"/>
      <c r="E12" s="31"/>
      <c r="F12" s="31"/>
      <c r="G12" s="31"/>
    </row>
    <row r="13" spans="1:9" x14ac:dyDescent="0.75">
      <c r="A13" s="31"/>
      <c r="B13" s="32">
        <f t="shared" si="0"/>
        <v>43467</v>
      </c>
      <c r="C13" s="40">
        <v>0.79166666666666663</v>
      </c>
      <c r="D13" s="40"/>
      <c r="E13" s="31"/>
      <c r="F13" s="31"/>
      <c r="G13" s="31"/>
    </row>
    <row r="14" spans="1:9" x14ac:dyDescent="0.75">
      <c r="B14" s="2"/>
    </row>
    <row r="15" spans="1:9" x14ac:dyDescent="0.75">
      <c r="A15" s="10" t="s">
        <v>59</v>
      </c>
      <c r="B15" s="35">
        <v>43468</v>
      </c>
      <c r="C15" s="42">
        <v>0.36458333333333331</v>
      </c>
      <c r="D15" s="42">
        <v>0.38541666666666669</v>
      </c>
      <c r="E15" s="10" t="s">
        <v>60</v>
      </c>
      <c r="F15" s="10">
        <v>1847</v>
      </c>
      <c r="G15" s="10"/>
    </row>
    <row r="16" spans="1:9" x14ac:dyDescent="0.75">
      <c r="A16" s="10" t="s">
        <v>31</v>
      </c>
      <c r="B16" s="35">
        <f>B15</f>
        <v>43468</v>
      </c>
      <c r="C16" s="42">
        <v>0.39583333333333331</v>
      </c>
      <c r="D16" s="42">
        <v>0.41666666666666669</v>
      </c>
      <c r="E16" s="10" t="s">
        <v>61</v>
      </c>
      <c r="F16" s="10">
        <v>919</v>
      </c>
      <c r="G16" s="10"/>
    </row>
    <row r="17" spans="1:7" x14ac:dyDescent="0.75">
      <c r="A17" s="10"/>
      <c r="B17" s="35">
        <f t="shared" ref="B17:B26" si="1">B16</f>
        <v>43468</v>
      </c>
      <c r="C17" s="42">
        <v>0.41666666666666669</v>
      </c>
      <c r="D17" s="10"/>
      <c r="E17" s="10"/>
      <c r="F17" s="10"/>
      <c r="G17" s="10"/>
    </row>
    <row r="18" spans="1:7" x14ac:dyDescent="0.75">
      <c r="A18" s="10" t="s">
        <v>63</v>
      </c>
      <c r="B18" s="35">
        <f t="shared" si="1"/>
        <v>43468</v>
      </c>
      <c r="C18" s="42">
        <v>0.45833333333333331</v>
      </c>
      <c r="D18" s="42">
        <v>0.47916666666666669</v>
      </c>
      <c r="E18" s="10" t="s">
        <v>62</v>
      </c>
      <c r="F18" s="10">
        <v>1312</v>
      </c>
      <c r="G18" s="10"/>
    </row>
    <row r="19" spans="1:7" x14ac:dyDescent="0.75">
      <c r="A19" s="10"/>
      <c r="B19" s="35">
        <f t="shared" si="1"/>
        <v>43468</v>
      </c>
      <c r="C19" s="42">
        <v>0.5</v>
      </c>
      <c r="D19" s="42"/>
      <c r="E19" s="10"/>
      <c r="F19" s="10"/>
      <c r="G19" s="10"/>
    </row>
    <row r="20" spans="1:7" x14ac:dyDescent="0.75">
      <c r="A20" s="10"/>
      <c r="B20" s="35">
        <f t="shared" si="1"/>
        <v>43468</v>
      </c>
      <c r="C20" s="42">
        <v>0.54166666666666663</v>
      </c>
      <c r="D20" s="42"/>
      <c r="E20" s="10"/>
      <c r="F20" s="10"/>
      <c r="G20" s="10"/>
    </row>
    <row r="21" spans="1:7" x14ac:dyDescent="0.75">
      <c r="A21" s="10"/>
      <c r="B21" s="35">
        <f t="shared" si="1"/>
        <v>43468</v>
      </c>
      <c r="C21" s="42">
        <v>0.58333333333333337</v>
      </c>
      <c r="D21" s="42"/>
      <c r="E21" s="10"/>
      <c r="F21" s="10"/>
      <c r="G21" s="10"/>
    </row>
    <row r="22" spans="1:7" x14ac:dyDescent="0.75">
      <c r="A22" s="10"/>
      <c r="B22" s="35">
        <f t="shared" si="1"/>
        <v>43468</v>
      </c>
      <c r="C22" s="42">
        <v>0.625</v>
      </c>
      <c r="D22" s="42"/>
      <c r="E22" s="10"/>
      <c r="F22" s="10"/>
      <c r="G22" s="10"/>
    </row>
    <row r="23" spans="1:7" x14ac:dyDescent="0.75">
      <c r="A23" s="10"/>
      <c r="B23" s="35">
        <f t="shared" si="1"/>
        <v>43468</v>
      </c>
      <c r="C23" s="42">
        <v>0.66666666666666663</v>
      </c>
      <c r="D23" s="42"/>
      <c r="E23" s="10"/>
      <c r="F23" s="10"/>
      <c r="G23" s="10"/>
    </row>
    <row r="24" spans="1:7" x14ac:dyDescent="0.75">
      <c r="A24" s="10"/>
      <c r="B24" s="35">
        <f t="shared" si="1"/>
        <v>43468</v>
      </c>
      <c r="C24" s="42">
        <v>0.70833333333333337</v>
      </c>
      <c r="D24" s="42"/>
      <c r="E24" s="10"/>
      <c r="F24" s="10"/>
      <c r="G24" s="10"/>
    </row>
    <row r="25" spans="1:7" x14ac:dyDescent="0.75">
      <c r="A25" s="10"/>
      <c r="B25" s="35">
        <f t="shared" si="1"/>
        <v>43468</v>
      </c>
      <c r="C25" s="42">
        <v>0.75</v>
      </c>
      <c r="D25" s="42"/>
      <c r="E25" s="10"/>
      <c r="F25" s="10"/>
      <c r="G25" s="10"/>
    </row>
    <row r="26" spans="1:7" x14ac:dyDescent="0.75">
      <c r="A26" s="10"/>
      <c r="B26" s="35">
        <f t="shared" si="1"/>
        <v>43468</v>
      </c>
      <c r="C26" s="42">
        <v>0.79166666666666663</v>
      </c>
      <c r="D26" s="42"/>
      <c r="E26" s="10"/>
      <c r="F26" s="10"/>
      <c r="G26" s="10"/>
    </row>
    <row r="27" spans="1:7" x14ac:dyDescent="0.75">
      <c r="B27" s="2"/>
      <c r="C27" s="43"/>
    </row>
    <row r="28" spans="1:7" x14ac:dyDescent="0.75">
      <c r="A28" s="36"/>
      <c r="B28" s="37">
        <v>43469</v>
      </c>
      <c r="C28" s="44">
        <v>0.33333333333333331</v>
      </c>
      <c r="D28" s="44"/>
      <c r="E28" s="36"/>
      <c r="F28" s="36"/>
      <c r="G28" s="36"/>
    </row>
    <row r="29" spans="1:7" x14ac:dyDescent="0.75">
      <c r="A29" s="36"/>
      <c r="B29" s="37">
        <f>B28</f>
        <v>43469</v>
      </c>
      <c r="C29" s="44">
        <v>0.375</v>
      </c>
      <c r="D29" s="44"/>
      <c r="E29" s="36"/>
      <c r="F29" s="36"/>
      <c r="G29" s="36"/>
    </row>
    <row r="30" spans="1:7" x14ac:dyDescent="0.75">
      <c r="A30" s="36"/>
      <c r="B30" s="37">
        <f t="shared" ref="B30:B39" si="2">B29</f>
        <v>43469</v>
      </c>
      <c r="C30" s="44">
        <v>0.41666666666666669</v>
      </c>
      <c r="D30" s="44"/>
      <c r="E30" s="36"/>
      <c r="F30" s="36"/>
      <c r="G30" s="36"/>
    </row>
    <row r="31" spans="1:7" x14ac:dyDescent="0.75">
      <c r="A31" s="36"/>
      <c r="B31" s="37">
        <f t="shared" si="2"/>
        <v>43469</v>
      </c>
      <c r="C31" s="44">
        <v>0.45833333333333331</v>
      </c>
      <c r="D31" s="44"/>
      <c r="E31" s="36"/>
      <c r="F31" s="36"/>
      <c r="G31" s="36"/>
    </row>
    <row r="32" spans="1:7" x14ac:dyDescent="0.75">
      <c r="A32" s="36"/>
      <c r="B32" s="37">
        <f t="shared" si="2"/>
        <v>43469</v>
      </c>
      <c r="C32" s="44">
        <v>0.5</v>
      </c>
      <c r="D32" s="44"/>
      <c r="E32" s="36"/>
      <c r="F32" s="36"/>
      <c r="G32" s="36"/>
    </row>
    <row r="33" spans="1:7" x14ac:dyDescent="0.75">
      <c r="A33" s="36"/>
      <c r="B33" s="37">
        <f t="shared" si="2"/>
        <v>43469</v>
      </c>
      <c r="C33" s="44">
        <v>0.54166666666666663</v>
      </c>
      <c r="D33" s="44"/>
      <c r="E33" s="36"/>
      <c r="F33" s="36"/>
      <c r="G33" s="36"/>
    </row>
    <row r="34" spans="1:7" x14ac:dyDescent="0.75">
      <c r="A34" s="36"/>
      <c r="B34" s="37">
        <f t="shared" si="2"/>
        <v>43469</v>
      </c>
      <c r="C34" s="44">
        <v>0.58333333333333337</v>
      </c>
      <c r="D34" s="44"/>
      <c r="E34" s="36"/>
      <c r="F34" s="36"/>
      <c r="G34" s="36"/>
    </row>
    <row r="35" spans="1:7" x14ac:dyDescent="0.75">
      <c r="A35" s="36"/>
      <c r="B35" s="37">
        <f t="shared" si="2"/>
        <v>43469</v>
      </c>
      <c r="C35" s="44">
        <v>0.625</v>
      </c>
      <c r="D35" s="44"/>
      <c r="E35" s="36"/>
      <c r="F35" s="36"/>
      <c r="G35" s="36"/>
    </row>
    <row r="36" spans="1:7" x14ac:dyDescent="0.75">
      <c r="A36" s="36"/>
      <c r="B36" s="37">
        <f t="shared" si="2"/>
        <v>43469</v>
      </c>
      <c r="C36" s="44">
        <v>0.66666666666666663</v>
      </c>
      <c r="D36" s="44"/>
      <c r="E36" s="36"/>
      <c r="F36" s="36"/>
      <c r="G36" s="36"/>
    </row>
    <row r="37" spans="1:7" x14ac:dyDescent="0.75">
      <c r="A37" s="36"/>
      <c r="B37" s="37">
        <f t="shared" si="2"/>
        <v>43469</v>
      </c>
      <c r="C37" s="44">
        <v>0.70833333333333337</v>
      </c>
      <c r="D37" s="44"/>
      <c r="E37" s="36"/>
      <c r="F37" s="36"/>
      <c r="G37" s="36"/>
    </row>
    <row r="38" spans="1:7" x14ac:dyDescent="0.75">
      <c r="A38" s="36"/>
      <c r="B38" s="37">
        <f t="shared" si="2"/>
        <v>43469</v>
      </c>
      <c r="C38" s="44">
        <v>0.75</v>
      </c>
      <c r="D38" s="44"/>
      <c r="E38" s="36"/>
      <c r="F38" s="36"/>
      <c r="G38" s="36"/>
    </row>
    <row r="39" spans="1:7" x14ac:dyDescent="0.75">
      <c r="A39" s="36"/>
      <c r="B39" s="37">
        <f t="shared" si="2"/>
        <v>43469</v>
      </c>
      <c r="C39" s="44">
        <v>0.79166666666666663</v>
      </c>
      <c r="D39" s="44"/>
      <c r="E39" s="36"/>
      <c r="F39" s="36"/>
      <c r="G39" s="36"/>
    </row>
    <row r="41" spans="1:7" x14ac:dyDescent="0.75">
      <c r="A41" s="33"/>
      <c r="B41" s="34">
        <v>43470</v>
      </c>
      <c r="C41" s="45">
        <v>0.33333333333333331</v>
      </c>
      <c r="D41" s="45"/>
      <c r="E41" s="33"/>
      <c r="F41" s="33"/>
      <c r="G41" s="33"/>
    </row>
    <row r="42" spans="1:7" x14ac:dyDescent="0.75">
      <c r="A42" s="33"/>
      <c r="B42" s="34">
        <f>B41</f>
        <v>43470</v>
      </c>
      <c r="C42" s="45">
        <v>0.375</v>
      </c>
      <c r="D42" s="45"/>
      <c r="E42" s="33"/>
      <c r="F42" s="33"/>
      <c r="G42" s="33"/>
    </row>
    <row r="43" spans="1:7" x14ac:dyDescent="0.75">
      <c r="A43" s="33"/>
      <c r="B43" s="34">
        <f t="shared" ref="B43:B45" si="3">B42</f>
        <v>43470</v>
      </c>
      <c r="C43" s="45">
        <v>0.41666666666666669</v>
      </c>
      <c r="D43" s="45"/>
      <c r="E43" s="33"/>
      <c r="F43" s="33"/>
      <c r="G43" s="33"/>
    </row>
    <row r="44" spans="1:7" x14ac:dyDescent="0.75">
      <c r="A44" s="33"/>
      <c r="B44" s="34">
        <f t="shared" si="3"/>
        <v>43470</v>
      </c>
      <c r="C44" s="45">
        <v>0.45833333333333331</v>
      </c>
      <c r="D44" s="45"/>
      <c r="E44" s="33"/>
      <c r="F44" s="33"/>
      <c r="G44" s="33"/>
    </row>
    <row r="45" spans="1:7" x14ac:dyDescent="0.75">
      <c r="A45" s="33"/>
      <c r="B45" s="34">
        <f t="shared" si="3"/>
        <v>43470</v>
      </c>
      <c r="C45" s="45">
        <v>0.5</v>
      </c>
      <c r="D45" s="45"/>
      <c r="E45" s="33"/>
      <c r="F45" s="33"/>
      <c r="G45" s="33"/>
    </row>
    <row r="46" spans="1:7" x14ac:dyDescent="0.75">
      <c r="A46" s="33"/>
      <c r="B46" s="34">
        <f t="shared" ref="B46:B52" si="4">B45</f>
        <v>43470</v>
      </c>
      <c r="C46" s="45">
        <v>0.54166666666666663</v>
      </c>
      <c r="D46" s="45"/>
      <c r="E46" s="33"/>
      <c r="F46" s="33"/>
      <c r="G46" s="33"/>
    </row>
    <row r="47" spans="1:7" x14ac:dyDescent="0.75">
      <c r="A47" s="33"/>
      <c r="B47" s="34">
        <f t="shared" si="4"/>
        <v>43470</v>
      </c>
      <c r="C47" s="45">
        <v>0.58333333333333337</v>
      </c>
      <c r="D47" s="45"/>
      <c r="E47" s="33"/>
      <c r="F47" s="33"/>
      <c r="G47" s="33"/>
    </row>
    <row r="48" spans="1:7" x14ac:dyDescent="0.75">
      <c r="A48" s="33"/>
      <c r="B48" s="34">
        <f t="shared" si="4"/>
        <v>43470</v>
      </c>
      <c r="C48" s="45">
        <v>0.625</v>
      </c>
      <c r="D48" s="45"/>
      <c r="E48" s="33"/>
      <c r="F48" s="33"/>
      <c r="G48" s="33"/>
    </row>
    <row r="49" spans="1:7" x14ac:dyDescent="0.75">
      <c r="A49" s="33"/>
      <c r="B49" s="34">
        <f t="shared" si="4"/>
        <v>43470</v>
      </c>
      <c r="C49" s="45">
        <v>0.66666666666666663</v>
      </c>
      <c r="D49" s="45"/>
      <c r="E49" s="33"/>
      <c r="F49" s="33"/>
      <c r="G49" s="33"/>
    </row>
    <row r="50" spans="1:7" x14ac:dyDescent="0.75">
      <c r="A50" s="33"/>
      <c r="B50" s="34">
        <f t="shared" si="4"/>
        <v>43470</v>
      </c>
      <c r="C50" s="45">
        <v>0.70833333333333337</v>
      </c>
      <c r="D50" s="45"/>
      <c r="E50" s="33"/>
      <c r="F50" s="33"/>
      <c r="G50" s="33"/>
    </row>
    <row r="51" spans="1:7" x14ac:dyDescent="0.75">
      <c r="A51" s="33"/>
      <c r="B51" s="34">
        <f t="shared" si="4"/>
        <v>43470</v>
      </c>
      <c r="C51" s="45">
        <v>0.75</v>
      </c>
      <c r="D51" s="45"/>
      <c r="E51" s="33"/>
      <c r="F51" s="33"/>
      <c r="G51" s="33"/>
    </row>
    <row r="52" spans="1:7" x14ac:dyDescent="0.75">
      <c r="A52" s="33"/>
      <c r="B52" s="34">
        <f t="shared" si="4"/>
        <v>43470</v>
      </c>
      <c r="C52" s="45">
        <v>0.79166666666666663</v>
      </c>
      <c r="D52" s="45"/>
      <c r="E52" s="33"/>
      <c r="F52" s="33"/>
      <c r="G52" s="33"/>
    </row>
    <row r="53" spans="1:7" x14ac:dyDescent="0.75">
      <c r="B53" s="2"/>
    </row>
    <row r="54" spans="1:7" x14ac:dyDescent="0.75">
      <c r="A54" s="18"/>
      <c r="B54" s="38">
        <v>43471</v>
      </c>
      <c r="C54" s="46">
        <v>0.33333333333333331</v>
      </c>
      <c r="D54" s="46"/>
      <c r="E54" s="18"/>
      <c r="F54" s="18"/>
      <c r="G54" s="18"/>
    </row>
    <row r="55" spans="1:7" x14ac:dyDescent="0.75">
      <c r="A55" s="18"/>
      <c r="B55" s="38">
        <f>B54</f>
        <v>43471</v>
      </c>
      <c r="C55" s="46">
        <v>0.375</v>
      </c>
      <c r="D55" s="46"/>
      <c r="E55" s="18"/>
      <c r="F55" s="18"/>
      <c r="G55" s="18"/>
    </row>
    <row r="56" spans="1:7" x14ac:dyDescent="0.75">
      <c r="A56" s="18"/>
      <c r="B56" s="38">
        <f t="shared" ref="B56:B57" si="5">B55</f>
        <v>43471</v>
      </c>
      <c r="C56" s="46">
        <v>0.41666666666666669</v>
      </c>
      <c r="D56" s="46"/>
      <c r="E56" s="18"/>
      <c r="F56" s="18"/>
      <c r="G56" s="18"/>
    </row>
    <row r="57" spans="1:7" x14ac:dyDescent="0.75">
      <c r="A57" s="18"/>
      <c r="B57" s="38">
        <f t="shared" si="5"/>
        <v>43471</v>
      </c>
      <c r="C57" s="46">
        <v>0.45833333333333331</v>
      </c>
      <c r="D57" s="46"/>
      <c r="E57" s="18"/>
      <c r="F57" s="18"/>
      <c r="G57" s="1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B71A3-26A8-4088-AB39-BE0680A6369B}">
  <dimension ref="A1:J30"/>
  <sheetViews>
    <sheetView zoomScale="80" zoomScaleNormal="80" workbookViewId="0">
      <selection activeCell="B9" sqref="B9"/>
    </sheetView>
  </sheetViews>
  <sheetFormatPr defaultRowHeight="14.75" x14ac:dyDescent="0.75"/>
  <cols>
    <col min="1" max="4" width="18.1796875" style="56" customWidth="1"/>
    <col min="5" max="5" width="18.1796875" style="57" customWidth="1"/>
    <col min="6" max="7" width="18.1796875" style="56" customWidth="1"/>
  </cols>
  <sheetData>
    <row r="1" spans="1:10" ht="15.5" thickBot="1" x14ac:dyDescent="0.9">
      <c r="A1" s="15" t="s">
        <v>37</v>
      </c>
      <c r="B1" s="15" t="s">
        <v>38</v>
      </c>
      <c r="C1" s="15" t="s">
        <v>43</v>
      </c>
      <c r="D1" s="15" t="s">
        <v>39</v>
      </c>
      <c r="E1" s="20" t="s">
        <v>40</v>
      </c>
      <c r="F1" s="15" t="s">
        <v>41</v>
      </c>
      <c r="G1" s="15" t="s">
        <v>42</v>
      </c>
      <c r="I1" s="49" t="s">
        <v>35</v>
      </c>
      <c r="J1">
        <v>123456</v>
      </c>
    </row>
    <row r="2" spans="1:10" x14ac:dyDescent="0.75">
      <c r="A2" s="19" t="s">
        <v>73</v>
      </c>
      <c r="B2" s="19"/>
      <c r="C2" s="50"/>
      <c r="D2" s="19"/>
      <c r="E2" s="21"/>
      <c r="F2" s="51" t="s">
        <v>74</v>
      </c>
      <c r="G2" s="19"/>
      <c r="I2" t="s">
        <v>47</v>
      </c>
      <c r="J2">
        <v>123456</v>
      </c>
    </row>
    <row r="3" spans="1:10" x14ac:dyDescent="0.75">
      <c r="A3" s="47"/>
      <c r="B3" s="47"/>
      <c r="C3" s="47"/>
      <c r="D3" s="47"/>
      <c r="E3" s="53" t="s">
        <v>44</v>
      </c>
      <c r="F3" s="52" t="s">
        <v>45</v>
      </c>
      <c r="G3" s="53" t="s">
        <v>66</v>
      </c>
      <c r="I3" t="s">
        <v>65</v>
      </c>
      <c r="J3">
        <v>123456</v>
      </c>
    </row>
    <row r="4" spans="1:10" x14ac:dyDescent="0.75">
      <c r="A4" s="47"/>
      <c r="B4" s="47"/>
      <c r="C4" s="47"/>
      <c r="D4" s="47"/>
      <c r="E4" s="53" t="s">
        <v>75</v>
      </c>
      <c r="F4" s="52" t="s">
        <v>60</v>
      </c>
      <c r="G4" s="53" t="s">
        <v>75</v>
      </c>
    </row>
    <row r="5" spans="1:10" x14ac:dyDescent="0.75">
      <c r="A5" s="47"/>
      <c r="B5" s="47"/>
      <c r="C5" s="47"/>
      <c r="D5" s="47"/>
      <c r="E5" s="48"/>
      <c r="F5" s="58" t="s">
        <v>81</v>
      </c>
      <c r="G5" s="47"/>
    </row>
    <row r="6" spans="1:10" x14ac:dyDescent="0.75">
      <c r="A6" s="54"/>
      <c r="B6" s="54"/>
      <c r="C6" s="54"/>
      <c r="D6" s="54"/>
      <c r="E6" s="55"/>
      <c r="F6" s="54"/>
      <c r="G6" s="54"/>
    </row>
    <row r="7" spans="1:10" s="1" customFormat="1" x14ac:dyDescent="0.75">
      <c r="A7" s="19" t="s">
        <v>68</v>
      </c>
      <c r="B7" s="51" t="s">
        <v>76</v>
      </c>
      <c r="C7" s="50"/>
      <c r="D7" s="51" t="s">
        <v>77</v>
      </c>
      <c r="E7" s="50"/>
      <c r="F7" s="19"/>
      <c r="G7" s="19"/>
    </row>
    <row r="8" spans="1:10" x14ac:dyDescent="0.75">
      <c r="A8" s="53" t="s">
        <v>67</v>
      </c>
      <c r="B8" s="52" t="s">
        <v>45</v>
      </c>
      <c r="C8" s="53" t="s">
        <v>44</v>
      </c>
      <c r="D8" s="52" t="s">
        <v>78</v>
      </c>
      <c r="E8" s="53" t="s">
        <v>66</v>
      </c>
      <c r="F8" s="47"/>
      <c r="G8" s="47"/>
    </row>
    <row r="9" spans="1:10" x14ac:dyDescent="0.75">
      <c r="A9" s="53" t="s">
        <v>75</v>
      </c>
      <c r="B9" s="52" t="s">
        <v>61</v>
      </c>
      <c r="C9" s="53" t="s">
        <v>75</v>
      </c>
      <c r="D9" s="52" t="s">
        <v>62</v>
      </c>
      <c r="E9" s="53" t="s">
        <v>75</v>
      </c>
      <c r="F9" s="47"/>
      <c r="G9" s="47"/>
    </row>
    <row r="10" spans="1:10" x14ac:dyDescent="0.75">
      <c r="A10" s="47"/>
      <c r="B10" s="58" t="s">
        <v>80</v>
      </c>
      <c r="C10" s="58" t="s">
        <v>79</v>
      </c>
      <c r="D10" s="52"/>
      <c r="E10" s="47"/>
      <c r="F10" s="47"/>
      <c r="G10" s="47"/>
    </row>
    <row r="11" spans="1:10" x14ac:dyDescent="0.75">
      <c r="A11" s="54"/>
      <c r="B11" s="54"/>
      <c r="C11" s="54"/>
      <c r="D11" s="54"/>
      <c r="E11" s="55"/>
      <c r="F11" s="54"/>
      <c r="G11" s="54"/>
    </row>
    <row r="12" spans="1:10" s="1" customFormat="1" x14ac:dyDescent="0.75">
      <c r="A12" s="19" t="s">
        <v>69</v>
      </c>
      <c r="B12" s="19"/>
      <c r="C12" s="50"/>
      <c r="D12" s="19"/>
      <c r="E12" s="21"/>
      <c r="F12" s="19"/>
      <c r="G12" s="19"/>
    </row>
    <row r="13" spans="1:10" x14ac:dyDescent="0.75">
      <c r="A13" s="47"/>
      <c r="B13" s="47"/>
      <c r="C13" s="47"/>
      <c r="D13" s="47"/>
      <c r="E13" s="48"/>
      <c r="F13" s="47"/>
      <c r="G13" s="47"/>
    </row>
    <row r="14" spans="1:10" x14ac:dyDescent="0.75">
      <c r="A14" s="47"/>
      <c r="B14" s="47"/>
      <c r="C14" s="47"/>
      <c r="D14" s="47"/>
      <c r="E14" s="48"/>
      <c r="F14" s="47"/>
      <c r="G14" s="47"/>
    </row>
    <row r="15" spans="1:10" x14ac:dyDescent="0.75">
      <c r="A15" s="47"/>
      <c r="B15" s="47"/>
      <c r="C15" s="47"/>
      <c r="D15" s="47"/>
      <c r="E15" s="48"/>
      <c r="F15" s="47"/>
      <c r="G15" s="47"/>
    </row>
    <row r="16" spans="1:10" x14ac:dyDescent="0.75">
      <c r="A16" s="54"/>
      <c r="B16" s="54"/>
      <c r="C16" s="54"/>
      <c r="D16" s="54"/>
      <c r="E16" s="55"/>
      <c r="F16" s="54"/>
      <c r="G16" s="54"/>
    </row>
    <row r="17" spans="1:7" s="1" customFormat="1" x14ac:dyDescent="0.75">
      <c r="A17" s="19" t="s">
        <v>70</v>
      </c>
      <c r="B17" s="19"/>
      <c r="C17" s="50"/>
      <c r="D17" s="19"/>
      <c r="E17" s="21"/>
      <c r="F17" s="19"/>
      <c r="G17" s="19"/>
    </row>
    <row r="18" spans="1:7" x14ac:dyDescent="0.75">
      <c r="A18" s="47"/>
      <c r="B18" s="47"/>
      <c r="C18" s="47"/>
      <c r="D18" s="47"/>
      <c r="E18" s="48"/>
      <c r="F18" s="47"/>
      <c r="G18" s="47"/>
    </row>
    <row r="19" spans="1:7" x14ac:dyDescent="0.75">
      <c r="A19" s="47"/>
      <c r="B19" s="47"/>
      <c r="C19" s="47"/>
      <c r="D19" s="47"/>
      <c r="E19" s="48"/>
      <c r="F19" s="47"/>
      <c r="G19" s="47"/>
    </row>
    <row r="20" spans="1:7" x14ac:dyDescent="0.75">
      <c r="A20" s="47"/>
      <c r="B20" s="47"/>
      <c r="C20" s="47"/>
      <c r="D20" s="47"/>
      <c r="E20" s="48"/>
      <c r="F20" s="47"/>
      <c r="G20" s="47"/>
    </row>
    <row r="21" spans="1:7" x14ac:dyDescent="0.75">
      <c r="A21" s="54"/>
      <c r="B21" s="54"/>
      <c r="C21" s="54"/>
      <c r="D21" s="54"/>
      <c r="E21" s="55"/>
      <c r="F21" s="54"/>
      <c r="G21" s="54"/>
    </row>
    <row r="22" spans="1:7" s="1" customFormat="1" x14ac:dyDescent="0.75">
      <c r="A22" s="19" t="s">
        <v>71</v>
      </c>
      <c r="B22" s="19"/>
      <c r="C22" s="50"/>
      <c r="D22" s="19"/>
      <c r="E22" s="21"/>
      <c r="F22" s="19"/>
      <c r="G22" s="19"/>
    </row>
    <row r="23" spans="1:7" x14ac:dyDescent="0.75">
      <c r="A23" s="47"/>
      <c r="B23" s="47"/>
      <c r="C23" s="47"/>
      <c r="D23" s="47"/>
      <c r="E23" s="48"/>
      <c r="F23" s="47"/>
      <c r="G23" s="47"/>
    </row>
    <row r="24" spans="1:7" x14ac:dyDescent="0.75">
      <c r="A24" s="47"/>
      <c r="B24" s="47"/>
      <c r="C24" s="47"/>
      <c r="D24" s="47"/>
      <c r="E24" s="48"/>
      <c r="F24" s="47"/>
      <c r="G24" s="47"/>
    </row>
    <row r="25" spans="1:7" x14ac:dyDescent="0.75">
      <c r="A25" s="47"/>
      <c r="B25" s="47"/>
      <c r="C25" s="47"/>
      <c r="D25" s="47"/>
      <c r="E25" s="48"/>
      <c r="F25" s="47"/>
      <c r="G25" s="47"/>
    </row>
    <row r="26" spans="1:7" x14ac:dyDescent="0.75">
      <c r="A26" s="54"/>
      <c r="B26" s="54"/>
      <c r="C26" s="54"/>
      <c r="D26" s="54"/>
      <c r="E26" s="55"/>
      <c r="F26" s="54"/>
      <c r="G26" s="54"/>
    </row>
    <row r="27" spans="1:7" s="1" customFormat="1" x14ac:dyDescent="0.75">
      <c r="A27" s="19" t="s">
        <v>72</v>
      </c>
      <c r="B27" s="19"/>
      <c r="C27" s="19"/>
      <c r="D27" s="19"/>
      <c r="E27" s="21"/>
      <c r="F27" s="19"/>
      <c r="G27" s="19"/>
    </row>
    <row r="28" spans="1:7" x14ac:dyDescent="0.75">
      <c r="A28" s="47"/>
      <c r="B28" s="47"/>
      <c r="C28" s="47"/>
      <c r="D28" s="47"/>
      <c r="E28" s="48"/>
      <c r="F28" s="47"/>
      <c r="G28" s="47"/>
    </row>
    <row r="29" spans="1:7" x14ac:dyDescent="0.75">
      <c r="A29" s="47"/>
      <c r="B29" s="47"/>
      <c r="C29" s="47"/>
      <c r="D29" s="47"/>
      <c r="E29" s="48"/>
      <c r="F29" s="47"/>
      <c r="G29" s="47"/>
    </row>
    <row r="30" spans="1:7" x14ac:dyDescent="0.75">
      <c r="A30" s="47"/>
      <c r="B30" s="47"/>
      <c r="C30" s="47"/>
      <c r="D30" s="47"/>
      <c r="E30" s="48"/>
      <c r="F30" s="47"/>
      <c r="G30" s="4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9375A-0F23-48A0-B684-EF0F941F1109}">
  <dimension ref="A1:H73"/>
  <sheetViews>
    <sheetView zoomScale="115" workbookViewId="0">
      <pane ySplit="1" topLeftCell="A2" activePane="bottomLeft" state="frozen"/>
      <selection pane="bottomLeft" activeCell="F33" sqref="F33"/>
    </sheetView>
  </sheetViews>
  <sheetFormatPr defaultColWidth="8.81640625" defaultRowHeight="14.75" x14ac:dyDescent="0.75"/>
  <cols>
    <col min="1" max="1" width="15.6328125" style="11" bestFit="1" customWidth="1"/>
    <col min="2" max="2" width="32.6328125" style="11" customWidth="1"/>
    <col min="3" max="3" width="8.81640625" style="11"/>
    <col min="4" max="4" width="35.453125" style="11" customWidth="1"/>
    <col min="5" max="5" width="9.36328125" style="11" bestFit="1" customWidth="1"/>
    <col min="6" max="6" width="8.81640625" style="11"/>
    <col min="7" max="16384" width="8.81640625" style="8"/>
  </cols>
  <sheetData>
    <row r="1" spans="1:6" s="13" customFormat="1" ht="15.5" thickBot="1" x14ac:dyDescent="0.9">
      <c r="A1" s="12" t="s">
        <v>32</v>
      </c>
      <c r="B1" s="12" t="s">
        <v>33</v>
      </c>
      <c r="C1" s="12" t="s">
        <v>34</v>
      </c>
      <c r="D1" s="12" t="s">
        <v>6</v>
      </c>
      <c r="E1" s="12" t="s">
        <v>36</v>
      </c>
      <c r="F1" s="12" t="s">
        <v>18</v>
      </c>
    </row>
    <row r="2" spans="1:6" x14ac:dyDescent="0.75">
      <c r="A2" s="11" t="s">
        <v>59</v>
      </c>
      <c r="B2" s="11" t="s">
        <v>46</v>
      </c>
      <c r="C2" s="11">
        <v>500</v>
      </c>
      <c r="E2" s="11" t="s">
        <v>49</v>
      </c>
    </row>
    <row r="3" spans="1:6" x14ac:dyDescent="0.75">
      <c r="A3" s="11" t="s">
        <v>59</v>
      </c>
      <c r="B3" s="11" t="s">
        <v>93</v>
      </c>
      <c r="C3" s="11">
        <v>25.25</v>
      </c>
      <c r="E3" s="11" t="s">
        <v>49</v>
      </c>
    </row>
    <row r="4" spans="1:6" x14ac:dyDescent="0.75">
      <c r="A4" s="11" t="s">
        <v>59</v>
      </c>
      <c r="B4" s="8" t="s">
        <v>94</v>
      </c>
      <c r="C4" s="11">
        <v>25.25</v>
      </c>
      <c r="E4" s="11" t="s">
        <v>49</v>
      </c>
    </row>
    <row r="5" spans="1:6" x14ac:dyDescent="0.75">
      <c r="A5" s="11" t="s">
        <v>59</v>
      </c>
      <c r="B5" s="11" t="s">
        <v>95</v>
      </c>
      <c r="C5" s="11">
        <v>25.25</v>
      </c>
      <c r="E5" s="11" t="s">
        <v>49</v>
      </c>
    </row>
    <row r="6" spans="1:6" x14ac:dyDescent="0.75">
      <c r="A6" s="11" t="s">
        <v>59</v>
      </c>
      <c r="B6" s="11" t="s">
        <v>96</v>
      </c>
      <c r="C6" s="11">
        <v>25.25</v>
      </c>
      <c r="E6" s="11" t="s">
        <v>49</v>
      </c>
    </row>
    <row r="7" spans="1:6" x14ac:dyDescent="0.75">
      <c r="A7" s="11" t="s">
        <v>59</v>
      </c>
      <c r="B7" s="11" t="s">
        <v>97</v>
      </c>
      <c r="C7" s="11">
        <v>25.25</v>
      </c>
      <c r="E7" s="11" t="s">
        <v>49</v>
      </c>
    </row>
    <row r="8" spans="1:6" ht="15.5" thickBot="1" x14ac:dyDescent="0.9">
      <c r="A8" s="14" t="s">
        <v>59</v>
      </c>
      <c r="B8" s="14" t="s">
        <v>98</v>
      </c>
      <c r="C8" s="14">
        <v>25.25</v>
      </c>
      <c r="D8" s="14"/>
      <c r="E8" s="14" t="s">
        <v>49</v>
      </c>
      <c r="F8" s="14">
        <f>SUM(C2:C8)</f>
        <v>651.5</v>
      </c>
    </row>
    <row r="9" spans="1:6" x14ac:dyDescent="0.75">
      <c r="A9" s="16" t="s">
        <v>23</v>
      </c>
      <c r="B9" s="16" t="s">
        <v>46</v>
      </c>
      <c r="C9" s="16">
        <v>500</v>
      </c>
      <c r="D9" s="16"/>
      <c r="E9" s="16" t="s">
        <v>92</v>
      </c>
      <c r="F9" s="16"/>
    </row>
    <row r="10" spans="1:6" x14ac:dyDescent="0.75">
      <c r="A10" s="16" t="s">
        <v>23</v>
      </c>
      <c r="B10" s="16" t="s">
        <v>93</v>
      </c>
      <c r="C10" s="16">
        <v>25.25</v>
      </c>
      <c r="D10" s="16"/>
      <c r="E10" s="16" t="s">
        <v>92</v>
      </c>
      <c r="F10" s="16"/>
    </row>
    <row r="11" spans="1:6" x14ac:dyDescent="0.75">
      <c r="A11" s="16" t="s">
        <v>23</v>
      </c>
      <c r="B11" s="61" t="s">
        <v>94</v>
      </c>
      <c r="C11" s="16">
        <v>25.25</v>
      </c>
      <c r="D11" s="16"/>
      <c r="E11" s="16" t="s">
        <v>92</v>
      </c>
      <c r="F11" s="16"/>
    </row>
    <row r="12" spans="1:6" x14ac:dyDescent="0.75">
      <c r="A12" s="16" t="s">
        <v>23</v>
      </c>
      <c r="B12" s="16" t="s">
        <v>95</v>
      </c>
      <c r="C12" s="16">
        <v>25.25</v>
      </c>
      <c r="D12" s="16"/>
      <c r="E12" s="16" t="s">
        <v>92</v>
      </c>
      <c r="F12" s="16"/>
    </row>
    <row r="13" spans="1:6" x14ac:dyDescent="0.75">
      <c r="A13" s="16" t="s">
        <v>23</v>
      </c>
      <c r="B13" s="16" t="s">
        <v>96</v>
      </c>
      <c r="C13" s="16">
        <v>25.25</v>
      </c>
      <c r="D13" s="16"/>
      <c r="E13" s="16" t="s">
        <v>92</v>
      </c>
      <c r="F13" s="16"/>
    </row>
    <row r="14" spans="1:6" x14ac:dyDescent="0.75">
      <c r="A14" s="16" t="s">
        <v>23</v>
      </c>
      <c r="B14" s="16" t="s">
        <v>97</v>
      </c>
      <c r="C14" s="16">
        <v>25.25</v>
      </c>
      <c r="D14" s="16"/>
      <c r="E14" s="16" t="s">
        <v>92</v>
      </c>
      <c r="F14" s="16"/>
    </row>
    <row r="15" spans="1:6" ht="15.5" thickBot="1" x14ac:dyDescent="0.9">
      <c r="A15" s="17" t="s">
        <v>23</v>
      </c>
      <c r="B15" s="17" t="s">
        <v>98</v>
      </c>
      <c r="C15" s="17">
        <v>25.25</v>
      </c>
      <c r="D15" s="17"/>
      <c r="E15" s="17" t="s">
        <v>92</v>
      </c>
      <c r="F15" s="17">
        <f>SUM(C9:C15)</f>
        <v>651.5</v>
      </c>
    </row>
    <row r="16" spans="1:6" x14ac:dyDescent="0.75">
      <c r="A16" s="11" t="s">
        <v>63</v>
      </c>
      <c r="B16" s="11" t="s">
        <v>46</v>
      </c>
      <c r="C16" s="11">
        <v>500</v>
      </c>
      <c r="E16" s="11" t="s">
        <v>92</v>
      </c>
    </row>
    <row r="17" spans="1:6" x14ac:dyDescent="0.75">
      <c r="A17" s="11" t="s">
        <v>63</v>
      </c>
      <c r="B17" s="11" t="s">
        <v>93</v>
      </c>
      <c r="C17" s="11">
        <v>25.25</v>
      </c>
      <c r="E17" s="11" t="s">
        <v>92</v>
      </c>
    </row>
    <row r="18" spans="1:6" x14ac:dyDescent="0.75">
      <c r="A18" s="11" t="s">
        <v>63</v>
      </c>
      <c r="B18" s="8" t="s">
        <v>94</v>
      </c>
      <c r="C18" s="11">
        <v>25.25</v>
      </c>
      <c r="E18" s="11" t="s">
        <v>92</v>
      </c>
    </row>
    <row r="19" spans="1:6" x14ac:dyDescent="0.75">
      <c r="A19" s="11" t="s">
        <v>63</v>
      </c>
      <c r="B19" s="11" t="s">
        <v>95</v>
      </c>
      <c r="C19" s="11">
        <v>25.25</v>
      </c>
      <c r="E19" s="11" t="s">
        <v>92</v>
      </c>
    </row>
    <row r="20" spans="1:6" x14ac:dyDescent="0.75">
      <c r="A20" s="11" t="s">
        <v>63</v>
      </c>
      <c r="B20" s="11" t="s">
        <v>96</v>
      </c>
      <c r="C20" s="11">
        <v>25.25</v>
      </c>
      <c r="E20" s="11" t="s">
        <v>92</v>
      </c>
    </row>
    <row r="21" spans="1:6" x14ac:dyDescent="0.75">
      <c r="A21" s="11" t="s">
        <v>63</v>
      </c>
      <c r="B21" s="11" t="s">
        <v>97</v>
      </c>
      <c r="C21" s="11">
        <v>25.25</v>
      </c>
      <c r="E21" s="11" t="s">
        <v>92</v>
      </c>
    </row>
    <row r="22" spans="1:6" ht="15.5" thickBot="1" x14ac:dyDescent="0.9">
      <c r="A22" s="14" t="s">
        <v>63</v>
      </c>
      <c r="B22" s="14" t="s">
        <v>98</v>
      </c>
      <c r="C22" s="14">
        <v>25.25</v>
      </c>
      <c r="D22" s="14"/>
      <c r="E22" s="14" t="s">
        <v>92</v>
      </c>
      <c r="F22" s="14">
        <f>SUM(C16:C22)</f>
        <v>651.5</v>
      </c>
    </row>
    <row r="23" spans="1:6" x14ac:dyDescent="0.75">
      <c r="A23" s="16"/>
      <c r="B23" s="16"/>
      <c r="C23" s="16"/>
      <c r="D23" s="16"/>
      <c r="E23" s="16"/>
      <c r="F23" s="16"/>
    </row>
    <row r="24" spans="1:6" x14ac:dyDescent="0.75">
      <c r="A24" s="16"/>
      <c r="B24" s="16"/>
      <c r="C24" s="16"/>
      <c r="D24" s="16"/>
      <c r="E24" s="16"/>
      <c r="F24" s="16"/>
    </row>
    <row r="25" spans="1:6" x14ac:dyDescent="0.75">
      <c r="A25" s="16"/>
      <c r="B25" s="16"/>
      <c r="C25" s="16"/>
      <c r="D25" s="16"/>
      <c r="E25" s="16"/>
      <c r="F25" s="16"/>
    </row>
    <row r="26" spans="1:6" x14ac:dyDescent="0.75">
      <c r="A26" s="16"/>
      <c r="B26" s="16"/>
      <c r="C26" s="16"/>
      <c r="D26" s="16"/>
      <c r="E26" s="16"/>
      <c r="F26" s="16"/>
    </row>
    <row r="27" spans="1:6" x14ac:dyDescent="0.75">
      <c r="A27" s="16"/>
      <c r="B27" s="16"/>
      <c r="C27" s="16"/>
      <c r="D27" s="16"/>
      <c r="E27" s="16"/>
      <c r="F27" s="16"/>
    </row>
    <row r="28" spans="1:6" x14ac:dyDescent="0.75">
      <c r="A28" s="16"/>
      <c r="B28" s="16"/>
      <c r="C28" s="16"/>
      <c r="D28" s="16"/>
      <c r="E28" s="16"/>
      <c r="F28" s="16"/>
    </row>
    <row r="72" spans="7:8" x14ac:dyDescent="0.75">
      <c r="G72" s="24" t="e">
        <f>0.76*#REF!</f>
        <v>#REF!</v>
      </c>
    </row>
    <row r="73" spans="7:8" x14ac:dyDescent="0.75">
      <c r="G73" s="24" t="e">
        <f>#REF!+G72</f>
        <v>#REF!</v>
      </c>
      <c r="H73" s="24"/>
    </row>
  </sheetData>
  <autoFilter ref="A1:F5" xr:uid="{76C8C3DA-7617-4CBE-9B81-BB25078C7D51}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8D53C-5B4B-4ADD-BEF5-FDD1FC064ED0}">
  <dimension ref="A1:F7"/>
  <sheetViews>
    <sheetView workbookViewId="0">
      <selection activeCell="F5" sqref="F5"/>
    </sheetView>
  </sheetViews>
  <sheetFormatPr defaultRowHeight="14.75" x14ac:dyDescent="0.75"/>
  <cols>
    <col min="1" max="2" width="12.36328125" bestFit="1" customWidth="1"/>
    <col min="3" max="4" width="10.7265625" bestFit="1" customWidth="1"/>
  </cols>
  <sheetData>
    <row r="1" spans="1:6" x14ac:dyDescent="0.75">
      <c r="B1" t="s">
        <v>59</v>
      </c>
      <c r="C1" t="s">
        <v>31</v>
      </c>
      <c r="D1" s="6"/>
      <c r="E1" t="s">
        <v>108</v>
      </c>
    </row>
    <row r="2" spans="1:6" x14ac:dyDescent="0.75">
      <c r="A2" t="s">
        <v>59</v>
      </c>
      <c r="B2" s="23" t="s">
        <v>48</v>
      </c>
      <c r="C2" s="22"/>
      <c r="D2" s="6"/>
      <c r="F2" t="s">
        <v>100</v>
      </c>
    </row>
    <row r="3" spans="1:6" x14ac:dyDescent="0.75">
      <c r="A3" t="s">
        <v>31</v>
      </c>
      <c r="B3" s="22"/>
      <c r="C3" s="62" t="s">
        <v>99</v>
      </c>
      <c r="D3" s="6"/>
      <c r="F3" t="s">
        <v>101</v>
      </c>
    </row>
    <row r="4" spans="1:6" x14ac:dyDescent="0.75">
      <c r="A4" s="6" t="s">
        <v>63</v>
      </c>
      <c r="B4" s="22"/>
      <c r="C4" s="33"/>
      <c r="D4" s="6"/>
      <c r="F4" t="s">
        <v>102</v>
      </c>
    </row>
    <row r="5" spans="1:6" x14ac:dyDescent="0.75">
      <c r="F5" t="s">
        <v>103</v>
      </c>
    </row>
    <row r="6" spans="1:6" x14ac:dyDescent="0.75">
      <c r="F6" t="s">
        <v>104</v>
      </c>
    </row>
    <row r="7" spans="1:6" x14ac:dyDescent="0.75">
      <c r="F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Apps</vt:lpstr>
      <vt:lpstr>App Schedule</vt:lpstr>
      <vt:lpstr>Interviews</vt:lpstr>
      <vt:lpstr>Flyouts</vt:lpstr>
      <vt:lpstr>Reimbursement</vt:lpstr>
      <vt:lpstr>Offer Deadlines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Alexandra Indarte</cp:lastModifiedBy>
  <dcterms:created xsi:type="dcterms:W3CDTF">2018-08-28T02:49:42Z</dcterms:created>
  <dcterms:modified xsi:type="dcterms:W3CDTF">2019-09-29T17:39:50Z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{3E93CCEA-1819-4F93-937C-F03A4DAA4A38}</vt:lpwstr>
  </property>
</Properties>
</file>