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illbox\4. Бизнес-аналитик. Профессиональный уровень + Финальная работа БА\Финальная работа БА\"/>
    </mc:Choice>
  </mc:AlternateContent>
  <bookViews>
    <workbookView xWindow="0" yWindow="0" windowWidth="30720" windowHeight="13212" firstSheet="1" activeTab="1"/>
  </bookViews>
  <sheets>
    <sheet name="Раздел 1 Сбор, анализ и прорабо" sheetId="1" r:id="rId1"/>
    <sheet name="Раздел 2 Анализ бизнес-процессо" sheetId="2" r:id="rId2"/>
    <sheet name="Раздел 3 Анализ влияния " sheetId="3" r:id="rId3"/>
  </sheets>
  <definedNames>
    <definedName name="_xlnm._FilterDatabase" localSheetId="0" hidden="1">'Раздел 1 Сбор, анализ и прорабо'!$B$196:$F$196</definedName>
  </definedNames>
  <calcPr calcId="162913"/>
</workbook>
</file>

<file path=xl/calcChain.xml><?xml version="1.0" encoding="utf-8"?>
<calcChain xmlns="http://schemas.openxmlformats.org/spreadsheetml/2006/main">
  <c r="E74" i="3" l="1"/>
  <c r="E73" i="3"/>
  <c r="E72" i="3"/>
  <c r="E71" i="3"/>
  <c r="E70" i="3"/>
  <c r="F207" i="1" l="1"/>
  <c r="F206" i="1"/>
  <c r="F205" i="1"/>
  <c r="F204" i="1"/>
  <c r="F203" i="1"/>
  <c r="F202" i="1"/>
  <c r="F201" i="1"/>
  <c r="F200" i="1"/>
  <c r="F199" i="1"/>
  <c r="F198" i="1"/>
  <c r="F197" i="1"/>
  <c r="B74" i="3" l="1"/>
  <c r="D74" i="3" s="1"/>
  <c r="B73" i="3"/>
  <c r="D73" i="3" s="1"/>
  <c r="B72" i="3"/>
  <c r="D72" i="3" s="1"/>
  <c r="B71" i="3"/>
  <c r="D71" i="3" s="1"/>
  <c r="C70" i="3"/>
  <c r="D70" i="3" s="1"/>
  <c r="E111" i="1"/>
  <c r="D111" i="1"/>
  <c r="C111" i="1"/>
  <c r="E102" i="1"/>
  <c r="D102" i="1"/>
  <c r="C102" i="1"/>
  <c r="E97" i="1"/>
  <c r="E103" i="1" s="1"/>
  <c r="D97" i="1"/>
  <c r="D103" i="1" s="1"/>
  <c r="D104" i="1" s="1"/>
  <c r="C97" i="1"/>
  <c r="C103" i="1" s="1"/>
  <c r="E92" i="1"/>
  <c r="E106" i="1" s="1"/>
  <c r="E108" i="1" s="1"/>
  <c r="D92" i="1"/>
  <c r="D93" i="1" s="1"/>
  <c r="C92" i="1"/>
  <c r="C93" i="1" s="1"/>
  <c r="C104" i="1" l="1"/>
  <c r="F70" i="3"/>
  <c r="B82" i="3"/>
  <c r="E104" i="1"/>
  <c r="E112" i="1"/>
  <c r="B79" i="3"/>
  <c r="D106" i="1"/>
  <c r="D108" i="1" s="1"/>
  <c r="D112" i="1" s="1"/>
  <c r="E93" i="1"/>
  <c r="C106" i="1"/>
  <c r="C108" i="1" s="1"/>
  <c r="C112" i="1" s="1"/>
  <c r="F71" i="3" l="1"/>
  <c r="F72" i="3" s="1"/>
  <c r="F73" i="3" s="1"/>
  <c r="F74" i="3" s="1"/>
  <c r="B76" i="3" s="1"/>
</calcChain>
</file>

<file path=xl/sharedStrings.xml><?xml version="1.0" encoding="utf-8"?>
<sst xmlns="http://schemas.openxmlformats.org/spreadsheetml/2006/main" count="297" uniqueCount="270">
  <si>
    <t>Сделайте копию шаблона через «Файл» — «Создать копию» и выполняйте задание в ней</t>
  </si>
  <si>
    <t>2. Укажите, какой кейс вы выбрали</t>
  </si>
  <si>
    <t>Составьте список уточняющих вопросов к заказчику по выбранному кейсу и объясните, почему выбрали именно эти вопросы</t>
  </si>
  <si>
    <t>Уточняющие вопросы</t>
  </si>
  <si>
    <t>Почему выбрали именно этот вопрос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</si>
  <si>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</si>
  <si>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</si>
  <si>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</si>
  <si>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</si>
  <si>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</si>
  <si>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</si>
  <si>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</si>
  <si>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</si>
  <si>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</si>
  <si>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</si>
  <si>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3. Составьте бриф (соберите бизнес-требования) для цели моделирования “Анализ и оптимизация деятельности”</t>
  </si>
  <si>
    <t xml:space="preserve">Блок </t>
  </si>
  <si>
    <t>Интерпретация результатов</t>
  </si>
  <si>
    <t xml:space="preserve">Цели компании </t>
  </si>
  <si>
    <t xml:space="preserve">Бизнес-процессы </t>
  </si>
  <si>
    <t xml:space="preserve">Ресурсы </t>
  </si>
  <si>
    <t xml:space="preserve">Персонал </t>
  </si>
  <si>
    <t xml:space="preserve">Информационные системы </t>
  </si>
  <si>
    <t>4. Заполнить бриф для выбранного кейса в формате интеллект-карты.</t>
  </si>
  <si>
    <t>Для отрисовки брифа можете воспользоваться нашим шаблоном или использовать любые удобные инструменты, например:</t>
  </si>
  <si>
    <t>draw.io (diagrams.net)</t>
  </si>
  <si>
    <t>Camunda - Modeler</t>
  </si>
  <si>
    <t>Визуальная платформа для совместной работы любых команд | Miro</t>
  </si>
  <si>
    <t xml:space="preserve">Для редактирования нажмите на картинку, три точки и кнопку "Изменить". </t>
  </si>
  <si>
    <t>5. Спроектируйте проблемное поле по заполненному брифу</t>
  </si>
  <si>
    <t>Для отрисовки процесса можете воспользоваться нашим шаблоном или использовать любые удобные инструменты, например:</t>
  </si>
  <si>
    <t>Для редактирования нажмите на картинку, три точки и кнопку "Изменить". В шаблоне проблемного поля отсутствуют взаимосвязи между проблемами, их нужно дополнить самостоятельно.</t>
  </si>
  <si>
    <t>6. Оцените экономическую привлекательность и практическую применимость предложенных в кейсе стратегических инициатив</t>
  </si>
  <si>
    <t xml:space="preserve"> - в желтые ячейки вставьте значения из кейса для расчета</t>
  </si>
  <si>
    <t>СИ 1</t>
  </si>
  <si>
    <t>СИ 2</t>
  </si>
  <si>
    <t>СИ 3</t>
  </si>
  <si>
    <t>Выручка до реализации проекта, руб.</t>
  </si>
  <si>
    <t>Прирост выручки после реализации проекта, %</t>
  </si>
  <si>
    <t>Прирост выручки после реализации проекта, руб.</t>
  </si>
  <si>
    <t>Выручка после реализации проекта, руб.</t>
  </si>
  <si>
    <t xml:space="preserve">Постоянные затраты до реализации проекта, руб. </t>
  </si>
  <si>
    <t>Прирост постоянных расходов после реализации проекта, руб.</t>
  </si>
  <si>
    <t>Постоянные затраты после реализации проекта, руб.</t>
  </si>
  <si>
    <t>Коэффициент маржинального дохода до реализации проекта</t>
  </si>
  <si>
    <t>Коэффициент маржинального дохода после реализации проекта</t>
  </si>
  <si>
    <t xml:space="preserve">Точка безубыточности до реализации проекта, руб. </t>
  </si>
  <si>
    <t xml:space="preserve">Точка безубыточности после реализации проекта, руб. </t>
  </si>
  <si>
    <t>Прирост точки безубыточности, руб.</t>
  </si>
  <si>
    <t>Точка принятия решения: 
Сравнить пункт (3) с (12). Если (3) больше (12), то проект экономически привлекателен. Если (3) примерно равна (12) или меньше, то проект не стоит рассматривать</t>
  </si>
  <si>
    <t>Чистый доход от реализации проекта в мес., руб.</t>
  </si>
  <si>
    <t>Стоимость проекта, руб.</t>
  </si>
  <si>
    <t>Срок окупаемости после реализации проекта, мес.</t>
  </si>
  <si>
    <t>Срок реализации проекта, мес.</t>
  </si>
  <si>
    <t>Поправка срока реализации на риски, %</t>
  </si>
  <si>
    <t>Срок реализации проекта с учетом поправки на риск, мес.</t>
  </si>
  <si>
    <t>Срок возврата инвестиций, мес.</t>
  </si>
  <si>
    <t>7.  Напишите сценарий сессии по проектированию проблемного поля с указанием ролей среди участников сессии, ЛПР сессии и вопросам к сессии.</t>
  </si>
  <si>
    <t>Дата встречи: …</t>
  </si>
  <si>
    <t>Тема встречи: Анализ и оптимизация деятельности компании.</t>
  </si>
  <si>
    <t>Вопросы для встречи:</t>
  </si>
  <si>
    <t>Сценарий сессии:</t>
  </si>
  <si>
    <t>8. Предложите план мероприятий, направленных на устранение рейтинговых причин ключевой проблемы, с помощью диаграммы Исикава.</t>
  </si>
  <si>
    <t xml:space="preserve">Для редактирования нажмите на картинку, три точки в правом верхнем углу картинки и кнопку "Изменить". </t>
  </si>
  <si>
    <t>9. Постройте стратегическую карту компании на основании целей компании из описания кейсов.</t>
  </si>
  <si>
    <t>1. Для выбранного кейса составьте реестр (дерево) процесса “” с использованием референтной модели.</t>
  </si>
  <si>
    <t>Для отрисовки процесса можно использовать любые удобные инструменты, например:</t>
  </si>
  <si>
    <t>3. Проведите визуальный анализ спроектированного процесса.</t>
  </si>
  <si>
    <t xml:space="preserve">Для визуального анализа необходимо предложить улучшения по текущему процессу (AS IS) и отрисовать новый процесс с учетом рекомендаций (TO BE) </t>
  </si>
  <si>
    <t>1. Составьте матрицу стейкхолдеров для выбранного бизнеса. Выберите ключевого стейкхолдера. Обоснуйте свой выбор. Выработайте стратегию работы с ключевым стейкхолдером.</t>
  </si>
  <si>
    <t>Распределите стейкхолдеров по матрице процесса.</t>
  </si>
  <si>
    <t>Прямо определяет требования</t>
  </si>
  <si>
    <t>Определяет косвенно</t>
  </si>
  <si>
    <t>Не определяет требования</t>
  </si>
  <si>
    <t>Не пользуется продуктом</t>
  </si>
  <si>
    <t>Поользуется опосредованно</t>
  </si>
  <si>
    <t>Прямо пользуется продуктом</t>
  </si>
  <si>
    <t>Ключевой стейкхолдер:</t>
  </si>
  <si>
    <t>Обоснование:</t>
  </si>
  <si>
    <t xml:space="preserve">Определите вид коммуникаций для каждого стейкхолдера
</t>
  </si>
  <si>
    <t>Вид коммуникации</t>
  </si>
  <si>
    <t>Стейкхолдеры</t>
  </si>
  <si>
    <t>Зеленая зона</t>
  </si>
  <si>
    <t>Желтая зона</t>
  </si>
  <si>
    <t>Красная зона</t>
  </si>
  <si>
    <t>Стратегия работы с ключевым стейкхолдером</t>
  </si>
  <si>
    <t>2. Составьте перечень рисков деятельности предприятия.</t>
  </si>
  <si>
    <t>Перечень рисков предприятия</t>
  </si>
  <si>
    <t>3. Проведите качественный анализ выделенных рисков. Определите ключевые риски. Обоснуйте свой выбор.</t>
  </si>
  <si>
    <t>маловероятно</t>
  </si>
  <si>
    <t>вероятно</t>
  </si>
  <si>
    <t>очень вероятно</t>
  </si>
  <si>
    <t>влияние на процесс и его результаты</t>
  </si>
  <si>
    <t>вероятность проявления</t>
  </si>
  <si>
    <t>Ключевые риски</t>
  </si>
  <si>
    <t>Обоснование</t>
  </si>
  <si>
    <t>4. Для любого одного ключевого риска выберите стратегию работы. Обоснуйте свой выбор. В рамках выбранной стратегии работы с риском разработайте план мероприятий по работе с ключевым риском.</t>
  </si>
  <si>
    <t>Ключевой риск</t>
  </si>
  <si>
    <t>Стратегия работы с риском</t>
  </si>
  <si>
    <t>План мероприятий по работе с ключевым риском</t>
  </si>
  <si>
    <t>5. Разработайте технологию мониторинга изменений через предложение действий коррекции, корректирующего и предупреждающего действия.</t>
  </si>
  <si>
    <t>Несоответствие</t>
  </si>
  <si>
    <t>Причина</t>
  </si>
  <si>
    <t>Коррекция</t>
  </si>
  <si>
    <t>Корректирующее действие</t>
  </si>
  <si>
    <t>Предупреждающее действие</t>
  </si>
  <si>
    <t>6. Оцените экономический эффект от внедрения процессного подхода на предприятии.</t>
  </si>
  <si>
    <t>* вставьте значения из описания кейса в желтые ячейки для расчета показателей</t>
  </si>
  <si>
    <t>Rate (ставка дисконтирования), %</t>
  </si>
  <si>
    <t>Затраты на проект, руб.</t>
  </si>
  <si>
    <t>Ожидаемая выгода от проекта, руб. в мес</t>
  </si>
  <si>
    <t>Month</t>
  </si>
  <si>
    <t>CF</t>
  </si>
  <si>
    <t>Cost</t>
  </si>
  <si>
    <t>Net CF</t>
  </si>
  <si>
    <t>Discounted</t>
  </si>
  <si>
    <t>Cumulative</t>
  </si>
  <si>
    <t>NPV, RUB</t>
  </si>
  <si>
    <t>PI</t>
  </si>
  <si>
    <t>IRR,%</t>
  </si>
  <si>
    <t>Лакокрасочное производство «Череповецкие краски»</t>
  </si>
  <si>
    <t xml:space="preserve">Вывод: все проекты экономически привлекательны
</t>
  </si>
  <si>
    <t xml:space="preserve">Проект 1: окупаемость (срок возврата инвестиций) стратегической инициативы равна 3,7 мес.
</t>
  </si>
  <si>
    <t xml:space="preserve">        ресурсоёмкость (срок реализации проекта) стратегической инициативы равна 1,9 мес.</t>
  </si>
  <si>
    <t>Проект 2: окупаемость (срок возврата инвестиций) стратегической инициативы равна 7,2 мес.</t>
  </si>
  <si>
    <t xml:space="preserve">        ресурсоёмкость (срок реализации проекта) стратегической инициативы равна 1,25 мес.</t>
  </si>
  <si>
    <t>Проект 3: окупаемость (срок возврата инвестиций) стратегической инициативы равна 2,1 мес.</t>
  </si>
  <si>
    <t xml:space="preserve">        ресурсоёмкость (срок реализации проекта) стратегической инициативы равна 0,6 мес.</t>
  </si>
  <si>
    <t>Анализ проблемы с помощью диаграммы Исикавы — 20 минут</t>
  </si>
  <si>
    <t>Изучение трудностей с помощью метода «5 почему» — 20 минут</t>
  </si>
  <si>
    <t>Генерация идей — 20 минут</t>
  </si>
  <si>
    <t>Поиск и отбор решения — 15 минут</t>
  </si>
  <si>
    <t>Командообразование — 15 минут</t>
  </si>
  <si>
    <t>Итоговый вывод: все три показателя свидетельствуют о целесообразности внедрения процессного подхода на предприятии.</t>
  </si>
  <si>
    <t>не сформулирована миссия и видение, 
ключевые цели бизнеса не сформулированы детально (с измеримыми показателями, с указанием сроков, ответственных лиц)</t>
  </si>
  <si>
    <t>не все процессы регламентированы, 
не разделены зоны ответственности,
много неактуальных регламентов, 
на основном производстве есть проблемы с определением оптимального количества остатков на складах</t>
  </si>
  <si>
    <t>существует проблема с остатками на складе, как нехватка, так и переизбыток ТМЦ,
не у всех сотрудников есть доступ к нормативным документам, размещенным на корпоративном портале</t>
  </si>
  <si>
    <t>часто задают одни и те же вопросы,
разъяснение вопросов сотрудников цеха производства зависит исключительно от их начальника цеха
основная озвученная проблема в отношении персонала - мотивация сотрудников для производства, поэтому нужно изучить и регламентировать условия оплаты труда, о премировании, др. документы с описанием системы мотивации</t>
  </si>
  <si>
    <t>со слов представителя заказика недостатка в ИС нет, но при этом процесс формирования потребности и закупки материалов, передачи их в производство со склада происходит крайне неэффективно</t>
  </si>
  <si>
    <t xml:space="preserve">Какие компании вашей или смежной сферы деятельности вы считаете образцом и чей опыт вы хотели бы повторить? </t>
  </si>
  <si>
    <t>Нужно понять, о чем мы говорим, когда говорим о планировании с точки зрения заказчика.
Нужно выяснить мотивы и цели выхода на рынок СНГ. Исходя из этого можно будет вывести предприятие на осмысление ключевых целей, видения и миссии предприятия через формирование желаемого образа компании.</t>
  </si>
  <si>
    <t>Кто отвечает за развитие этого направления, задокументирована ли данная стратегия развития,  какие действия уже предприняты?</t>
  </si>
  <si>
    <t>Выясняем степень регламентации  бизнес-процессов.</t>
  </si>
  <si>
    <t xml:space="preserve">
Сколько рабочих смен в цехе, продолжительность рабочего времени?
Какие основные группы товаров вы производите?
В какую упаковку и где она расфасовывается?
Какой % брака и по какой причине, по-вашему, возникает брак?
Есть ли критерии качества продукции и как контролируете их соблюдение?
Каков % запасов готовой продукции с среднем хранится в цеху/на складе?
Как распределена ответственность за данные процессы среди сотрудников, в каком документе закреплена, ознакомлены с ним работники, какова система их мотивации?
Какие сложности возникают на производстве? Как вы их решаете?
Если ли проблемы в перемещении продукции внутри цеха/склада?
Как и на каких условиях продукция доставляется потребителю?
Какие основные претензиий предъявляют потребители к качеству продукции, срокам и условиям ее доставки и оплаты?
Как вы получаете обратную связь от потребителей, в т.ч. информацию о пожеланиях к улучшению продукции?
На основании каких данных принимаете решение о необходимости выпуска нового продукта?</t>
  </si>
  <si>
    <t>Больше всего вопросов к основным бизнес-процессам, т.к. это ключевой фактор конкурентноспособности предприятия. Выявление и устранение дефектов производственного потока может принести максимальную выгоду компании.
Также выясняем существующие риски и принятые на предприятии стратегии работы с рисками.</t>
  </si>
  <si>
    <t>Какова численность сотрудников в данных направлениях деятельности? 
Какое ПО используете при организации поддерживающих процессов?</t>
  </si>
  <si>
    <t>Наличие ПО, которое связывает все процессы или хотя бы поддерживающие процессы, покажет нам уровень автоматизации процессов.</t>
  </si>
  <si>
    <t>Размещены ли  иные управляющие ресурсы (рабочие инструкции, стандарты, регламенты…) также на корпоративном портале? 
Разработана ли система оценки знания нормативно-правовой документации сотрудниками?</t>
  </si>
  <si>
    <t>Проверяем уровень регламентации деятельности компании.</t>
  </si>
  <si>
    <t xml:space="preserve">Кто и на основании чего принимает решение о закупке сырья? 
Какая ИС обеспечивает обработку заказов от поребителей и формирование заказа на сырье?
Кто является поставщиками сырья для вашей ключевой продукции? На каких условиях (объем, номенклатура и сроки поставки, сроки оплаты) вы с ними работаете? Есть ли система скидок и от чего зависит размер скидки?
Прорабатывался ли вариант замены поставщика материалов с долгим сроком поставки на альтернативный вариант с меньшим сроком поставки?
Как выстроена система контроля качества при приемке ресурсов от поставщиков?
Как устроена система учета ТМЦ на складе, в т.ч. контроль за их сроком годности (что даст возможность в первую очередь использовать ТМЦ с истекающим сроком годности)? 
</t>
  </si>
  <si>
    <t>Задаем детализирующие вопросы, чтобы построить гипотезу о причинах переизбытка/нехватки материалов на складе. Можно нарисовать предварительныю карту производственной линии, чтобы понять взамосвязь элементов производственного цикла.</t>
  </si>
  <si>
    <t>Какие системы и показатели эффективности работы сотрудников лежат в основе системы мотивации?
Утверждены ли Положения по каждой должности? Есть ли четкое распределение обязанностей и ответственности между сотрудниками?
Есть ли сотрудник, которому можно делегировать составление ответов на распространенные вопросы работников, их систематизацию и размещение, например, на корпоративном портале?</t>
  </si>
  <si>
    <t>Выясняем, существует ли четкое разделение ответственности, т.к. это может быть одной из причин основной проблемы завода - плохо организованной системы работы с МТЦ.
В отношении организационной структуры нужно побеседовать с начальником отдела кадров, отдела по развитию персонала.</t>
  </si>
  <si>
    <t>На основе каких принципов создаются проектные команды?
Есть утвержденные правила их создания и роспуска?
Какая система мотивации используется?
Расскажите об опыте работы проектных команд, в чем они были эффективны и что можно было бы сделать лучше?</t>
  </si>
  <si>
    <t>Задаем уточняющие вопросы, чтобы понять, эффективна ли работа проектных групп и предположить, что можно изменить, чтобы улучшить их работу.</t>
  </si>
  <si>
    <t>Был ли опыт расчета экономической эффективности найма персонала по схеме аутсорсинга (например, сотрудников административно-хозяйственных подразделений)?</t>
  </si>
  <si>
    <t>Мнение о непривлекательности использования на аутсорсинге может быть ошибочным, если оно основано на субъективном убеждении и не подтверждено расчетами. Аутсорсинг может оптимизировать деятельности предприятия.</t>
  </si>
  <si>
    <t>Какие ИС используете для работы системы управления предприятием, для производственных процессов и поддерживающих?
Если речь идет о разных ИС, то как происходит их интеграция (передача информации)?
Все ли потребности покрывает функционал используемых ИС?
Не считаете ли вы, что затраты на содержание ИС завышены и их можно оптимизировать?
Если поставщик ИС только один, то как оцениваете риск полной зависимости от такого поставщика и как предполагаете его минимизировать?
Кто отвечает за комплексное управление ИС? За обновление версий ИС и обучение сотрудников по использованию ИС?</t>
  </si>
  <si>
    <t>Со слов начальника цеха с ИС на предприятии всё ОК, но надо копнуть глубже, в т.ч. задать вопросы, например, начальнику службы информационной безопасности, в т.ч о том, с какими запросами в части функционала ИС к нему часто обращаются сотрудники.</t>
  </si>
  <si>
    <t>Дерево процесса "4.1.1 Разработка стратегии производства и материалов”"</t>
  </si>
  <si>
    <t>4.1.1.1 Определение плана производства</t>
  </si>
  <si>
    <t>4.1.1.2 Определение политики труда и сырья</t>
  </si>
  <si>
    <t>4.1.1.3 Определение политики аутсорсинга</t>
  </si>
  <si>
    <t>4.1.1.4 Определение политики капитальных затрат</t>
  </si>
  <si>
    <t>4.1.1.5 Определение мощностей</t>
  </si>
  <si>
    <t>4.1.1.7 Определение процесса производства</t>
  </si>
  <si>
    <t>4.1.1.6 Определение сети производственного предприятия и ограничений поставок</t>
  </si>
  <si>
    <t>4.1.1.8 Определение стандартного порядка выполнения работ</t>
  </si>
  <si>
    <t>4.1.1.9 Определение расположения и инфраструктуры
производства</t>
  </si>
  <si>
    <t>Вывод:</t>
  </si>
  <si>
    <t>Самая привлекательная стратегическая инициатива - Проект 3.</t>
  </si>
  <si>
    <t>Матрица стратегических инициатив</t>
  </si>
  <si>
    <t>Причина ключевой проблемы</t>
  </si>
  <si>
    <t>Ранг возникновения (РВ)</t>
  </si>
  <si>
    <t xml:space="preserve">Ранг обнаружения (РО) </t>
  </si>
  <si>
    <t>Максимальный ранг значимости (РЗ)</t>
  </si>
  <si>
    <t>Приоритетное число риска</t>
  </si>
  <si>
    <t>Система формирования запасов неактуальна</t>
  </si>
  <si>
    <t>Низкая квалификация сотрудников производства</t>
  </si>
  <si>
    <t>Не установлен способ выдачи материалов со склада с учетом срока их годности/эксплуатации</t>
  </si>
  <si>
    <t>Нет регламента по контролю за остатками на складе</t>
  </si>
  <si>
    <t>Поломки оборудования, приводящие к утилизации оставшегося в нем расходного сырья</t>
  </si>
  <si>
    <t>Не регламентировно выстраивание долгосрочных отношений с поставщиками</t>
  </si>
  <si>
    <t>Система планирования закупок материалов не соблюдается</t>
  </si>
  <si>
    <t>"Текучка" кадров</t>
  </si>
  <si>
    <t>В системе мотивации не учтена работа по своевременной передаче потребности в закупку</t>
  </si>
  <si>
    <r>
      <t xml:space="preserve">Выводы по IRR: </t>
    </r>
    <r>
      <rPr>
        <sz val="12"/>
        <color theme="1"/>
        <rFont val="Calibri"/>
        <family val="2"/>
        <charset val="204"/>
      </rPr>
      <t>IRR проекта по внедрению процессного подхода выше, чем установленная для этого проекта ставка дисконтирования (15%), поэтому проект считается эффективным.</t>
    </r>
  </si>
  <si>
    <r>
      <t xml:space="preserve">Выводы по PI:  </t>
    </r>
    <r>
      <rPr>
        <sz val="12"/>
        <color theme="1"/>
        <rFont val="Calibri"/>
        <family val="2"/>
        <charset val="204"/>
      </rPr>
      <t>внедрение процессного подхода следует признать эффективным., т.к. PI&gt;1.</t>
    </r>
  </si>
  <si>
    <r>
      <t xml:space="preserve">Выводы по NPV: </t>
    </r>
    <r>
      <rPr>
        <sz val="12"/>
        <color theme="1"/>
        <rFont val="Calibri"/>
        <family val="2"/>
        <charset val="204"/>
      </rPr>
      <t>положительное значение NPV означает, что проект считается эффективным.</t>
    </r>
  </si>
  <si>
    <t>Собственник лакокрасочного производства</t>
  </si>
  <si>
    <t>1. Начальник цеха производства
2. Начальник склада</t>
  </si>
  <si>
    <t>Бухгалтер</t>
  </si>
  <si>
    <t>Менеджер по персоналу</t>
  </si>
  <si>
    <t>1. Сотрудник производственного цеха
2. Начальник смены</t>
  </si>
  <si>
    <t>1. Собственник лакокрасочного производства
2. Начальник цеха производства
3. Начальник склада</t>
  </si>
  <si>
    <t>1. Менеджер по персоналу
2. Бухгалтер</t>
  </si>
  <si>
    <t>Прямо определяет требования (представляет значительный риск для процесса, если его потребности и ожидания не будут удовлетворены), является основным субъектом использования продукта процесса, оказывает наибольшее влияние на исполнение процесса, является ресурсодержателем</t>
  </si>
  <si>
    <t>Если не сформулирована миссия организации и нет желания ее формулировать, можно на начальном этапе поискать стимул для этого в желании догнать или перегнать кого-либо из конкурентов.</t>
  </si>
  <si>
    <t>Элемент бизнес-архитектуры организации и тезис представителя организации</t>
  </si>
  <si>
    <t>Миссия организации. 
Нам не нужна никакая миссия, мы производственная компания. Нам не нужно ничего объяснять и доносить клиентам: если краска им нужна, они и так её купят.</t>
  </si>
  <si>
    <t>Видение организации. 
С планированием у нас тяжело, так как поставленные цели не выполняются или выполняются, но не в том объёме или с задержкой сроков. Сейчас мы рассматриваем для себя выход на рынок СНГ.</t>
  </si>
  <si>
    <t>Что вы подразумеваете под "планированием" на вашем предприятии? 
О каких сроках планирования идет речь? 
Какие ключевые цели не выполняются и какие показатели свидетельствуют об этом?
Что вы понимаете под выходом на рынок СНГ: что побудило обратить внимание на данный вектор развития, какие риски этим вы пытаетесь закрыть, с какой продуктовой линейкой, сроки?</t>
  </si>
  <si>
    <t>Выясняем детали продвижения нового направления развития.</t>
  </si>
  <si>
    <t>Ключевые цели бизнеса. 
Планируем развитие наших торговых марок за пределами РФ, ведём переговоры с Казахстаном и Узбекистаном. Также рассчитываем увеличить долю рынка.</t>
  </si>
  <si>
    <t xml:space="preserve">Есть регламенты для каждого из перечисленного процесса? 
Как давно была актуализация каждого из них?
Какая система мотивации имела лучшие показатели эффективности при использовании? Какую используете сейчас?
</t>
  </si>
  <si>
    <t>Процессы, направленные на развитие системы управления. 
Стандартные, как и везде. Мы ведём бюджеты по подразделениям и стараемся не выходить за их рамки. Также постоянно продумываем систему мотивации для производственного персонала.
К сожалению, у нас есть проблемы в процессах: зачастую, когда на производстве кто-то совершает ошибку, мы не понимаем, в чью зону ответственности это входило и кто должен отвечать. Некоторые регламенты работы мы обновили, но до основной части не доходят руки.</t>
  </si>
  <si>
    <t>Основные процессы. 
Производство, производство и ещё раз производство. И всё, что с ним связано: закупка сырья и материалов, доставка, складирование и, конечно, продажа конечному потребителю.</t>
  </si>
  <si>
    <t>Поддерживающие процессы. 
Бухгалтерия, кадровое делопроизводство, административное управление — это всё у нас есть.</t>
  </si>
  <si>
    <t>Управляющие. 
Мы внедрили корпоративный портал, где хранится вся актуальная информация, но столкнулись с проблемой: не у всех сотрудников на производстве есть учётные записи, так как они не работают на компьютере. Мы пока думаем, что с этим делать, сейчас они могут заходить на портал под общей учётной записью.</t>
  </si>
  <si>
    <t>Перерабатываемые ресурсы. 
В первую очередь материалы. Так как у нас большой ассортимент товаров, сырья тоже требуется много и самого разного. Есть проблемы с определением оптимального количества остатков на складах: бывает, что мы закупаем много материалов и часть из них остаются невостребованными, приходится списывать. Бывает и наоборот: не успеваем закупить материалы для производства. Также у нас есть материалы с долгим сроком поставки — около двух месяцев. Вот их мы стараемся покупать с большим запасом.</t>
  </si>
  <si>
    <t>Поддерживающие ресурсы. 
Наше производство, внутри которого есть всё, что нам необходимо. Наш завод построен 12 лет назад, но всё оборудование современное и высококачественное.</t>
  </si>
  <si>
    <t>Организационная структура. Организационную структуру ведёт отдел кадров, им это важно знать. Нас же больше интересует мотивация сотрудников, так как тяжело найти хороших сотрудников на производство. Мы поощряем их материально и нематериально.
Зачастую ко мне приходят с одними и теми же вопросами, я понимаю, что лучше их записать и дать всем ознакомиться, но пока не выделил время на эту задачу. Приходится объяснять каждому в индивидуальном порядке.</t>
  </si>
  <si>
    <t>Что представляют собой здание/здания, в которых расположено производство и административно-хозяйственные отделы? 
Какие системы жизнеобеспечения функционируют в нем (например, специальная усиленная вентиляция в лакокрасочных цехах)?
Не испытываете ли вы недостатка в производственных площадях?
Кто отвечает за управление зданием завода,  за управление системами оборудования и их инновацией?</t>
  </si>
  <si>
    <t>Постараемся найти подтверждение или опровержение того, что завод и оборудование на нем современные и высококачественные.
Хорошо бы приехать на завод и посмотреть на производственный процесс своими глазами.</t>
  </si>
  <si>
    <t>Проектные команды. 
Да, мы используем проектный подход для создания новых продуктов и хорошо знакомы с ним.</t>
  </si>
  <si>
    <t>11.</t>
  </si>
  <si>
    <t>12.</t>
  </si>
  <si>
    <t>Персонал на аутсорсинге. 
Наша позиция — набирать сотрудников в штат, так как своего сотрудника мы можем контролировать и мотивировать. Возможно, есть единичные случаи работы с аутсорсерами, но я о них не знаю.</t>
  </si>
  <si>
    <t>Информационные системы.
Недавно мы проводили ревизию информационных систем и актуализировали их список. С этим проблем нет.</t>
  </si>
  <si>
    <t>13.</t>
  </si>
  <si>
    <t>Каковы причины возникновения пересортицы товаров на проиводстве или что прямо или косвенно влияет на усугубление проблемы?</t>
  </si>
  <si>
    <t xml:space="preserve"> Как давно появилась проблема или ее последствия обратили на себя ваше внимание?</t>
  </si>
  <si>
    <t>К каким последствиям приводит эта проблема сейчас и к каким может привести в будущем при условии, что проблема не решается и становится всё более сложной?</t>
  </si>
  <si>
    <t>Видите ли вы зависимости или взаимное влияние проблем друг на друга?</t>
  </si>
  <si>
    <t xml:space="preserve"> Какие действия необходимы для решения проблемы прямо сейчас?</t>
  </si>
  <si>
    <t xml:space="preserve"> Какие действия могли бы предотвратить её возникновение?</t>
  </si>
  <si>
    <t>Достижение каких целей в вашей предметной области позволит устранить рассматриваемую проблему или минимизировать ущерб от проблемы в максимально короткие сроки? Каков этот срок?</t>
  </si>
  <si>
    <t xml:space="preserve"> Достижение каких целей в вашей предметной области позволит устранить рассматриваемую проблему в перспективе 1 года?</t>
  </si>
  <si>
    <t>Нет четкого разграничения ответственности по контролю за состоянием оборудования</t>
  </si>
  <si>
    <t>Расчёт приоритетного числа риска для каждой причины возникновения ключевой проблемы</t>
  </si>
  <si>
    <t>Выбор поставщика материалов осуществляется только по критерию наиболее выгодной цены</t>
  </si>
  <si>
    <t xml:space="preserve">Может быть как основным драйвером, так и основным препятствием, поэтому основная стратегия: активно управлять. 
• Исходя из условий кейса, ключевой стейкхолдер заинтересован в активном участии в разработке проекта и в эффективной его реализации, поэтому нужно спланировать, как повлиять на усиление его поддержки. Нужно учесть его требования и запросы, если они не препятствуют осуществлению проекта. 
• Ведем активную совместную работу.
• Определяем периодичность контактов (частые максимально информативные встречи). 
• Принимаем решения и обсуждаем пути реализации решений совместно. </t>
  </si>
  <si>
    <t>Потеря доли рынка</t>
  </si>
  <si>
    <t>Уменьшение клиентской базы</t>
  </si>
  <si>
    <t>Снижение прибыли: снижение доходов и увеличение затрат</t>
  </si>
  <si>
    <t>Неэффективная работа основных бизнес-процессов</t>
  </si>
  <si>
    <t>Снижение квалификации персонала</t>
  </si>
  <si>
    <t>Устаревание оборудования и технологий производства</t>
  </si>
  <si>
    <t>DoS-атаки</t>
  </si>
  <si>
    <t>Потеря стратегических поставщиков сырья</t>
  </si>
  <si>
    <t>Увеличение доли производственного травматизма</t>
  </si>
  <si>
    <t>Снижение квалификации менеджмента</t>
  </si>
  <si>
    <t>DoS-атаки
Увеличение доли производственного травматизма</t>
  </si>
  <si>
    <t xml:space="preserve">Неэффективная работа основных бизнес-процессов
</t>
  </si>
  <si>
    <t>Уменьшение клиентской базы
Потеря доли рынка</t>
  </si>
  <si>
    <t>1.Неэффективная работа основных бизнес-процессов</t>
  </si>
  <si>
    <t>2.Уменьшение клиентской базы</t>
  </si>
  <si>
    <t>3. Потеря доли рынка</t>
  </si>
  <si>
    <t>4.Снижение квалификации персонала</t>
  </si>
  <si>
    <t>Основные (производственные) процессы являются источником доходов и расходов предприятия и имеют прямое влияние на экономическую эффективность работы предприятия</t>
  </si>
  <si>
    <t>Непосредственные клиенты создают входящий поток денежных средств</t>
  </si>
  <si>
    <t>Потеря доли рынка приводит к снжению доходов, неустойчивому финансовому состоянию и грозит полным уходом с рынка</t>
  </si>
  <si>
    <t>Персонал - ключевой ресурс предприятия, напрямую влияющий на качество конечного продукта</t>
  </si>
  <si>
    <t>1.Анализ представленных на рынке систем CRM (их функционала, стоимости, условий услуг по установке, настройке, сопровождению), выбрать поставщика и договориться о предоставлении пробного периода использования и протестировать систему
2.Подготовить пакет документов и заключить лицензионный договор с выбранным поставщиком
3.Обеспечить и проконтролировать установку и наладку на рабочих местах CRM поставщиком в предусмотренные договором сроки и в предусмотренном объеме
4.Обеспечить прохождение сотрудниками обучения пользованию CRM
5.Разработка формы обратной связи для размещения на сайте компании
6.Размещение формы обратной связи на сайте компании с оптимизацией формы для мобильных устройств
7.Защита от автоматической отправки спама
8.Автоматизация обработки обратной связи, полученной через форму на сайте, за счет интеграции с CRM
9.Тестирование и анализ эффективности формы обратной связи</t>
  </si>
  <si>
    <t>Внедрить систему работы с обратной связью от клиентов через форму на сайте компании с использованием CRM-системы</t>
  </si>
  <si>
    <t>У основного планетарного смесителя на производстве сгорел предохранитель</t>
  </si>
  <si>
    <t>Изъять партию с некачественной краской со склада и утилизировать/переработать до соответствующего качества. Если краска передана в реализацию, то оперативно заменить некачественный товар аналогичным качественным товаром или заменять его по претензиям потребителе.</t>
  </si>
  <si>
    <t>Заменить предохранитель основного планетарного смесителя.</t>
  </si>
  <si>
    <t>Усилить контроль за качеством краски и исправностью оборудования по производству краски для минимизации аналогичных случаев брака в будущем.</t>
  </si>
  <si>
    <t xml:space="preserve">Последняя партия краски вышла некачественной. В краске обнаружен осадок и комочки незамешанного материала. </t>
  </si>
  <si>
    <t>Актуализация регламентов по работе с клиентами</t>
  </si>
  <si>
    <t>Стратегия снижения необходима, чтобы спроектировать мероприятия по снижению вероятности реализации риска или ущерб при его реализации</t>
  </si>
  <si>
    <t>1.Провести анализ имеющихся регламентов в области обслуживания клиентов
2.Провести анализ работы с клиентами, реально осуществляемой на предприятии
3.Выявить расхождения между регламентированным порядком и реально используемым.
4.Собрать требования заинтересованных лиц к процессу обслуживания клиентов и имеющуюся обратную связь от клиентов.
5.Актуализировать регламенты.
6.Провести обучение сотрудников работе с регламентами и тестирование на их знание.
7.Обеспечить доступ сотрудников к регламентам.
8.Ввести в систему мотивации сотрудников показатели эффективности работы с клиентской базой.
9.Провести мониторинг эффективности работы по созданным регламентам.</t>
  </si>
  <si>
    <t>аналогично</t>
  </si>
  <si>
    <t>Реализация товара через маркет-плейсы (МП)</t>
  </si>
  <si>
    <t>1.Изучить историю продаж аналогичных товаров конкурентами на МП (отзывы, количество продаж)
2.Изучить правила работы наиболее популярных МП, размер комиссии, условия оплаты и движения товаров
3.Составить схему процесса "Реализация товара через МП", перечень рисков и мероприятий по работе с ними, расчет дополнительных затрат и предполагаемых финансовых выгод.
4.Разработать бизнес-процесс, утвердить и ввести в эксплуатацию.
5.Мониторинг работы нового бизнес-процесса и его актуализация.</t>
  </si>
  <si>
    <t>2. Сформируйте аналитическую диаграмму (процесс AS IS) для процесса “Разработка стратегии производства и материалов” в нотации EPC.</t>
  </si>
  <si>
    <t>https://drive.google.com/file/d/1RK6wWtFE7HzRgrCME5Rs26i909n-Ow0P/view?usp=sharing</t>
  </si>
  <si>
    <t>https://drive.google.com/file/d/1AB8H2ubl5y_fFUcP2qIaECCnE4m03mW9/view?usp=sharing</t>
  </si>
  <si>
    <t>Предложено расширить стадии разработки стратегии производства и материалов для более глубокой проработки данного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</si>
</sst>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р.-419]#,##0.00"/>
    <numFmt numFmtId="165" formatCode="d\.m"/>
    <numFmt numFmtId="166" formatCode="#,##0.00\ &quot;RUB&quot;"/>
  </numFmts>
  <fonts count="51">
    <font>
      <sz val="10"/>
      <color rgb="FF000000"/>
      <name val="Calibri"/>
      <scheme val="minor"/>
    </font>
    <font>
      <b/>
      <sz val="13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1"/>
      <color theme="1"/>
      <name val="Arial"/>
    </font>
    <font>
      <i/>
      <sz val="9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i/>
      <sz val="9"/>
      <color rgb="FF000000"/>
      <name val="Arial"/>
    </font>
    <font>
      <i/>
      <u/>
      <sz val="9"/>
      <color rgb="FF000000"/>
      <name val="Arial"/>
    </font>
    <font>
      <i/>
      <u/>
      <sz val="9"/>
      <color rgb="FF000000"/>
      <name val="Arial"/>
    </font>
    <font>
      <i/>
      <sz val="9"/>
      <color theme="1"/>
      <name val="Calibri"/>
      <scheme val="minor"/>
    </font>
    <font>
      <sz val="10"/>
      <color rgb="FFFF0000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Calibri"/>
      <scheme val="minor"/>
    </font>
    <font>
      <i/>
      <sz val="9"/>
      <color rgb="FFFF0000"/>
      <name val="Calibri"/>
      <scheme val="minor"/>
    </font>
    <font>
      <i/>
      <u/>
      <sz val="9"/>
      <color rgb="FF0000FF"/>
      <name val="Arial"/>
    </font>
    <font>
      <i/>
      <u/>
      <sz val="9"/>
      <color rgb="FF0000FF"/>
      <name val="Arial"/>
    </font>
    <font>
      <i/>
      <u/>
      <sz val="9"/>
      <color rgb="FF0000FF"/>
      <name val="Arial"/>
    </font>
    <font>
      <i/>
      <sz val="9"/>
      <color rgb="FFFF0000"/>
      <name val="Arial"/>
    </font>
    <font>
      <sz val="11"/>
      <color rgb="FF1A1A1A"/>
      <name val="Arial"/>
    </font>
    <font>
      <sz val="11"/>
      <color rgb="FF1A1A1A"/>
      <name val="&quot;YS Text&quot;"/>
    </font>
    <font>
      <i/>
      <sz val="8"/>
      <color theme="1"/>
      <name val="Arial"/>
    </font>
    <font>
      <sz val="8"/>
      <color theme="1"/>
      <name val="Arial"/>
    </font>
    <font>
      <i/>
      <sz val="8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0"/>
      <color rgb="FF000000"/>
      <name val="Calibri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u/>
      <sz val="10"/>
      <color theme="10"/>
      <name val="Calibri"/>
      <scheme val="minor"/>
    </font>
    <font>
      <sz val="10"/>
      <color rgb="FFFF0000"/>
      <name val="Calibri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i/>
      <sz val="10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4" fillId="0" borderId="0"/>
    <xf numFmtId="0" fontId="37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4" fillId="2" borderId="0" xfId="0" applyFont="1" applyFill="1" applyAlignment="1"/>
    <xf numFmtId="0" fontId="4" fillId="0" borderId="0" xfId="0" applyFont="1" applyAlignment="1"/>
    <xf numFmtId="0" fontId="2" fillId="0" borderId="0" xfId="0" applyFont="1" applyAlignment="1"/>
    <xf numFmtId="0" fontId="3" fillId="2" borderId="0" xfId="0" applyFont="1" applyFill="1"/>
    <xf numFmtId="0" fontId="5" fillId="2" borderId="0" xfId="0" applyFont="1" applyFill="1" applyAlignment="1"/>
    <xf numFmtId="0" fontId="5" fillId="0" borderId="1" xfId="0" applyFont="1" applyBorder="1" applyAlignment="1"/>
    <xf numFmtId="0" fontId="2" fillId="0" borderId="1" xfId="0" applyFont="1" applyBorder="1" applyAlignment="1"/>
    <xf numFmtId="0" fontId="6" fillId="2" borderId="2" xfId="0" applyFont="1" applyFill="1" applyBorder="1" applyAlignment="1"/>
    <xf numFmtId="0" fontId="6" fillId="3" borderId="3" xfId="0" applyFont="1" applyFill="1" applyBorder="1" applyAlignment="1"/>
    <xf numFmtId="0" fontId="6" fillId="3" borderId="2" xfId="0" applyFont="1" applyFill="1" applyBorder="1" applyAlignment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/>
    <xf numFmtId="0" fontId="2" fillId="0" borderId="8" xfId="0" applyFont="1" applyBorder="1" applyAlignment="1"/>
    <xf numFmtId="0" fontId="2" fillId="2" borderId="0" xfId="0" applyFont="1" applyFill="1" applyAlignment="1"/>
    <xf numFmtId="0" fontId="7" fillId="2" borderId="0" xfId="0" applyFont="1" applyFill="1" applyAlignment="1">
      <alignment horizontal="left"/>
    </xf>
    <xf numFmtId="0" fontId="6" fillId="2" borderId="0" xfId="0" applyFont="1" applyFill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  <xf numFmtId="0" fontId="4" fillId="2" borderId="0" xfId="0" applyFont="1" applyFill="1" applyAlignment="1"/>
    <xf numFmtId="0" fontId="4" fillId="0" borderId="0" xfId="0" applyFont="1" applyAlignment="1"/>
    <xf numFmtId="0" fontId="8" fillId="2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11" fillId="2" borderId="0" xfId="0" applyFont="1" applyFill="1" applyAlignment="1"/>
    <xf numFmtId="0" fontId="11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7" fillId="2" borderId="0" xfId="0" applyFont="1" applyFill="1" applyAlignment="1"/>
    <xf numFmtId="0" fontId="2" fillId="4" borderId="1" xfId="0" applyFont="1" applyFill="1" applyBorder="1" applyAlignment="1"/>
    <xf numFmtId="0" fontId="12" fillId="0" borderId="1" xfId="0" applyFont="1" applyBorder="1" applyAlignment="1"/>
    <xf numFmtId="0" fontId="6" fillId="0" borderId="10" xfId="0" applyFont="1" applyBorder="1" applyAlignment="1"/>
    <xf numFmtId="0" fontId="2" fillId="0" borderId="8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164" fontId="2" fillId="4" borderId="10" xfId="0" applyNumberFormat="1" applyFont="1" applyFill="1" applyBorder="1" applyAlignment="1">
      <alignment horizontal="right" wrapText="1"/>
    </xf>
    <xf numFmtId="164" fontId="2" fillId="4" borderId="10" xfId="0" applyNumberFormat="1" applyFont="1" applyFill="1" applyBorder="1" applyAlignment="1">
      <alignment horizontal="right"/>
    </xf>
    <xf numFmtId="10" fontId="2" fillId="4" borderId="10" xfId="0" applyNumberFormat="1" applyFont="1" applyFill="1" applyBorder="1" applyAlignment="1">
      <alignment horizontal="right" wrapText="1"/>
    </xf>
    <xf numFmtId="10" fontId="2" fillId="4" borderId="10" xfId="0" applyNumberFormat="1" applyFont="1" applyFill="1" applyBorder="1" applyAlignment="1">
      <alignment horizontal="right"/>
    </xf>
    <xf numFmtId="164" fontId="2" fillId="0" borderId="10" xfId="0" applyNumberFormat="1" applyFont="1" applyBorder="1" applyAlignment="1">
      <alignment horizontal="right" wrapText="1"/>
    </xf>
    <xf numFmtId="164" fontId="2" fillId="0" borderId="10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 wrapText="1"/>
    </xf>
    <xf numFmtId="0" fontId="2" fillId="4" borderId="10" xfId="0" applyFont="1" applyFill="1" applyBorder="1" applyAlignment="1">
      <alignment horizontal="right" wrapText="1"/>
    </xf>
    <xf numFmtId="0" fontId="2" fillId="4" borderId="10" xfId="0" applyFont="1" applyFill="1" applyBorder="1" applyAlignment="1">
      <alignment horizontal="right"/>
    </xf>
    <xf numFmtId="164" fontId="2" fillId="0" borderId="10" xfId="0" applyNumberFormat="1" applyFont="1" applyBorder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2" fillId="2" borderId="0" xfId="0" applyFont="1" applyFill="1" applyAlignment="1">
      <alignment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2" fillId="0" borderId="2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4" fillId="0" borderId="0" xfId="0" applyFont="1" applyAlignment="1"/>
    <xf numFmtId="0" fontId="14" fillId="0" borderId="0" xfId="0" applyFont="1" applyAlignment="1"/>
    <xf numFmtId="0" fontId="15" fillId="0" borderId="2" xfId="0" applyFont="1" applyBorder="1" applyAlignment="1"/>
    <xf numFmtId="0" fontId="15" fillId="3" borderId="2" xfId="0" applyFont="1" applyFill="1" applyBorder="1" applyAlignment="1"/>
    <xf numFmtId="0" fontId="15" fillId="0" borderId="2" xfId="0" applyFont="1" applyBorder="1" applyAlignment="1">
      <alignment horizontal="right"/>
    </xf>
    <xf numFmtId="0" fontId="15" fillId="0" borderId="9" xfId="0" applyFont="1" applyBorder="1" applyAlignment="1"/>
    <xf numFmtId="0" fontId="15" fillId="0" borderId="10" xfId="0" applyFont="1" applyBorder="1" applyAlignment="1"/>
    <xf numFmtId="0" fontId="7" fillId="2" borderId="0" xfId="0" applyFont="1" applyFill="1"/>
    <xf numFmtId="0" fontId="16" fillId="2" borderId="0" xfId="0" applyFont="1" applyFill="1" applyAlignment="1"/>
    <xf numFmtId="0" fontId="17" fillId="2" borderId="0" xfId="0" applyFont="1" applyFill="1" applyAlignment="1"/>
    <xf numFmtId="0" fontId="5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4" fillId="0" borderId="0" xfId="0" applyFont="1" applyAlignment="1"/>
    <xf numFmtId="0" fontId="6" fillId="2" borderId="0" xfId="0" applyFont="1" applyFill="1" applyAlignment="1">
      <alignment wrapText="1"/>
    </xf>
    <xf numFmtId="0" fontId="4" fillId="2" borderId="0" xfId="0" applyFont="1" applyFill="1" applyAlignment="1"/>
    <xf numFmtId="0" fontId="22" fillId="2" borderId="0" xfId="0" applyFont="1" applyFill="1" applyAlignment="1">
      <alignment horizontal="left"/>
    </xf>
    <xf numFmtId="0" fontId="2" fillId="2" borderId="0" xfId="0" applyFont="1" applyFill="1" applyAlignment="1"/>
    <xf numFmtId="0" fontId="23" fillId="2" borderId="0" xfId="0" applyFont="1" applyFill="1" applyAlignment="1">
      <alignment horizontal="left"/>
    </xf>
    <xf numFmtId="0" fontId="16" fillId="2" borderId="0" xfId="0" applyFont="1" applyFill="1" applyAlignment="1">
      <alignment wrapText="1"/>
    </xf>
    <xf numFmtId="0" fontId="7" fillId="0" borderId="0" xfId="0" applyFont="1" applyAlignment="1"/>
    <xf numFmtId="0" fontId="5" fillId="0" borderId="0" xfId="0" applyFont="1" applyAlignment="1"/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/>
    <xf numFmtId="0" fontId="25" fillId="0" borderId="12" xfId="0" applyFont="1" applyBorder="1" applyAlignment="1"/>
    <xf numFmtId="0" fontId="25" fillId="0" borderId="12" xfId="0" applyFont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/>
    <xf numFmtId="0" fontId="6" fillId="0" borderId="2" xfId="0" applyFont="1" applyBorder="1" applyAlignment="1">
      <alignment horizontal="center"/>
    </xf>
    <xf numFmtId="0" fontId="2" fillId="6" borderId="2" xfId="0" applyFont="1" applyFill="1" applyBorder="1" applyAlignment="1"/>
    <xf numFmtId="0" fontId="2" fillId="4" borderId="2" xfId="0" applyFont="1" applyFill="1" applyBorder="1" applyAlignment="1"/>
    <xf numFmtId="0" fontId="2" fillId="7" borderId="2" xfId="0" applyFont="1" applyFill="1" applyBorder="1" applyAlignment="1"/>
    <xf numFmtId="0" fontId="16" fillId="3" borderId="3" xfId="0" applyFont="1" applyFill="1" applyBorder="1" applyAlignment="1"/>
    <xf numFmtId="0" fontId="7" fillId="0" borderId="0" xfId="0" applyFont="1"/>
    <xf numFmtId="0" fontId="3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26" fillId="0" borderId="0" xfId="0" applyFont="1" applyAlignment="1"/>
    <xf numFmtId="0" fontId="27" fillId="2" borderId="0" xfId="0" applyFont="1" applyFill="1" applyAlignment="1">
      <alignment wrapText="1"/>
    </xf>
    <xf numFmtId="9" fontId="28" fillId="2" borderId="0" xfId="0" applyNumberFormat="1" applyFont="1" applyFill="1" applyAlignment="1"/>
    <xf numFmtId="0" fontId="28" fillId="0" borderId="0" xfId="0" applyFont="1" applyAlignment="1"/>
    <xf numFmtId="0" fontId="27" fillId="3" borderId="2" xfId="0" applyFont="1" applyFill="1" applyBorder="1" applyAlignment="1">
      <alignment wrapText="1"/>
    </xf>
    <xf numFmtId="9" fontId="28" fillId="4" borderId="13" xfId="0" applyNumberFormat="1" applyFont="1" applyFill="1" applyBorder="1" applyAlignment="1"/>
    <xf numFmtId="0" fontId="27" fillId="3" borderId="8" xfId="0" applyFont="1" applyFill="1" applyBorder="1" applyAlignment="1">
      <alignment wrapText="1"/>
    </xf>
    <xf numFmtId="164" fontId="28" fillId="4" borderId="10" xfId="0" applyNumberFormat="1" applyFont="1" applyFill="1" applyBorder="1" applyAlignment="1"/>
    <xf numFmtId="0" fontId="28" fillId="0" borderId="1" xfId="0" applyFont="1" applyBorder="1" applyAlignment="1"/>
    <xf numFmtId="0" fontId="29" fillId="3" borderId="8" xfId="0" applyFont="1" applyFill="1" applyBorder="1" applyAlignment="1"/>
    <xf numFmtId="0" fontId="29" fillId="3" borderId="10" xfId="0" applyFont="1" applyFill="1" applyBorder="1" applyAlignment="1"/>
    <xf numFmtId="0" fontId="30" fillId="2" borderId="0" xfId="0" applyFont="1" applyFill="1"/>
    <xf numFmtId="0" fontId="28" fillId="3" borderId="8" xfId="0" applyFont="1" applyFill="1" applyBorder="1" applyAlignment="1">
      <alignment horizontal="right"/>
    </xf>
    <xf numFmtId="166" fontId="28" fillId="0" borderId="10" xfId="0" applyNumberFormat="1" applyFont="1" applyBorder="1" applyAlignment="1">
      <alignment horizontal="right"/>
    </xf>
    <xf numFmtId="166" fontId="28" fillId="0" borderId="10" xfId="0" applyNumberFormat="1" applyFont="1" applyBorder="1" applyAlignment="1"/>
    <xf numFmtId="0" fontId="27" fillId="3" borderId="2" xfId="0" applyFont="1" applyFill="1" applyBorder="1" applyAlignment="1"/>
    <xf numFmtId="166" fontId="28" fillId="0" borderId="2" xfId="0" applyNumberFormat="1" applyFont="1" applyBorder="1" applyAlignment="1">
      <alignment horizontal="right"/>
    </xf>
    <xf numFmtId="0" fontId="27" fillId="3" borderId="8" xfId="0" applyFont="1" applyFill="1" applyBorder="1" applyAlignment="1"/>
    <xf numFmtId="4" fontId="28" fillId="0" borderId="10" xfId="0" applyNumberFormat="1" applyFont="1" applyBorder="1" applyAlignment="1">
      <alignment horizontal="center"/>
    </xf>
    <xf numFmtId="10" fontId="28" fillId="0" borderId="1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2" fillId="0" borderId="0" xfId="0" applyFont="1" applyBorder="1" applyAlignment="1"/>
    <xf numFmtId="0" fontId="0" fillId="0" borderId="0" xfId="0" applyFont="1" applyAlignment="1">
      <alignment wrapText="1"/>
    </xf>
    <xf numFmtId="0" fontId="2" fillId="8" borderId="0" xfId="0" applyFont="1" applyFill="1" applyAlignment="1"/>
    <xf numFmtId="0" fontId="0" fillId="8" borderId="0" xfId="0" applyFont="1" applyFill="1" applyAlignment="1"/>
    <xf numFmtId="0" fontId="31" fillId="0" borderId="9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31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3" fillId="2" borderId="1" xfId="0" applyFont="1" applyFill="1" applyBorder="1" applyAlignment="1">
      <alignment wrapText="1"/>
    </xf>
    <xf numFmtId="0" fontId="0" fillId="0" borderId="0" xfId="0" applyFont="1" applyAlignment="1"/>
    <xf numFmtId="0" fontId="16" fillId="0" borderId="5" xfId="0" applyFont="1" applyBorder="1" applyAlignment="1">
      <alignment horizontal="center" vertical="center" wrapText="1"/>
    </xf>
    <xf numFmtId="0" fontId="13" fillId="0" borderId="6" xfId="0" applyFont="1" applyBorder="1"/>
    <xf numFmtId="0" fontId="13" fillId="0" borderId="8" xfId="0" applyFont="1" applyBorder="1"/>
    <xf numFmtId="0" fontId="16" fillId="0" borderId="3" xfId="0" applyFont="1" applyBorder="1" applyAlignment="1">
      <alignment horizontal="center"/>
    </xf>
    <xf numFmtId="0" fontId="13" fillId="0" borderId="16" xfId="0" applyFont="1" applyBorder="1"/>
    <xf numFmtId="0" fontId="13" fillId="0" borderId="13" xfId="0" applyFont="1" applyBorder="1"/>
    <xf numFmtId="0" fontId="37" fillId="2" borderId="0" xfId="2" applyFill="1"/>
    <xf numFmtId="0" fontId="38" fillId="0" borderId="0" xfId="0" applyFont="1" applyAlignment="1">
      <alignment wrapText="1"/>
    </xf>
    <xf numFmtId="0" fontId="0" fillId="0" borderId="0" xfId="0" applyFont="1" applyAlignment="1"/>
    <xf numFmtId="0" fontId="3" fillId="2" borderId="0" xfId="0" applyFont="1" applyFill="1"/>
    <xf numFmtId="0" fontId="3" fillId="0" borderId="0" xfId="0" applyFont="1" applyAlignment="1"/>
    <xf numFmtId="0" fontId="37" fillId="0" borderId="0" xfId="2" applyAlignment="1"/>
    <xf numFmtId="0" fontId="39" fillId="0" borderId="0" xfId="0" applyFont="1" applyAlignment="1"/>
    <xf numFmtId="0" fontId="40" fillId="0" borderId="0" xfId="0" applyFont="1" applyAlignment="1">
      <alignment horizontal="left"/>
    </xf>
    <xf numFmtId="0" fontId="41" fillId="2" borderId="0" xfId="0" applyFont="1" applyFill="1" applyAlignment="1"/>
    <xf numFmtId="0" fontId="16" fillId="5" borderId="5" xfId="0" applyFont="1" applyFill="1" applyBorder="1" applyAlignment="1"/>
    <xf numFmtId="0" fontId="3" fillId="0" borderId="17" xfId="0" applyFont="1" applyBorder="1" applyAlignment="1">
      <alignment wrapText="1"/>
    </xf>
    <xf numFmtId="0" fontId="0" fillId="0" borderId="17" xfId="0" applyFont="1" applyBorder="1" applyAlignment="1"/>
    <xf numFmtId="0" fontId="3" fillId="0" borderId="17" xfId="0" applyFont="1" applyBorder="1"/>
    <xf numFmtId="0" fontId="3" fillId="0" borderId="17" xfId="0" applyFont="1" applyFill="1" applyBorder="1"/>
    <xf numFmtId="0" fontId="42" fillId="0" borderId="0" xfId="0" applyFont="1" applyAlignment="1"/>
    <xf numFmtId="0" fontId="43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wrapText="1"/>
    </xf>
    <xf numFmtId="0" fontId="44" fillId="0" borderId="0" xfId="0" applyFont="1" applyAlignment="1"/>
    <xf numFmtId="0" fontId="34" fillId="6" borderId="19" xfId="0" applyFont="1" applyFill="1" applyBorder="1" applyAlignment="1">
      <alignment wrapText="1"/>
    </xf>
    <xf numFmtId="0" fontId="34" fillId="4" borderId="19" xfId="0" applyFont="1" applyFill="1" applyBorder="1" applyAlignment="1">
      <alignment wrapText="1"/>
    </xf>
    <xf numFmtId="0" fontId="34" fillId="9" borderId="19" xfId="0" applyFont="1" applyFill="1" applyBorder="1" applyAlignment="1">
      <alignment wrapText="1"/>
    </xf>
    <xf numFmtId="0" fontId="46" fillId="3" borderId="2" xfId="0" applyFont="1" applyFill="1" applyBorder="1" applyAlignment="1">
      <alignment wrapText="1"/>
    </xf>
    <xf numFmtId="0" fontId="47" fillId="0" borderId="4" xfId="0" applyFont="1" applyBorder="1" applyAlignment="1">
      <alignment wrapText="1"/>
    </xf>
    <xf numFmtId="0" fontId="31" fillId="0" borderId="6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0" borderId="2" xfId="0" applyFont="1" applyBorder="1" applyAlignment="1"/>
    <xf numFmtId="0" fontId="34" fillId="3" borderId="17" xfId="0" applyFont="1" applyFill="1" applyBorder="1" applyAlignment="1">
      <alignment wrapText="1"/>
    </xf>
    <xf numFmtId="165" fontId="3" fillId="0" borderId="17" xfId="0" applyNumberFormat="1" applyFont="1" applyBorder="1" applyAlignment="1">
      <alignment horizontal="left" wrapText="1"/>
    </xf>
    <xf numFmtId="0" fontId="2" fillId="2" borderId="17" xfId="0" applyFont="1" applyFill="1" applyBorder="1" applyAlignment="1"/>
    <xf numFmtId="0" fontId="15" fillId="3" borderId="17" xfId="0" applyFont="1" applyFill="1" applyBorder="1" applyAlignment="1">
      <alignment wrapText="1"/>
    </xf>
    <xf numFmtId="0" fontId="15" fillId="0" borderId="17" xfId="0" applyFont="1" applyBorder="1" applyAlignment="1">
      <alignment horizontal="right" wrapText="1"/>
    </xf>
    <xf numFmtId="0" fontId="31" fillId="0" borderId="17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34" fillId="0" borderId="0" xfId="0" applyFont="1" applyAlignment="1"/>
    <xf numFmtId="0" fontId="31" fillId="10" borderId="2" xfId="0" applyFont="1" applyFill="1" applyBorder="1" applyAlignment="1">
      <alignment wrapText="1"/>
    </xf>
    <xf numFmtId="0" fontId="31" fillId="10" borderId="2" xfId="0" applyFont="1" applyFill="1" applyBorder="1" applyAlignment="1"/>
    <xf numFmtId="0" fontId="16" fillId="3" borderId="14" xfId="0" applyFont="1" applyFill="1" applyBorder="1" applyAlignment="1"/>
    <xf numFmtId="0" fontId="3" fillId="3" borderId="15" xfId="0" applyFont="1" applyFill="1" applyBorder="1"/>
    <xf numFmtId="0" fontId="3" fillId="0" borderId="17" xfId="0" applyFont="1" applyBorder="1" applyAlignment="1"/>
    <xf numFmtId="0" fontId="34" fillId="7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4" fillId="4" borderId="2" xfId="0" applyFont="1" applyFill="1" applyBorder="1" applyAlignment="1">
      <alignment wrapText="1"/>
    </xf>
    <xf numFmtId="0" fontId="34" fillId="6" borderId="2" xfId="0" applyFont="1" applyFill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4" fillId="0" borderId="7" xfId="0" applyFont="1" applyBorder="1" applyAlignment="1">
      <alignment wrapText="1"/>
    </xf>
    <xf numFmtId="0" fontId="31" fillId="0" borderId="15" xfId="0" applyFont="1" applyBorder="1" applyAlignment="1">
      <alignment wrapText="1"/>
    </xf>
    <xf numFmtId="0" fontId="34" fillId="0" borderId="9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6" fillId="5" borderId="17" xfId="0" applyFont="1" applyFill="1" applyBorder="1" applyAlignment="1">
      <alignment wrapText="1"/>
    </xf>
    <xf numFmtId="0" fontId="16" fillId="5" borderId="17" xfId="0" applyFont="1" applyFill="1" applyBorder="1" applyAlignment="1"/>
    <xf numFmtId="0" fontId="34" fillId="2" borderId="0" xfId="0" applyFont="1" applyFill="1" applyAlignment="1">
      <alignment wrapText="1"/>
    </xf>
    <xf numFmtId="0" fontId="2" fillId="11" borderId="0" xfId="0" applyFont="1" applyFill="1" applyAlignment="1"/>
    <xf numFmtId="0" fontId="31" fillId="12" borderId="0" xfId="0" applyFont="1" applyFill="1" applyAlignment="1"/>
    <xf numFmtId="0" fontId="0" fillId="12" borderId="0" xfId="0" applyFont="1" applyFill="1" applyAlignment="1"/>
    <xf numFmtId="0" fontId="4" fillId="0" borderId="0" xfId="0" applyFont="1" applyAlignment="1">
      <alignment wrapText="1"/>
    </xf>
    <xf numFmtId="0" fontId="48" fillId="0" borderId="16" xfId="0" applyFont="1" applyBorder="1" applyAlignment="1">
      <alignment vertical="top" wrapText="1"/>
    </xf>
    <xf numFmtId="0" fontId="49" fillId="0" borderId="16" xfId="0" applyFont="1" applyBorder="1" applyAlignment="1"/>
    <xf numFmtId="0" fontId="35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50" fillId="0" borderId="4" xfId="0" applyFont="1" applyBorder="1" applyAlignment="1">
      <alignment wrapText="1"/>
    </xf>
    <xf numFmtId="0" fontId="50" fillId="0" borderId="0" xfId="0" applyFont="1" applyAlignment="1">
      <alignment wrapText="1"/>
    </xf>
    <xf numFmtId="0" fontId="45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16" fillId="3" borderId="17" xfId="0" applyFont="1" applyFill="1" applyBorder="1" applyAlignment="1">
      <alignment wrapText="1"/>
    </xf>
    <xf numFmtId="0" fontId="0" fillId="0" borderId="17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34" fillId="0" borderId="17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169</xdr:row>
      <xdr:rowOff>45720</xdr:rowOff>
    </xdr:from>
    <xdr:ext cx="7719060" cy="4086225"/>
    <xdr:grpSp>
      <xdr:nvGrpSpPr>
        <xdr:cNvPr id="54" name="Shape 2" title="Рисунок"/>
        <xdr:cNvGrpSpPr/>
      </xdr:nvGrpSpPr>
      <xdr:grpSpPr>
        <a:xfrm>
          <a:off x="739140" y="76218011"/>
          <a:ext cx="7719060" cy="4086225"/>
          <a:chOff x="-91251" y="456425"/>
          <a:chExt cx="7772301" cy="4070850"/>
        </a:xfrm>
      </xdr:grpSpPr>
      <xdr:sp macro="" textlink="">
        <xdr:nvSpPr>
          <xdr:cNvPr id="55" name="Shape 3"/>
          <xdr:cNvSpPr/>
        </xdr:nvSpPr>
        <xdr:spPr>
          <a:xfrm>
            <a:off x="4847247" y="2084137"/>
            <a:ext cx="1267601" cy="766857"/>
          </a:xfrm>
          <a:prstGeom prst="ellipse">
            <a:avLst/>
          </a:prstGeom>
          <a:solidFill>
            <a:schemeClr val="accent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Пересортица товаров на производстве</a:t>
            </a:r>
            <a:endParaRPr sz="800"/>
          </a:p>
        </xdr:txBody>
      </xdr:sp>
      <xdr:cxnSp macro="">
        <xdr:nvCxnSpPr>
          <xdr:cNvPr id="56" name="Shape 4"/>
          <xdr:cNvCxnSpPr>
            <a:stCxn id="55" idx="6"/>
          </xdr:cNvCxnSpPr>
        </xdr:nvCxnSpPr>
        <xdr:spPr>
          <a:xfrm flipV="1">
            <a:off x="6114848" y="2460583"/>
            <a:ext cx="1500532" cy="6984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57" name="Shape 5"/>
          <xdr:cNvSpPr/>
        </xdr:nvSpPr>
        <xdr:spPr>
          <a:xfrm>
            <a:off x="6281573" y="1313725"/>
            <a:ext cx="1008175" cy="501548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Невыполнение плана производства и продаж</a:t>
            </a:r>
            <a:endParaRPr sz="800"/>
          </a:p>
        </xdr:txBody>
      </xdr:sp>
      <xdr:sp macro="" textlink="">
        <xdr:nvSpPr>
          <xdr:cNvPr id="58" name="Shape 6"/>
          <xdr:cNvSpPr/>
        </xdr:nvSpPr>
        <xdr:spPr>
          <a:xfrm>
            <a:off x="6281575" y="3211025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Потери клиентов</a:t>
            </a:r>
            <a:endParaRPr sz="800"/>
          </a:p>
        </xdr:txBody>
      </xdr:sp>
      <xdr:cxnSp macro="">
        <xdr:nvCxnSpPr>
          <xdr:cNvPr id="59" name="Shape 7"/>
          <xdr:cNvCxnSpPr>
            <a:stCxn id="57" idx="2"/>
          </xdr:cNvCxnSpPr>
        </xdr:nvCxnSpPr>
        <xdr:spPr>
          <a:xfrm>
            <a:off x="6785662" y="1815273"/>
            <a:ext cx="358414" cy="684652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0" name="Shape 8"/>
          <xdr:cNvCxnSpPr>
            <a:stCxn id="58" idx="0"/>
          </xdr:cNvCxnSpPr>
        </xdr:nvCxnSpPr>
        <xdr:spPr>
          <a:xfrm rot="10800000" flipH="1">
            <a:off x="6727675" y="2480225"/>
            <a:ext cx="406800" cy="73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61" name="Shape 9"/>
          <xdr:cNvSpPr txBox="1"/>
        </xdr:nvSpPr>
        <xdr:spPr>
          <a:xfrm>
            <a:off x="6210750" y="3632525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РЗ: </a:t>
            </a:r>
            <a:r>
              <a:rPr lang="ru-RU" sz="800"/>
              <a:t>6</a:t>
            </a:r>
            <a:endParaRPr sz="800"/>
          </a:p>
        </xdr:txBody>
      </xdr:sp>
      <xdr:sp macro="" textlink="">
        <xdr:nvSpPr>
          <xdr:cNvPr id="62" name="Shape 10"/>
          <xdr:cNvSpPr txBox="1"/>
        </xdr:nvSpPr>
        <xdr:spPr>
          <a:xfrm>
            <a:off x="6210750" y="1005925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РЗ: </a:t>
            </a:r>
            <a:r>
              <a:rPr lang="ru-RU" sz="800"/>
              <a:t>10</a:t>
            </a:r>
            <a:endParaRPr sz="800"/>
          </a:p>
        </xdr:txBody>
      </xdr:sp>
      <xdr:cxnSp macro="">
        <xdr:nvCxnSpPr>
          <xdr:cNvPr id="63" name="Shape 11"/>
          <xdr:cNvCxnSpPr/>
        </xdr:nvCxnSpPr>
        <xdr:spPr>
          <a:xfrm rot="10800000" flipH="1">
            <a:off x="930050" y="2473344"/>
            <a:ext cx="3930600" cy="9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64" name="Shape 12"/>
          <xdr:cNvSpPr/>
        </xdr:nvSpPr>
        <xdr:spPr>
          <a:xfrm>
            <a:off x="1422550" y="456425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127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Люди</a:t>
            </a:r>
            <a:endParaRPr sz="800"/>
          </a:p>
        </xdr:txBody>
      </xdr:sp>
      <xdr:sp macro="" textlink="">
        <xdr:nvSpPr>
          <xdr:cNvPr id="65" name="Shape 13"/>
          <xdr:cNvSpPr/>
        </xdr:nvSpPr>
        <xdr:spPr>
          <a:xfrm>
            <a:off x="3113050" y="456425"/>
            <a:ext cx="9510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127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Оборудование</a:t>
            </a:r>
            <a:endParaRPr sz="800"/>
          </a:p>
        </xdr:txBody>
      </xdr:sp>
      <xdr:sp macro="" textlink="">
        <xdr:nvSpPr>
          <xdr:cNvPr id="66" name="Shape 14"/>
          <xdr:cNvSpPr/>
        </xdr:nvSpPr>
        <xdr:spPr>
          <a:xfrm>
            <a:off x="660550" y="4105775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127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Сырьё и материалы</a:t>
            </a:r>
            <a:endParaRPr sz="800"/>
          </a:p>
        </xdr:txBody>
      </xdr:sp>
      <xdr:sp macro="" textlink="">
        <xdr:nvSpPr>
          <xdr:cNvPr id="67" name="Shape 15"/>
          <xdr:cNvSpPr/>
        </xdr:nvSpPr>
        <xdr:spPr>
          <a:xfrm>
            <a:off x="2263750" y="4105775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127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Методы</a:t>
            </a:r>
            <a:endParaRPr sz="800"/>
          </a:p>
        </xdr:txBody>
      </xdr:sp>
      <xdr:sp macro="" textlink="">
        <xdr:nvSpPr>
          <xdr:cNvPr id="68" name="Shape 16"/>
          <xdr:cNvSpPr/>
        </xdr:nvSpPr>
        <xdr:spPr>
          <a:xfrm>
            <a:off x="3866950" y="4105775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127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Измерения</a:t>
            </a:r>
            <a:endParaRPr sz="800"/>
          </a:p>
        </xdr:txBody>
      </xdr:sp>
      <xdr:cxnSp macro="">
        <xdr:nvCxnSpPr>
          <xdr:cNvPr id="69" name="Shape 17"/>
          <xdr:cNvCxnSpPr>
            <a:stCxn id="68" idx="0"/>
          </xdr:cNvCxnSpPr>
        </xdr:nvCxnSpPr>
        <xdr:spPr>
          <a:xfrm rot="10800000" flipH="1">
            <a:off x="4313050" y="2480375"/>
            <a:ext cx="361800" cy="162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0" name="Shape 18"/>
          <xdr:cNvCxnSpPr/>
        </xdr:nvCxnSpPr>
        <xdr:spPr>
          <a:xfrm rot="10800000" flipH="1">
            <a:off x="2714450" y="2489975"/>
            <a:ext cx="362400" cy="1615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1" name="Shape 19"/>
          <xdr:cNvCxnSpPr/>
        </xdr:nvCxnSpPr>
        <xdr:spPr>
          <a:xfrm flipV="1">
            <a:off x="1115850" y="2490242"/>
            <a:ext cx="350428" cy="1615533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2" name="Shape 20"/>
          <xdr:cNvCxnSpPr/>
        </xdr:nvCxnSpPr>
        <xdr:spPr>
          <a:xfrm>
            <a:off x="3573925" y="877925"/>
            <a:ext cx="283500" cy="1621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3" name="Shape 21"/>
          <xdr:cNvCxnSpPr/>
        </xdr:nvCxnSpPr>
        <xdr:spPr>
          <a:xfrm>
            <a:off x="1956150" y="877925"/>
            <a:ext cx="283500" cy="1621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74" name="Shape 22"/>
          <xdr:cNvSpPr/>
        </xdr:nvSpPr>
        <xdr:spPr>
          <a:xfrm>
            <a:off x="530226" y="1010592"/>
            <a:ext cx="1022523" cy="578483"/>
          </a:xfrm>
          <a:prstGeom prst="roundRect">
            <a:avLst>
              <a:gd name="adj" fmla="val 16667"/>
            </a:avLst>
          </a:prstGeom>
          <a:solidFill>
            <a:schemeClr val="accent2">
              <a:lumMod val="20000"/>
              <a:lumOff val="8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Низкая квалификация сотрудников производства</a:t>
            </a:r>
            <a:endParaRPr sz="800"/>
          </a:p>
        </xdr:txBody>
      </xdr:sp>
      <xdr:sp macro="" textlink="">
        <xdr:nvSpPr>
          <xdr:cNvPr id="75" name="Shape 23"/>
          <xdr:cNvSpPr/>
        </xdr:nvSpPr>
        <xdr:spPr>
          <a:xfrm>
            <a:off x="851400" y="1775350"/>
            <a:ext cx="892200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Низкая квалификация менеджмента</a:t>
            </a:r>
            <a:endParaRPr sz="800"/>
          </a:p>
        </xdr:txBody>
      </xdr:sp>
      <xdr:sp macro="" textlink="">
        <xdr:nvSpPr>
          <xdr:cNvPr id="76" name="Shape 24"/>
          <xdr:cNvSpPr/>
        </xdr:nvSpPr>
        <xdr:spPr>
          <a:xfrm>
            <a:off x="2195171" y="1177601"/>
            <a:ext cx="1193079" cy="698402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Поломки оборудования,</a:t>
            </a:r>
            <a:r>
              <a:rPr lang="ru-RU" sz="800" baseline="0"/>
              <a:t> приводящие к утилизации оставшегося в нем расходного сырья</a:t>
            </a:r>
            <a:endParaRPr sz="800"/>
          </a:p>
        </xdr:txBody>
      </xdr:sp>
      <xdr:sp macro="" textlink="">
        <xdr:nvSpPr>
          <xdr:cNvPr id="77" name="Shape 25"/>
          <xdr:cNvSpPr/>
        </xdr:nvSpPr>
        <xdr:spPr>
          <a:xfrm>
            <a:off x="4047850" y="987818"/>
            <a:ext cx="1392813" cy="601257"/>
          </a:xfrm>
          <a:prstGeom prst="roundRect">
            <a:avLst>
              <a:gd name="adj" fmla="val 16667"/>
            </a:avLst>
          </a:prstGeom>
          <a:solidFill>
            <a:schemeClr val="accent2">
              <a:lumMod val="20000"/>
              <a:lumOff val="8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Нет четкого</a:t>
            </a:r>
            <a:r>
              <a:rPr lang="ru-RU" sz="800" baseline="0"/>
              <a:t> разграничения ответственности по контролю за состоянием оборудования</a:t>
            </a:r>
            <a:endParaRPr sz="800"/>
          </a:p>
        </xdr:txBody>
      </xdr:sp>
      <xdr:sp macro="" textlink="">
        <xdr:nvSpPr>
          <xdr:cNvPr id="78" name="Shape 26"/>
          <xdr:cNvSpPr/>
        </xdr:nvSpPr>
        <xdr:spPr>
          <a:xfrm>
            <a:off x="-91251" y="2589588"/>
            <a:ext cx="1164575" cy="584531"/>
          </a:xfrm>
          <a:prstGeom prst="roundRect">
            <a:avLst>
              <a:gd name="adj" fmla="val 16667"/>
            </a:avLst>
          </a:prstGeom>
          <a:solidFill>
            <a:schemeClr val="accent2">
              <a:lumMod val="20000"/>
              <a:lumOff val="8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Система</a:t>
            </a:r>
            <a:r>
              <a:rPr lang="ru-RU" sz="800" baseline="0"/>
              <a:t> формирования запасов неактуальна</a:t>
            </a:r>
            <a:endParaRPr sz="800"/>
          </a:p>
        </xdr:txBody>
      </xdr:sp>
      <xdr:sp macro="" textlink="">
        <xdr:nvSpPr>
          <xdr:cNvPr id="79" name="Shape 27"/>
          <xdr:cNvSpPr/>
        </xdr:nvSpPr>
        <xdr:spPr>
          <a:xfrm>
            <a:off x="1552749" y="2559223"/>
            <a:ext cx="1181170" cy="567002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Нет</a:t>
            </a:r>
            <a:r>
              <a:rPr lang="ru-RU" sz="800" baseline="0"/>
              <a:t> системы корректировки заказа в режиме реального времени</a:t>
            </a:r>
            <a:endParaRPr sz="800"/>
          </a:p>
        </xdr:txBody>
      </xdr:sp>
      <xdr:sp macro="" textlink="">
        <xdr:nvSpPr>
          <xdr:cNvPr id="80" name="Shape 28"/>
          <xdr:cNvSpPr/>
        </xdr:nvSpPr>
        <xdr:spPr>
          <a:xfrm>
            <a:off x="1458606" y="3321300"/>
            <a:ext cx="1037444" cy="421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Нет регламента по контролю за остатками на складе</a:t>
            </a:r>
            <a:endParaRPr sz="800"/>
          </a:p>
        </xdr:txBody>
      </xdr:sp>
      <xdr:sp macro="" textlink="">
        <xdr:nvSpPr>
          <xdr:cNvPr id="81" name="Shape 29"/>
          <xdr:cNvSpPr/>
        </xdr:nvSpPr>
        <xdr:spPr>
          <a:xfrm>
            <a:off x="3076849" y="3321299"/>
            <a:ext cx="1274310" cy="566406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 регламентировно выстраивание долгосрочных отношений с поставщиками</a:t>
            </a:r>
            <a:endParaRPr sz="800"/>
          </a:p>
        </xdr:txBody>
      </xdr:sp>
      <xdr:sp macro="" textlink="">
        <xdr:nvSpPr>
          <xdr:cNvPr id="82" name="Shape 30"/>
          <xdr:cNvSpPr/>
        </xdr:nvSpPr>
        <xdr:spPr>
          <a:xfrm>
            <a:off x="3154241" y="2551632"/>
            <a:ext cx="1319680" cy="569632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В системе мотивации не учтена работа по своевременной передаче потребности в закупку</a:t>
            </a:r>
            <a:endParaRPr sz="800"/>
          </a:p>
        </xdr:txBody>
      </xdr:sp>
      <xdr:sp macro="" textlink="">
        <xdr:nvSpPr>
          <xdr:cNvPr id="83" name="Shape 31"/>
          <xdr:cNvSpPr/>
        </xdr:nvSpPr>
        <xdr:spPr>
          <a:xfrm>
            <a:off x="4679213" y="3136164"/>
            <a:ext cx="1375255" cy="606624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800"/>
              <a:t>Не установлен способ выдачи</a:t>
            </a:r>
            <a:r>
              <a:rPr lang="ru-RU" sz="800" baseline="0"/>
              <a:t> материалов со склада с учетом срока их годности/эксплуатации</a:t>
            </a:r>
            <a:endParaRPr sz="800"/>
          </a:p>
        </xdr:txBody>
      </xdr:sp>
      <xdr:cxnSp macro="">
        <xdr:nvCxnSpPr>
          <xdr:cNvPr id="84" name="Shape 32"/>
          <xdr:cNvCxnSpPr>
            <a:stCxn id="74" idx="3"/>
          </xdr:cNvCxnSpPr>
        </xdr:nvCxnSpPr>
        <xdr:spPr>
          <a:xfrm>
            <a:off x="1552750" y="1299834"/>
            <a:ext cx="535200" cy="229691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5" name="Shape 33"/>
          <xdr:cNvCxnSpPr>
            <a:stCxn id="75" idx="3"/>
          </xdr:cNvCxnSpPr>
        </xdr:nvCxnSpPr>
        <xdr:spPr>
          <a:xfrm>
            <a:off x="1743600" y="1986100"/>
            <a:ext cx="432600" cy="121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6" name="Shape 34"/>
          <xdr:cNvCxnSpPr>
            <a:stCxn id="76" idx="3"/>
          </xdr:cNvCxnSpPr>
        </xdr:nvCxnSpPr>
        <xdr:spPr>
          <a:xfrm>
            <a:off x="3388250" y="1526802"/>
            <a:ext cx="366452" cy="375936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7" name="Shape 35"/>
          <xdr:cNvCxnSpPr>
            <a:stCxn id="77" idx="1"/>
          </xdr:cNvCxnSpPr>
        </xdr:nvCxnSpPr>
        <xdr:spPr>
          <a:xfrm flipH="1">
            <a:off x="3728014" y="1288447"/>
            <a:ext cx="319836" cy="396454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8" name="Shape 36"/>
          <xdr:cNvCxnSpPr>
            <a:stCxn id="78" idx="3"/>
          </xdr:cNvCxnSpPr>
        </xdr:nvCxnSpPr>
        <xdr:spPr>
          <a:xfrm flipV="1">
            <a:off x="1073324" y="2708080"/>
            <a:ext cx="352923" cy="17377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9" name="Shape 37"/>
          <xdr:cNvCxnSpPr>
            <a:stCxn id="79" idx="1"/>
          </xdr:cNvCxnSpPr>
        </xdr:nvCxnSpPr>
        <xdr:spPr>
          <a:xfrm>
            <a:off x="1552749" y="2842724"/>
            <a:ext cx="1" cy="727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0" name="Shape 38"/>
          <xdr:cNvCxnSpPr>
            <a:stCxn id="79" idx="1"/>
          </xdr:cNvCxnSpPr>
        </xdr:nvCxnSpPr>
        <xdr:spPr>
          <a:xfrm flipH="1" flipV="1">
            <a:off x="1406232" y="2793895"/>
            <a:ext cx="146517" cy="4883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1" name="Shape 39"/>
          <xdr:cNvCxnSpPr>
            <a:stCxn id="80" idx="3"/>
          </xdr:cNvCxnSpPr>
        </xdr:nvCxnSpPr>
        <xdr:spPr>
          <a:xfrm flipV="1">
            <a:off x="2496049" y="3391951"/>
            <a:ext cx="386101" cy="1400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2" name="Shape 40"/>
          <xdr:cNvCxnSpPr>
            <a:stCxn id="81" idx="1"/>
          </xdr:cNvCxnSpPr>
        </xdr:nvCxnSpPr>
        <xdr:spPr>
          <a:xfrm flipH="1" flipV="1">
            <a:off x="2907385" y="3249374"/>
            <a:ext cx="169464" cy="355128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3" name="Shape 41"/>
          <xdr:cNvCxnSpPr>
            <a:stCxn id="82" idx="3"/>
          </xdr:cNvCxnSpPr>
        </xdr:nvCxnSpPr>
        <xdr:spPr>
          <a:xfrm flipV="1">
            <a:off x="4473921" y="2764414"/>
            <a:ext cx="133529" cy="72034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4" name="Shape 42"/>
          <xdr:cNvCxnSpPr>
            <a:stCxn id="83" idx="1"/>
          </xdr:cNvCxnSpPr>
        </xdr:nvCxnSpPr>
        <xdr:spPr>
          <a:xfrm flipH="1" flipV="1">
            <a:off x="4508615" y="3269178"/>
            <a:ext cx="170599" cy="1702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5" name="Shape 43"/>
          <xdr:cNvCxnSpPr/>
        </xdr:nvCxnSpPr>
        <xdr:spPr>
          <a:xfrm rot="10800000">
            <a:off x="4509275" y="3323300"/>
            <a:ext cx="9900" cy="29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96" name="Shape 44"/>
          <xdr:cNvSpPr txBox="1"/>
        </xdr:nvSpPr>
        <xdr:spPr>
          <a:xfrm>
            <a:off x="1603850" y="3665013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 </a:t>
            </a:r>
            <a:r>
              <a:rPr lang="ru-RU" sz="800"/>
              <a:t>7</a:t>
            </a:r>
            <a:r>
              <a:rPr lang="en-US" sz="800"/>
              <a:t>; РО: </a:t>
            </a:r>
            <a:r>
              <a:rPr lang="ru-RU" sz="800"/>
              <a:t>2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97" name="Shape 45"/>
          <xdr:cNvSpPr txBox="1"/>
        </xdr:nvSpPr>
        <xdr:spPr>
          <a:xfrm>
            <a:off x="4707650" y="3742800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 baseline="0"/>
              <a:t> 7</a:t>
            </a:r>
            <a:r>
              <a:rPr lang="en-US" sz="800"/>
              <a:t>; РО: </a:t>
            </a:r>
            <a:r>
              <a:rPr lang="ru-RU" sz="800"/>
              <a:t>3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98" name="Shape 46"/>
          <xdr:cNvSpPr txBox="1"/>
        </xdr:nvSpPr>
        <xdr:spPr>
          <a:xfrm>
            <a:off x="3368263" y="3044900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 </a:t>
            </a:r>
            <a:r>
              <a:rPr lang="ru-RU" sz="800"/>
              <a:t>3</a:t>
            </a:r>
            <a:r>
              <a:rPr lang="en-US" sz="800"/>
              <a:t>; РО: </a:t>
            </a:r>
            <a:r>
              <a:rPr lang="ru-RU" sz="800"/>
              <a:t>1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99" name="Shape 47"/>
          <xdr:cNvSpPr txBox="1"/>
        </xdr:nvSpPr>
        <xdr:spPr>
          <a:xfrm>
            <a:off x="3090195" y="3807019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 baseline="0"/>
              <a:t> 5</a:t>
            </a:r>
            <a:r>
              <a:rPr lang="en-US" sz="800"/>
              <a:t>; РО: </a:t>
            </a:r>
            <a:r>
              <a:rPr lang="ru-RU" sz="800"/>
              <a:t>2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100" name="Shape 48"/>
          <xdr:cNvSpPr txBox="1"/>
        </xdr:nvSpPr>
        <xdr:spPr>
          <a:xfrm>
            <a:off x="1603850" y="3044888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 </a:t>
            </a:r>
            <a:r>
              <a:rPr lang="ru-RU" sz="800"/>
              <a:t>8</a:t>
            </a:r>
            <a:r>
              <a:rPr lang="en-US" sz="800"/>
              <a:t>; РО: </a:t>
            </a:r>
            <a:r>
              <a:rPr lang="ru-RU" sz="800"/>
              <a:t>2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101" name="Shape 49"/>
          <xdr:cNvSpPr txBox="1"/>
        </xdr:nvSpPr>
        <xdr:spPr>
          <a:xfrm>
            <a:off x="181125" y="3094263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 baseline="0"/>
              <a:t> 10</a:t>
            </a:r>
            <a:r>
              <a:rPr lang="en-US" sz="800"/>
              <a:t>; РО: </a:t>
            </a:r>
            <a:r>
              <a:rPr lang="ru-RU" sz="800"/>
              <a:t>6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102" name="Shape 50"/>
          <xdr:cNvSpPr txBox="1"/>
        </xdr:nvSpPr>
        <xdr:spPr>
          <a:xfrm>
            <a:off x="851400" y="2154925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 baseline="0"/>
              <a:t> 5</a:t>
            </a:r>
            <a:r>
              <a:rPr lang="en-US" sz="800"/>
              <a:t>; РО:</a:t>
            </a:r>
            <a:r>
              <a:rPr lang="ru-RU" sz="800"/>
              <a:t>1</a:t>
            </a:r>
            <a:r>
              <a:rPr lang="en-US" sz="800"/>
              <a:t>  </a:t>
            </a:r>
            <a:endParaRPr sz="800"/>
          </a:p>
        </xdr:txBody>
      </xdr:sp>
      <xdr:sp macro="" textlink="">
        <xdr:nvSpPr>
          <xdr:cNvPr id="103" name="Shape 51"/>
          <xdr:cNvSpPr txBox="1"/>
        </xdr:nvSpPr>
        <xdr:spPr>
          <a:xfrm>
            <a:off x="660550" y="1534938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 baseline="0"/>
              <a:t> 8</a:t>
            </a:r>
            <a:r>
              <a:rPr lang="en-US" sz="800"/>
              <a:t>; РО:</a:t>
            </a:r>
            <a:r>
              <a:rPr lang="ru-RU" sz="800" baseline="0"/>
              <a:t> 5</a:t>
            </a:r>
            <a:r>
              <a:rPr lang="en-US" sz="800"/>
              <a:t>  </a:t>
            </a:r>
            <a:endParaRPr sz="800"/>
          </a:p>
        </xdr:txBody>
      </xdr:sp>
      <xdr:sp macro="" textlink="">
        <xdr:nvSpPr>
          <xdr:cNvPr id="104" name="Shape 52"/>
          <xdr:cNvSpPr txBox="1"/>
        </xdr:nvSpPr>
        <xdr:spPr>
          <a:xfrm>
            <a:off x="2503723" y="1853760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/>
              <a:t>3</a:t>
            </a:r>
            <a:r>
              <a:rPr lang="en-US" sz="800"/>
              <a:t>; РО: </a:t>
            </a:r>
            <a:r>
              <a:rPr lang="ru-RU" sz="800"/>
              <a:t>4</a:t>
            </a:r>
            <a:r>
              <a:rPr lang="en-US" sz="800"/>
              <a:t> </a:t>
            </a:r>
            <a:endParaRPr sz="800"/>
          </a:p>
        </xdr:txBody>
      </xdr:sp>
      <xdr:sp macro="" textlink="">
        <xdr:nvSpPr>
          <xdr:cNvPr id="105" name="Shape 53"/>
          <xdr:cNvSpPr txBox="1"/>
        </xdr:nvSpPr>
        <xdr:spPr>
          <a:xfrm>
            <a:off x="4043100" y="1534950"/>
            <a:ext cx="1470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РВ:</a:t>
            </a:r>
            <a:r>
              <a:rPr lang="ru-RU" sz="800"/>
              <a:t> 4;</a:t>
            </a:r>
            <a:r>
              <a:rPr lang="en-US" sz="800"/>
              <a:t> РО:</a:t>
            </a:r>
            <a:r>
              <a:rPr lang="ru-RU" sz="800"/>
              <a:t> 8</a:t>
            </a:r>
            <a:r>
              <a:rPr lang="en-US" sz="800"/>
              <a:t>  </a:t>
            </a:r>
            <a:endParaRPr sz="800"/>
          </a:p>
        </xdr:txBody>
      </xdr:sp>
    </xdr:grpSp>
    <xdr:clientData fLocksWithSheet="0"/>
  </xdr:oneCellAnchor>
  <xdr:oneCellAnchor>
    <xdr:from>
      <xdr:col>1</xdr:col>
      <xdr:colOff>0</xdr:colOff>
      <xdr:row>34</xdr:row>
      <xdr:rowOff>0</xdr:rowOff>
    </xdr:from>
    <xdr:ext cx="7543800" cy="4400550"/>
    <xdr:grpSp>
      <xdr:nvGrpSpPr>
        <xdr:cNvPr id="204" name="Shape 2" title="Рисунок"/>
        <xdr:cNvGrpSpPr/>
      </xdr:nvGrpSpPr>
      <xdr:grpSpPr>
        <a:xfrm>
          <a:off x="609600" y="40593818"/>
          <a:ext cx="7543800" cy="4400550"/>
          <a:chOff x="23425" y="255825"/>
          <a:chExt cx="7525800" cy="4384950"/>
        </a:xfrm>
      </xdr:grpSpPr>
      <xdr:sp macro="" textlink="">
        <xdr:nvSpPr>
          <xdr:cNvPr id="205" name="Shape 3"/>
          <xdr:cNvSpPr/>
        </xdr:nvSpPr>
        <xdr:spPr>
          <a:xfrm>
            <a:off x="3260525" y="2082825"/>
            <a:ext cx="11775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Бриф</a:t>
            </a:r>
            <a:endParaRPr sz="1400"/>
          </a:p>
        </xdr:txBody>
      </xdr:sp>
      <xdr:sp macro="" textlink="">
        <xdr:nvSpPr>
          <xdr:cNvPr id="206" name="Shape 4"/>
          <xdr:cNvSpPr/>
        </xdr:nvSpPr>
        <xdr:spPr>
          <a:xfrm>
            <a:off x="4625900" y="925725"/>
            <a:ext cx="13701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Цели</a:t>
            </a:r>
            <a:endParaRPr sz="1400"/>
          </a:p>
        </xdr:txBody>
      </xdr:sp>
      <xdr:sp macro="" textlink="">
        <xdr:nvSpPr>
          <xdr:cNvPr id="207" name="Shape 5"/>
          <xdr:cNvSpPr/>
        </xdr:nvSpPr>
        <xdr:spPr>
          <a:xfrm>
            <a:off x="4625900" y="2082825"/>
            <a:ext cx="13701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Бизнес-</a:t>
            </a:r>
            <a:endParaRPr sz="1400"/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процессы</a:t>
            </a:r>
            <a:endParaRPr sz="1400"/>
          </a:p>
        </xdr:txBody>
      </xdr:sp>
      <xdr:sp macro="" textlink="">
        <xdr:nvSpPr>
          <xdr:cNvPr id="208" name="Shape 6"/>
          <xdr:cNvSpPr/>
        </xdr:nvSpPr>
        <xdr:spPr>
          <a:xfrm>
            <a:off x="4625900" y="3239925"/>
            <a:ext cx="13701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Ресурсы</a:t>
            </a:r>
            <a:endParaRPr sz="1400"/>
          </a:p>
        </xdr:txBody>
      </xdr:sp>
      <xdr:sp macro="" textlink="">
        <xdr:nvSpPr>
          <xdr:cNvPr id="209" name="Shape 7"/>
          <xdr:cNvSpPr/>
        </xdr:nvSpPr>
        <xdr:spPr>
          <a:xfrm>
            <a:off x="1778750" y="1366725"/>
            <a:ext cx="13701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Персонал</a:t>
            </a:r>
            <a:endParaRPr sz="1400"/>
          </a:p>
        </xdr:txBody>
      </xdr:sp>
      <xdr:sp macro="" textlink="">
        <xdr:nvSpPr>
          <xdr:cNvPr id="210" name="Shape 8"/>
          <xdr:cNvSpPr/>
        </xdr:nvSpPr>
        <xdr:spPr>
          <a:xfrm>
            <a:off x="1778750" y="2661300"/>
            <a:ext cx="1370100" cy="6699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Информационные системы</a:t>
            </a:r>
            <a:endParaRPr sz="1400"/>
          </a:p>
        </xdr:txBody>
      </xdr:sp>
      <xdr:cxnSp macro="">
        <xdr:nvCxnSpPr>
          <xdr:cNvPr id="211" name="Shape 9"/>
          <xdr:cNvCxnSpPr>
            <a:stCxn id="205" idx="3"/>
            <a:endCxn id="206" idx="1"/>
          </xdr:cNvCxnSpPr>
        </xdr:nvCxnSpPr>
        <xdr:spPr>
          <a:xfrm rot="10800000" flipH="1">
            <a:off x="4438025" y="1260675"/>
            <a:ext cx="187800" cy="1157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2" name="Shape 10"/>
          <xdr:cNvCxnSpPr>
            <a:stCxn id="205" idx="3"/>
            <a:endCxn id="207" idx="1"/>
          </xdr:cNvCxnSpPr>
        </xdr:nvCxnSpPr>
        <xdr:spPr>
          <a:xfrm>
            <a:off x="4438025" y="2417775"/>
            <a:ext cx="187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3" name="Shape 11"/>
          <xdr:cNvCxnSpPr>
            <a:stCxn id="205" idx="3"/>
            <a:endCxn id="208" idx="1"/>
          </xdr:cNvCxnSpPr>
        </xdr:nvCxnSpPr>
        <xdr:spPr>
          <a:xfrm>
            <a:off x="4438025" y="2417775"/>
            <a:ext cx="187800" cy="1157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4" name="Shape 12"/>
          <xdr:cNvCxnSpPr>
            <a:stCxn id="205" idx="1"/>
            <a:endCxn id="209" idx="3"/>
          </xdr:cNvCxnSpPr>
        </xdr:nvCxnSpPr>
        <xdr:spPr>
          <a:xfrm rot="10800000">
            <a:off x="3148925" y="1701675"/>
            <a:ext cx="111600" cy="716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5" name="Shape 13"/>
          <xdr:cNvCxnSpPr>
            <a:stCxn id="205" idx="1"/>
            <a:endCxn id="210" idx="3"/>
          </xdr:cNvCxnSpPr>
        </xdr:nvCxnSpPr>
        <xdr:spPr>
          <a:xfrm flipH="1">
            <a:off x="3148925" y="2417775"/>
            <a:ext cx="111600" cy="578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16" name="Shape 14"/>
          <xdr:cNvSpPr/>
        </xdr:nvSpPr>
        <xdr:spPr>
          <a:xfrm>
            <a:off x="6179125" y="25582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Цель 1</a:t>
            </a:r>
            <a:endParaRPr sz="1400"/>
          </a:p>
        </xdr:txBody>
      </xdr:sp>
      <xdr:sp macro="" textlink="">
        <xdr:nvSpPr>
          <xdr:cNvPr id="217" name="Shape 15"/>
          <xdr:cNvSpPr/>
        </xdr:nvSpPr>
        <xdr:spPr>
          <a:xfrm>
            <a:off x="6179125" y="758250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Цель 2</a:t>
            </a:r>
            <a:endParaRPr sz="1400"/>
          </a:p>
        </xdr:txBody>
      </xdr:sp>
      <xdr:sp macro="" textlink="">
        <xdr:nvSpPr>
          <xdr:cNvPr id="218" name="Shape 16"/>
          <xdr:cNvSpPr/>
        </xdr:nvSpPr>
        <xdr:spPr>
          <a:xfrm>
            <a:off x="6179125" y="126067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Цель 3</a:t>
            </a:r>
            <a:endParaRPr sz="1400"/>
          </a:p>
        </xdr:txBody>
      </xdr:sp>
      <xdr:sp macro="" textlink="">
        <xdr:nvSpPr>
          <xdr:cNvPr id="219" name="Shape 17"/>
          <xdr:cNvSpPr/>
        </xdr:nvSpPr>
        <xdr:spPr>
          <a:xfrm>
            <a:off x="6179125" y="175012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Процесс 1</a:t>
            </a:r>
            <a:endParaRPr sz="1400"/>
          </a:p>
        </xdr:txBody>
      </xdr:sp>
      <xdr:sp macro="" textlink="">
        <xdr:nvSpPr>
          <xdr:cNvPr id="220" name="Shape 18"/>
          <xdr:cNvSpPr/>
        </xdr:nvSpPr>
        <xdr:spPr>
          <a:xfrm>
            <a:off x="6179125" y="226537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Процесс 2</a:t>
            </a:r>
            <a:endParaRPr sz="1400"/>
          </a:p>
        </xdr:txBody>
      </xdr:sp>
      <xdr:sp macro="" textlink="">
        <xdr:nvSpPr>
          <xdr:cNvPr id="221" name="Shape 19"/>
          <xdr:cNvSpPr/>
        </xdr:nvSpPr>
        <xdr:spPr>
          <a:xfrm>
            <a:off x="6179125" y="278062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Процесс 3</a:t>
            </a:r>
            <a:endParaRPr sz="1400"/>
          </a:p>
        </xdr:txBody>
      </xdr:sp>
      <xdr:sp macro="" textlink="">
        <xdr:nvSpPr>
          <xdr:cNvPr id="222" name="Shape 20"/>
          <xdr:cNvSpPr/>
        </xdr:nvSpPr>
        <xdr:spPr>
          <a:xfrm>
            <a:off x="6179125" y="329587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Ресурс 1</a:t>
            </a:r>
            <a:endParaRPr sz="1400"/>
          </a:p>
        </xdr:txBody>
      </xdr:sp>
      <xdr:sp macro="" textlink="">
        <xdr:nvSpPr>
          <xdr:cNvPr id="223" name="Shape 21"/>
          <xdr:cNvSpPr/>
        </xdr:nvSpPr>
        <xdr:spPr>
          <a:xfrm>
            <a:off x="6179125" y="381112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Ресурс 2</a:t>
            </a:r>
            <a:endParaRPr sz="1400"/>
          </a:p>
        </xdr:txBody>
      </xdr:sp>
      <xdr:sp macro="" textlink="">
        <xdr:nvSpPr>
          <xdr:cNvPr id="224" name="Shape 22"/>
          <xdr:cNvSpPr/>
        </xdr:nvSpPr>
        <xdr:spPr>
          <a:xfrm>
            <a:off x="6179125" y="4326375"/>
            <a:ext cx="13701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Ресурс 3</a:t>
            </a:r>
            <a:endParaRPr sz="1400"/>
          </a:p>
        </xdr:txBody>
      </xdr:sp>
      <xdr:cxnSp macro="">
        <xdr:nvCxnSpPr>
          <xdr:cNvPr id="225" name="Shape 23"/>
          <xdr:cNvCxnSpPr>
            <a:stCxn id="206" idx="3"/>
            <a:endCxn id="216" idx="1"/>
          </xdr:cNvCxnSpPr>
        </xdr:nvCxnSpPr>
        <xdr:spPr>
          <a:xfrm rot="10800000" flipH="1">
            <a:off x="5996000" y="412875"/>
            <a:ext cx="183000" cy="847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6" name="Shape 24"/>
          <xdr:cNvCxnSpPr>
            <a:stCxn id="206" idx="3"/>
            <a:endCxn id="217" idx="1"/>
          </xdr:cNvCxnSpPr>
        </xdr:nvCxnSpPr>
        <xdr:spPr>
          <a:xfrm rot="10800000" flipH="1">
            <a:off x="5996000" y="915375"/>
            <a:ext cx="183000" cy="34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7" name="Shape 25"/>
          <xdr:cNvCxnSpPr>
            <a:stCxn id="206" idx="3"/>
            <a:endCxn id="218" idx="1"/>
          </xdr:cNvCxnSpPr>
        </xdr:nvCxnSpPr>
        <xdr:spPr>
          <a:xfrm>
            <a:off x="5996000" y="1260675"/>
            <a:ext cx="1830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8" name="Shape 26"/>
          <xdr:cNvCxnSpPr>
            <a:stCxn id="207" idx="3"/>
            <a:endCxn id="219" idx="1"/>
          </xdr:cNvCxnSpPr>
        </xdr:nvCxnSpPr>
        <xdr:spPr>
          <a:xfrm rot="10800000" flipH="1">
            <a:off x="5996000" y="1907475"/>
            <a:ext cx="183000" cy="510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9" name="Shape 27"/>
          <xdr:cNvCxnSpPr>
            <a:endCxn id="220" idx="1"/>
          </xdr:cNvCxnSpPr>
        </xdr:nvCxnSpPr>
        <xdr:spPr>
          <a:xfrm>
            <a:off x="5996125" y="2417775"/>
            <a:ext cx="183000" cy="4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0" name="Shape 28"/>
          <xdr:cNvCxnSpPr>
            <a:stCxn id="207" idx="3"/>
            <a:endCxn id="221" idx="1"/>
          </xdr:cNvCxnSpPr>
        </xdr:nvCxnSpPr>
        <xdr:spPr>
          <a:xfrm>
            <a:off x="5996000" y="2417775"/>
            <a:ext cx="183000" cy="520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1" name="Shape 29"/>
          <xdr:cNvCxnSpPr>
            <a:endCxn id="222" idx="1"/>
          </xdr:cNvCxnSpPr>
        </xdr:nvCxnSpPr>
        <xdr:spPr>
          <a:xfrm rot="10800000" flipH="1">
            <a:off x="5996125" y="3453075"/>
            <a:ext cx="183000" cy="121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2" name="Shape 30"/>
          <xdr:cNvCxnSpPr>
            <a:stCxn id="208" idx="3"/>
            <a:endCxn id="223" idx="1"/>
          </xdr:cNvCxnSpPr>
        </xdr:nvCxnSpPr>
        <xdr:spPr>
          <a:xfrm>
            <a:off x="5996000" y="3574875"/>
            <a:ext cx="183000" cy="393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3" name="Shape 31"/>
          <xdr:cNvCxnSpPr>
            <a:stCxn id="208" idx="3"/>
            <a:endCxn id="224" idx="1"/>
          </xdr:cNvCxnSpPr>
        </xdr:nvCxnSpPr>
        <xdr:spPr>
          <a:xfrm>
            <a:off x="5996000" y="3574875"/>
            <a:ext cx="183000" cy="908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34" name="Shape 32"/>
          <xdr:cNvSpPr/>
        </xdr:nvSpPr>
        <xdr:spPr>
          <a:xfrm>
            <a:off x="23425" y="2700300"/>
            <a:ext cx="15627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Инф.система 1</a:t>
            </a:r>
            <a:endParaRPr sz="1400"/>
          </a:p>
        </xdr:txBody>
      </xdr:sp>
      <xdr:sp macro="" textlink="">
        <xdr:nvSpPr>
          <xdr:cNvPr id="235" name="Shape 33"/>
          <xdr:cNvSpPr/>
        </xdr:nvSpPr>
        <xdr:spPr>
          <a:xfrm>
            <a:off x="23425" y="3239925"/>
            <a:ext cx="15627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Инф.система 2</a:t>
            </a:r>
            <a:endParaRPr sz="1400"/>
          </a:p>
        </xdr:txBody>
      </xdr:sp>
      <xdr:sp macro="" textlink="">
        <xdr:nvSpPr>
          <xdr:cNvPr id="236" name="Shape 34"/>
          <xdr:cNvSpPr/>
        </xdr:nvSpPr>
        <xdr:spPr>
          <a:xfrm>
            <a:off x="23425" y="3811125"/>
            <a:ext cx="1562700" cy="314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Инф.система 3</a:t>
            </a:r>
            <a:endParaRPr sz="1400"/>
          </a:p>
        </xdr:txBody>
      </xdr:sp>
      <xdr:sp macro="" textlink="">
        <xdr:nvSpPr>
          <xdr:cNvPr id="237" name="Shape 35"/>
          <xdr:cNvSpPr/>
        </xdr:nvSpPr>
        <xdr:spPr>
          <a:xfrm>
            <a:off x="73675" y="869775"/>
            <a:ext cx="1462200" cy="3453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Специалист 1</a:t>
            </a:r>
            <a:endParaRPr sz="1400"/>
          </a:p>
        </xdr:txBody>
      </xdr:sp>
      <xdr:sp macro="" textlink="">
        <xdr:nvSpPr>
          <xdr:cNvPr id="238" name="Shape 36"/>
          <xdr:cNvSpPr/>
        </xdr:nvSpPr>
        <xdr:spPr>
          <a:xfrm>
            <a:off x="73675" y="1429875"/>
            <a:ext cx="1462200" cy="3453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Специалист 2</a:t>
            </a:r>
            <a:endParaRPr sz="1400"/>
          </a:p>
        </xdr:txBody>
      </xdr:sp>
      <xdr:sp macro="" textlink="">
        <xdr:nvSpPr>
          <xdr:cNvPr id="239" name="Shape 37"/>
          <xdr:cNvSpPr/>
        </xdr:nvSpPr>
        <xdr:spPr>
          <a:xfrm>
            <a:off x="73675" y="1989975"/>
            <a:ext cx="1462200" cy="3453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Специалист 3</a:t>
            </a:r>
            <a:endParaRPr sz="1400"/>
          </a:p>
        </xdr:txBody>
      </xdr:sp>
      <xdr:cxnSp macro="">
        <xdr:nvCxnSpPr>
          <xdr:cNvPr id="240" name="Shape 38"/>
          <xdr:cNvCxnSpPr>
            <a:stCxn id="209" idx="1"/>
            <a:endCxn id="237" idx="3"/>
          </xdr:cNvCxnSpPr>
        </xdr:nvCxnSpPr>
        <xdr:spPr>
          <a:xfrm rot="10800000">
            <a:off x="1535750" y="1042575"/>
            <a:ext cx="243000" cy="659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1" name="Shape 39"/>
          <xdr:cNvCxnSpPr>
            <a:stCxn id="209" idx="1"/>
            <a:endCxn id="238" idx="3"/>
          </xdr:cNvCxnSpPr>
        </xdr:nvCxnSpPr>
        <xdr:spPr>
          <a:xfrm rot="10800000">
            <a:off x="1535750" y="1602375"/>
            <a:ext cx="243000" cy="9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2" name="Shape 40"/>
          <xdr:cNvCxnSpPr>
            <a:stCxn id="209" idx="1"/>
            <a:endCxn id="239" idx="3"/>
          </xdr:cNvCxnSpPr>
        </xdr:nvCxnSpPr>
        <xdr:spPr>
          <a:xfrm flipH="1">
            <a:off x="1535750" y="1701675"/>
            <a:ext cx="243000" cy="461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3" name="Shape 41"/>
          <xdr:cNvCxnSpPr>
            <a:stCxn id="210" idx="1"/>
            <a:endCxn id="234" idx="3"/>
          </xdr:cNvCxnSpPr>
        </xdr:nvCxnSpPr>
        <xdr:spPr>
          <a:xfrm rot="10800000">
            <a:off x="1586150" y="2857650"/>
            <a:ext cx="192600" cy="138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4" name="Shape 42"/>
          <xdr:cNvCxnSpPr>
            <a:stCxn id="210" idx="1"/>
            <a:endCxn id="235" idx="3"/>
          </xdr:cNvCxnSpPr>
        </xdr:nvCxnSpPr>
        <xdr:spPr>
          <a:xfrm flipH="1">
            <a:off x="1586150" y="2996250"/>
            <a:ext cx="192600" cy="40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5" name="Shape 43"/>
          <xdr:cNvCxnSpPr>
            <a:stCxn id="210" idx="1"/>
            <a:endCxn id="236" idx="3"/>
          </xdr:cNvCxnSpPr>
        </xdr:nvCxnSpPr>
        <xdr:spPr>
          <a:xfrm flipH="1">
            <a:off x="1586150" y="2996250"/>
            <a:ext cx="192600" cy="97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498156</xdr:colOff>
      <xdr:row>122</xdr:row>
      <xdr:rowOff>30480</xdr:rowOff>
    </xdr:from>
    <xdr:ext cx="3065425" cy="3015779"/>
    <xdr:grpSp>
      <xdr:nvGrpSpPr>
        <xdr:cNvPr id="259" name="Shape 2" title="Рисунок"/>
        <xdr:cNvGrpSpPr/>
      </xdr:nvGrpSpPr>
      <xdr:grpSpPr>
        <a:xfrm>
          <a:off x="498156" y="64246298"/>
          <a:ext cx="3065425" cy="3015779"/>
          <a:chOff x="342056" y="583899"/>
          <a:chExt cx="4977722" cy="4154669"/>
        </a:xfrm>
      </xdr:grpSpPr>
      <xdr:cxnSp macro="">
        <xdr:nvCxnSpPr>
          <xdr:cNvPr id="260" name="Shape 3"/>
          <xdr:cNvCxnSpPr/>
        </xdr:nvCxnSpPr>
        <xdr:spPr>
          <a:xfrm rot="10800000">
            <a:off x="931475" y="1117575"/>
            <a:ext cx="19500" cy="3274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1" name="Shape 4"/>
          <xdr:cNvCxnSpPr/>
        </xdr:nvCxnSpPr>
        <xdr:spPr>
          <a:xfrm>
            <a:off x="960775" y="4362375"/>
            <a:ext cx="4283700" cy="9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2" name="Shape 5"/>
          <xdr:cNvCxnSpPr/>
        </xdr:nvCxnSpPr>
        <xdr:spPr>
          <a:xfrm rot="10800000">
            <a:off x="3136975" y="1245175"/>
            <a:ext cx="0" cy="3107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3" name="Shape 6"/>
          <xdr:cNvCxnSpPr/>
        </xdr:nvCxnSpPr>
        <xdr:spPr>
          <a:xfrm flipV="1">
            <a:off x="941174" y="2636094"/>
            <a:ext cx="4378604" cy="1006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64" name="Shape 7"/>
          <xdr:cNvSpPr txBox="1"/>
        </xdr:nvSpPr>
        <xdr:spPr>
          <a:xfrm>
            <a:off x="1127425" y="4450600"/>
            <a:ext cx="1901700" cy="2879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Низкая окупаемость</a:t>
            </a:r>
            <a:endParaRPr sz="900"/>
          </a:p>
        </xdr:txBody>
      </xdr:sp>
      <xdr:sp macro="" textlink="">
        <xdr:nvSpPr>
          <xdr:cNvPr id="265" name="Shape 8"/>
          <xdr:cNvSpPr txBox="1"/>
        </xdr:nvSpPr>
        <xdr:spPr>
          <a:xfrm>
            <a:off x="3240375" y="4450600"/>
            <a:ext cx="2063100" cy="2879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Высокая окупаемость</a:t>
            </a:r>
            <a:endParaRPr sz="900"/>
          </a:p>
        </xdr:txBody>
      </xdr:sp>
      <xdr:sp macro="" textlink="">
        <xdr:nvSpPr>
          <xdr:cNvPr id="266" name="Shape 9"/>
          <xdr:cNvSpPr txBox="1"/>
        </xdr:nvSpPr>
        <xdr:spPr>
          <a:xfrm rot="16200000">
            <a:off x="-508875" y="3150205"/>
            <a:ext cx="2063100" cy="36123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Низкая ресурсоёмкость</a:t>
            </a:r>
            <a:endParaRPr sz="900"/>
          </a:p>
        </xdr:txBody>
      </xdr:sp>
      <xdr:sp macro="" textlink="">
        <xdr:nvSpPr>
          <xdr:cNvPr id="267" name="Shape 10"/>
          <xdr:cNvSpPr txBox="1"/>
        </xdr:nvSpPr>
        <xdr:spPr>
          <a:xfrm rot="16200000">
            <a:off x="-464300" y="1434830"/>
            <a:ext cx="2063100" cy="36123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Высокая ресурсоёмкость</a:t>
            </a:r>
            <a:endParaRPr sz="900"/>
          </a:p>
        </xdr:txBody>
      </xdr:sp>
      <xdr:sp macro="" textlink="">
        <xdr:nvSpPr>
          <xdr:cNvPr id="268" name="Shape 11"/>
          <xdr:cNvSpPr/>
        </xdr:nvSpPr>
        <xdr:spPr>
          <a:xfrm>
            <a:off x="3186175" y="2703375"/>
            <a:ext cx="2084695" cy="1602600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400"/>
              <a:t>Проект 3</a:t>
            </a:r>
            <a:endParaRPr sz="1400"/>
          </a:p>
        </xdr:txBody>
      </xdr:sp>
      <xdr:sp macro="" textlink="">
        <xdr:nvSpPr>
          <xdr:cNvPr id="269" name="Shape 12"/>
          <xdr:cNvSpPr/>
        </xdr:nvSpPr>
        <xdr:spPr>
          <a:xfrm>
            <a:off x="3205675" y="1010938"/>
            <a:ext cx="2032591" cy="1586962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400"/>
              <a:t>Проект 1</a:t>
            </a:r>
            <a:endParaRPr sz="1400"/>
          </a:p>
        </xdr:txBody>
      </xdr:sp>
      <xdr:sp macro="" textlink="">
        <xdr:nvSpPr>
          <xdr:cNvPr id="270" name="Shape 13"/>
          <xdr:cNvSpPr/>
        </xdr:nvSpPr>
        <xdr:spPr>
          <a:xfrm>
            <a:off x="1011475" y="2681500"/>
            <a:ext cx="2063100" cy="16026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71" name="Shape 14"/>
          <xdr:cNvSpPr/>
        </xdr:nvSpPr>
        <xdr:spPr>
          <a:xfrm>
            <a:off x="1012425" y="1000000"/>
            <a:ext cx="2063100" cy="1602600"/>
          </a:xfrm>
          <a:prstGeom prst="rect">
            <a:avLst/>
          </a:prstGeom>
          <a:solidFill>
            <a:srgbClr val="F4CCCC"/>
          </a:solidFill>
          <a:ln w="9525" cap="flat" cmpd="sng">
            <a:solidFill>
              <a:srgbClr val="FFFF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400"/>
              <a:t>Проект 2</a:t>
            </a:r>
            <a:endParaRPr sz="1400"/>
          </a:p>
        </xdr:txBody>
      </xdr:sp>
    </xdr:grpSp>
    <xdr:clientData fLocksWithSheet="0"/>
  </xdr:oneCellAnchor>
  <xdr:twoCellAnchor editAs="oneCell">
    <xdr:from>
      <xdr:col>0</xdr:col>
      <xdr:colOff>0</xdr:colOff>
      <xdr:row>28</xdr:row>
      <xdr:rowOff>54429</xdr:rowOff>
    </xdr:from>
    <xdr:to>
      <xdr:col>15</xdr:col>
      <xdr:colOff>52339</xdr:colOff>
      <xdr:row>56</xdr:row>
      <xdr:rowOff>4503906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822915"/>
          <a:ext cx="14279968" cy="9326277"/>
        </a:xfrm>
        <a:prstGeom prst="rect">
          <a:avLst/>
        </a:prstGeom>
      </xdr:spPr>
    </xdr:pic>
    <xdr:clientData/>
  </xdr:twoCellAnchor>
  <xdr:twoCellAnchor editAs="oneCell">
    <xdr:from>
      <xdr:col>0</xdr:col>
      <xdr:colOff>470914</xdr:colOff>
      <xdr:row>57</xdr:row>
      <xdr:rowOff>10885</xdr:rowOff>
    </xdr:from>
    <xdr:to>
      <xdr:col>3</xdr:col>
      <xdr:colOff>1372866</xdr:colOff>
      <xdr:row>78</xdr:row>
      <xdr:rowOff>100319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14" y="51511199"/>
          <a:ext cx="5833181" cy="4552577"/>
        </a:xfrm>
        <a:prstGeom prst="rect">
          <a:avLst/>
        </a:prstGeom>
      </xdr:spPr>
    </xdr:pic>
    <xdr:clientData/>
  </xdr:twoCellAnchor>
  <xdr:twoCellAnchor editAs="oneCell">
    <xdr:from>
      <xdr:col>0</xdr:col>
      <xdr:colOff>594158</xdr:colOff>
      <xdr:row>211</xdr:row>
      <xdr:rowOff>92765</xdr:rowOff>
    </xdr:from>
    <xdr:to>
      <xdr:col>3</xdr:col>
      <xdr:colOff>524183</xdr:colOff>
      <xdr:row>247</xdr:row>
      <xdr:rowOff>81675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158" y="87967930"/>
          <a:ext cx="4859834" cy="6190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</xdr:colOff>
      <xdr:row>17</xdr:row>
      <xdr:rowOff>141514</xdr:rowOff>
    </xdr:from>
    <xdr:to>
      <xdr:col>4</xdr:col>
      <xdr:colOff>563968</xdr:colOff>
      <xdr:row>24</xdr:row>
      <xdr:rowOff>79502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485" y="5377543"/>
          <a:ext cx="4232454" cy="1157188"/>
        </a:xfrm>
        <a:prstGeom prst="rect">
          <a:avLst/>
        </a:prstGeom>
      </xdr:spPr>
    </xdr:pic>
    <xdr:clientData/>
  </xdr:twoCellAnchor>
  <xdr:twoCellAnchor editAs="oneCell">
    <xdr:from>
      <xdr:col>13</xdr:col>
      <xdr:colOff>250372</xdr:colOff>
      <xdr:row>0</xdr:row>
      <xdr:rowOff>130629</xdr:rowOff>
    </xdr:from>
    <xdr:to>
      <xdr:col>20</xdr:col>
      <xdr:colOff>117599</xdr:colOff>
      <xdr:row>39</xdr:row>
      <xdr:rowOff>586440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5743" y="130629"/>
          <a:ext cx="4134427" cy="9545382"/>
        </a:xfrm>
        <a:prstGeom prst="rect">
          <a:avLst/>
        </a:prstGeom>
      </xdr:spPr>
    </xdr:pic>
    <xdr:clientData/>
  </xdr:twoCellAnchor>
  <xdr:twoCellAnchor editAs="oneCell">
    <xdr:from>
      <xdr:col>0</xdr:col>
      <xdr:colOff>498989</xdr:colOff>
      <xdr:row>41</xdr:row>
      <xdr:rowOff>21770</xdr:rowOff>
    </xdr:from>
    <xdr:to>
      <xdr:col>7</xdr:col>
      <xdr:colOff>421646</xdr:colOff>
      <xdr:row>86</xdr:row>
      <xdr:rowOff>5640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989" y="9993084"/>
          <a:ext cx="6040428" cy="7952213"/>
        </a:xfrm>
        <a:prstGeom prst="rect">
          <a:avLst/>
        </a:prstGeom>
      </xdr:spPr>
    </xdr:pic>
    <xdr:clientData/>
  </xdr:twoCellAnchor>
  <xdr:twoCellAnchor editAs="oneCell">
    <xdr:from>
      <xdr:col>8</xdr:col>
      <xdr:colOff>511004</xdr:colOff>
      <xdr:row>41</xdr:row>
      <xdr:rowOff>43543</xdr:rowOff>
    </xdr:from>
    <xdr:to>
      <xdr:col>19</xdr:col>
      <xdr:colOff>602625</xdr:colOff>
      <xdr:row>92</xdr:row>
      <xdr:rowOff>24704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8375" y="10014857"/>
          <a:ext cx="6797221" cy="8994533"/>
        </a:xfrm>
        <a:prstGeom prst="rect">
          <a:avLst/>
        </a:prstGeom>
      </xdr:spPr>
    </xdr:pic>
    <xdr:clientData/>
  </xdr:twoCellAnchor>
  <xdr:twoCellAnchor editAs="oneCell">
    <xdr:from>
      <xdr:col>20</xdr:col>
      <xdr:colOff>308275</xdr:colOff>
      <xdr:row>40</xdr:row>
      <xdr:rowOff>43542</xdr:rowOff>
    </xdr:from>
    <xdr:to>
      <xdr:col>30</xdr:col>
      <xdr:colOff>469267</xdr:colOff>
      <xdr:row>85</xdr:row>
      <xdr:rowOff>23270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50846" y="9840685"/>
          <a:ext cx="6256992" cy="7948071"/>
        </a:xfrm>
        <a:prstGeom prst="rect">
          <a:avLst/>
        </a:prstGeom>
      </xdr:spPr>
    </xdr:pic>
    <xdr:clientData/>
  </xdr:twoCellAnchor>
  <xdr:twoCellAnchor editAs="oneCell">
    <xdr:from>
      <xdr:col>31</xdr:col>
      <xdr:colOff>64817</xdr:colOff>
      <xdr:row>39</xdr:row>
      <xdr:rowOff>642257</xdr:rowOff>
    </xdr:from>
    <xdr:to>
      <xdr:col>41</xdr:col>
      <xdr:colOff>527783</xdr:colOff>
      <xdr:row>81</xdr:row>
      <xdr:rowOff>66654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12988" y="9731828"/>
          <a:ext cx="6558966" cy="7403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RK6wWtFE7HzRgrCME5Rs26i909n-Ow0P/view?usp=sharing" TargetMode="External"/><Relationship Id="rId1" Type="http://schemas.openxmlformats.org/officeDocument/2006/relationships/hyperlink" Target="https://drive.google.com/file/d/1AB8H2ubl5y_fFUcP2qIaECCnE4m03mW9/view?usp=shari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6"/>
  <sheetViews>
    <sheetView topLeftCell="A206" zoomScale="55" zoomScaleNormal="55" workbookViewId="0">
      <selection activeCell="K197" sqref="K197:O204"/>
    </sheetView>
  </sheetViews>
  <sheetFormatPr defaultRowHeight="13.8"/>
  <cols>
    <col min="2" max="2" width="35.77734375" customWidth="1"/>
    <col min="3" max="3" width="27.21875" customWidth="1"/>
    <col min="4" max="4" width="31.5546875" customWidth="1"/>
    <col min="5" max="5" width="15.109375" customWidth="1"/>
  </cols>
  <sheetData>
    <row r="1" spans="1:9" ht="16.8">
      <c r="A1" s="1"/>
      <c r="B1" s="2" t="s">
        <v>0</v>
      </c>
      <c r="C1" s="3"/>
      <c r="D1" s="3"/>
      <c r="E1" s="4"/>
      <c r="F1" s="4"/>
      <c r="G1" s="4"/>
      <c r="H1" s="4"/>
      <c r="I1" s="4"/>
    </row>
    <row r="2" spans="1:9" ht="14.4">
      <c r="A2" s="5"/>
      <c r="B2" s="6" t="s">
        <v>1</v>
      </c>
      <c r="C2" s="136" t="s">
        <v>120</v>
      </c>
      <c r="D2" s="137"/>
    </row>
    <row r="3" spans="1:9">
      <c r="A3" s="8"/>
    </row>
    <row r="4" spans="1:9">
      <c r="A4" s="9"/>
      <c r="B4" s="10" t="s">
        <v>2</v>
      </c>
      <c r="C4" s="11"/>
    </row>
    <row r="5" spans="1:9" ht="31.8">
      <c r="A5" s="12"/>
      <c r="B5" s="13" t="s">
        <v>3</v>
      </c>
      <c r="C5" s="139" t="s">
        <v>4</v>
      </c>
      <c r="D5" s="176" t="s">
        <v>198</v>
      </c>
    </row>
    <row r="6" spans="1:9" ht="115.2" customHeight="1">
      <c r="A6" s="15" t="s">
        <v>5</v>
      </c>
      <c r="B6" s="140" t="s">
        <v>139</v>
      </c>
      <c r="C6" s="16" t="s">
        <v>197</v>
      </c>
      <c r="D6" s="177" t="s">
        <v>199</v>
      </c>
    </row>
    <row r="7" spans="1:9" ht="187.8" customHeight="1">
      <c r="A7" s="15" t="s">
        <v>6</v>
      </c>
      <c r="B7" s="17" t="s">
        <v>201</v>
      </c>
      <c r="C7" s="16" t="s">
        <v>140</v>
      </c>
      <c r="D7" s="177" t="s">
        <v>200</v>
      </c>
    </row>
    <row r="8" spans="1:9" ht="53.4">
      <c r="A8" s="18" t="s">
        <v>7</v>
      </c>
      <c r="B8" s="19" t="s">
        <v>141</v>
      </c>
      <c r="C8" s="16" t="s">
        <v>202</v>
      </c>
      <c r="D8" s="177" t="s">
        <v>203</v>
      </c>
    </row>
    <row r="9" spans="1:9" ht="154.19999999999999">
      <c r="A9" s="20" t="s">
        <v>8</v>
      </c>
      <c r="B9" s="178" t="s">
        <v>204</v>
      </c>
      <c r="C9" s="16" t="s">
        <v>142</v>
      </c>
      <c r="D9" s="177" t="s">
        <v>205</v>
      </c>
    </row>
    <row r="10" spans="1:9" ht="409.6">
      <c r="A10" s="20" t="s">
        <v>9</v>
      </c>
      <c r="B10" s="19" t="s">
        <v>143</v>
      </c>
      <c r="C10" s="16" t="s">
        <v>144</v>
      </c>
      <c r="D10" s="177" t="s">
        <v>206</v>
      </c>
    </row>
    <row r="11" spans="1:9" ht="85.8" customHeight="1">
      <c r="A11" s="20" t="s">
        <v>10</v>
      </c>
      <c r="B11" s="19" t="s">
        <v>145</v>
      </c>
      <c r="C11" s="140" t="s">
        <v>146</v>
      </c>
      <c r="D11" s="177" t="s">
        <v>207</v>
      </c>
    </row>
    <row r="12" spans="1:9" ht="93">
      <c r="A12" s="20" t="s">
        <v>11</v>
      </c>
      <c r="B12" s="19" t="s">
        <v>147</v>
      </c>
      <c r="C12" s="16" t="s">
        <v>148</v>
      </c>
      <c r="D12" s="177" t="s">
        <v>208</v>
      </c>
    </row>
    <row r="13" spans="1:9" ht="330.6">
      <c r="A13" s="20" t="s">
        <v>12</v>
      </c>
      <c r="B13" s="19" t="s">
        <v>149</v>
      </c>
      <c r="C13" s="16" t="s">
        <v>150</v>
      </c>
      <c r="D13" s="177" t="s">
        <v>209</v>
      </c>
    </row>
    <row r="14" spans="1:9" ht="131.4" customHeight="1">
      <c r="A14" s="20" t="s">
        <v>13</v>
      </c>
      <c r="B14" s="179" t="s">
        <v>212</v>
      </c>
      <c r="C14" s="140" t="s">
        <v>213</v>
      </c>
      <c r="D14" s="177" t="s">
        <v>210</v>
      </c>
    </row>
    <row r="15" spans="1:9" ht="158.4" customHeight="1">
      <c r="A15" s="20" t="s">
        <v>14</v>
      </c>
      <c r="B15" s="141" t="s">
        <v>151</v>
      </c>
      <c r="C15" s="16" t="s">
        <v>152</v>
      </c>
      <c r="D15" s="177" t="s">
        <v>211</v>
      </c>
    </row>
    <row r="16" spans="1:9" ht="122.4" customHeight="1">
      <c r="A16" s="180" t="s">
        <v>215</v>
      </c>
      <c r="B16" s="141" t="s">
        <v>153</v>
      </c>
      <c r="C16" s="141" t="s">
        <v>154</v>
      </c>
      <c r="D16" s="177" t="s">
        <v>214</v>
      </c>
    </row>
    <row r="17" spans="1:5" ht="136.80000000000001" customHeight="1">
      <c r="A17" s="180" t="s">
        <v>216</v>
      </c>
      <c r="B17" s="141" t="s">
        <v>155</v>
      </c>
      <c r="C17" s="141" t="s">
        <v>156</v>
      </c>
      <c r="D17" s="177" t="s">
        <v>217</v>
      </c>
    </row>
    <row r="18" spans="1:5" ht="276.60000000000002" customHeight="1">
      <c r="A18" s="180" t="s">
        <v>219</v>
      </c>
      <c r="B18" s="141" t="s">
        <v>157</v>
      </c>
      <c r="C18" s="141" t="s">
        <v>158</v>
      </c>
      <c r="D18" s="177" t="s">
        <v>218</v>
      </c>
    </row>
    <row r="19" spans="1:5" s="209" customFormat="1">
      <c r="A19" s="207"/>
      <c r="B19" s="208"/>
      <c r="C19" s="208"/>
    </row>
    <row r="20" spans="1:5" ht="14.4">
      <c r="A20" s="23"/>
      <c r="B20" s="23" t="s">
        <v>15</v>
      </c>
      <c r="C20" s="11"/>
    </row>
    <row r="21" spans="1:5">
      <c r="A21" s="24"/>
      <c r="B21" s="14" t="s">
        <v>16</v>
      </c>
      <c r="C21" s="14" t="s">
        <v>17</v>
      </c>
    </row>
    <row r="22" spans="1:5" ht="99.6" customHeight="1">
      <c r="A22" s="22"/>
      <c r="B22" s="25" t="s">
        <v>18</v>
      </c>
      <c r="C22" s="138" t="s">
        <v>134</v>
      </c>
    </row>
    <row r="23" spans="1:5" ht="145.80000000000001">
      <c r="A23" s="22"/>
      <c r="B23" s="25" t="s">
        <v>19</v>
      </c>
      <c r="C23" s="138" t="s">
        <v>135</v>
      </c>
    </row>
    <row r="24" spans="1:5" ht="106.2">
      <c r="A24" s="22"/>
      <c r="B24" s="25" t="s">
        <v>20</v>
      </c>
      <c r="C24" s="138" t="s">
        <v>136</v>
      </c>
    </row>
    <row r="25" spans="1:5" ht="238.2">
      <c r="A25" s="22"/>
      <c r="B25" s="25" t="s">
        <v>21</v>
      </c>
      <c r="C25" s="138" t="s">
        <v>137</v>
      </c>
    </row>
    <row r="26" spans="1:5" ht="106.2" customHeight="1">
      <c r="A26" s="22"/>
      <c r="B26" s="26" t="s">
        <v>22</v>
      </c>
      <c r="C26" s="138" t="s">
        <v>138</v>
      </c>
    </row>
    <row r="27" spans="1:5">
      <c r="A27" s="8"/>
    </row>
    <row r="28" spans="1:5" ht="14.4">
      <c r="A28" s="28"/>
      <c r="B28" s="29" t="s">
        <v>23</v>
      </c>
    </row>
    <row r="29" spans="1:5">
      <c r="A29" s="30"/>
      <c r="B29" s="31" t="s">
        <v>24</v>
      </c>
    </row>
    <row r="30" spans="1:5">
      <c r="A30" s="30"/>
      <c r="B30" s="32" t="s">
        <v>25</v>
      </c>
    </row>
    <row r="31" spans="1:5">
      <c r="A31" s="30"/>
      <c r="B31" s="33" t="s">
        <v>26</v>
      </c>
    </row>
    <row r="32" spans="1:5">
      <c r="A32" s="30"/>
      <c r="B32" s="32" t="s">
        <v>27</v>
      </c>
      <c r="C32" s="34"/>
      <c r="E32" s="34"/>
    </row>
    <row r="33" spans="1:7">
      <c r="A33" s="35"/>
      <c r="B33" s="36" t="s">
        <v>28</v>
      </c>
    </row>
    <row r="34" spans="1:7">
      <c r="A34" s="35"/>
      <c r="B34" s="35"/>
      <c r="C34" s="8"/>
      <c r="D34" s="8"/>
      <c r="E34" s="8"/>
      <c r="F34" s="8"/>
      <c r="G34" s="8"/>
    </row>
    <row r="35" spans="1:7">
      <c r="A35" s="35"/>
      <c r="B35" s="35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37"/>
      <c r="E37" s="3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38"/>
      <c r="D39" s="8"/>
      <c r="E39" s="3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 ht="382.2" customHeight="1">
      <c r="A57" s="39"/>
      <c r="B57" s="39" t="s">
        <v>29</v>
      </c>
      <c r="C57" s="8"/>
      <c r="D57" s="8"/>
      <c r="E57" s="8"/>
      <c r="F57" s="8"/>
      <c r="G57" s="8"/>
    </row>
    <row r="58" spans="1:7">
      <c r="A58" s="30"/>
      <c r="B58" s="31" t="s">
        <v>30</v>
      </c>
    </row>
    <row r="59" spans="1:7">
      <c r="A59" s="30"/>
      <c r="B59" s="32" t="s">
        <v>25</v>
      </c>
    </row>
    <row r="60" spans="1:7">
      <c r="A60" s="30"/>
      <c r="B60" s="33" t="s">
        <v>26</v>
      </c>
    </row>
    <row r="61" spans="1:7">
      <c r="A61" s="30"/>
      <c r="B61" s="32" t="s">
        <v>27</v>
      </c>
    </row>
    <row r="62" spans="1:7">
      <c r="A62" s="35"/>
      <c r="B62" s="36" t="s">
        <v>31</v>
      </c>
    </row>
    <row r="63" spans="1:7">
      <c r="A63" s="8"/>
    </row>
    <row r="64" spans="1:7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 ht="77.400000000000006" customHeight="1">
      <c r="A78" s="8"/>
    </row>
    <row r="79" spans="1:1">
      <c r="A79" s="8"/>
    </row>
    <row r="80" spans="1:1">
      <c r="A80" s="8"/>
    </row>
    <row r="81" spans="1:5">
      <c r="A81" s="8"/>
    </row>
    <row r="82" spans="1:5">
      <c r="A82" s="8"/>
    </row>
    <row r="83" spans="1:5">
      <c r="A83" s="8"/>
    </row>
    <row r="84" spans="1:5">
      <c r="A84" s="8"/>
    </row>
    <row r="85" spans="1:5">
      <c r="A85" s="8"/>
    </row>
    <row r="86" spans="1:5" ht="14.4">
      <c r="A86" s="39"/>
      <c r="B86" s="39" t="s">
        <v>32</v>
      </c>
      <c r="C86" s="8"/>
      <c r="D86" s="8"/>
    </row>
    <row r="87" spans="1:5">
      <c r="A87" s="35"/>
      <c r="B87" s="35"/>
      <c r="C87" s="8"/>
      <c r="D87" s="8"/>
    </row>
    <row r="88" spans="1:5">
      <c r="A88" s="40"/>
      <c r="B88" s="41" t="s">
        <v>33</v>
      </c>
      <c r="C88" s="11"/>
      <c r="D88" s="11"/>
      <c r="E88" s="11"/>
    </row>
    <row r="89" spans="1:5">
      <c r="A89" s="21"/>
      <c r="B89" s="27"/>
      <c r="C89" s="42" t="s">
        <v>34</v>
      </c>
      <c r="D89" s="42" t="s">
        <v>35</v>
      </c>
      <c r="E89" s="42" t="s">
        <v>36</v>
      </c>
    </row>
    <row r="90" spans="1:5" ht="26.4" customHeight="1">
      <c r="A90" s="43">
        <v>1</v>
      </c>
      <c r="B90" s="44" t="s">
        <v>37</v>
      </c>
      <c r="C90" s="45">
        <v>27900000</v>
      </c>
      <c r="D90" s="46">
        <v>27900000</v>
      </c>
      <c r="E90" s="46">
        <v>27900000</v>
      </c>
    </row>
    <row r="91" spans="1:5" ht="21" customHeight="1">
      <c r="A91" s="43">
        <v>2</v>
      </c>
      <c r="B91" s="44" t="s">
        <v>38</v>
      </c>
      <c r="C91" s="47">
        <v>0.05</v>
      </c>
      <c r="D91" s="48">
        <v>0.01</v>
      </c>
      <c r="E91" s="48">
        <v>0.02</v>
      </c>
    </row>
    <row r="92" spans="1:5" ht="30.6" customHeight="1">
      <c r="A92" s="43">
        <v>3</v>
      </c>
      <c r="B92" s="44" t="s">
        <v>39</v>
      </c>
      <c r="C92" s="49">
        <f t="shared" ref="C92:E92" si="0">C90*C91</f>
        <v>1395000</v>
      </c>
      <c r="D92" s="50">
        <f t="shared" si="0"/>
        <v>279000</v>
      </c>
      <c r="E92" s="50">
        <f t="shared" si="0"/>
        <v>558000</v>
      </c>
    </row>
    <row r="93" spans="1:5" ht="21" customHeight="1">
      <c r="A93" s="43">
        <v>4</v>
      </c>
      <c r="B93" s="44" t="s">
        <v>40</v>
      </c>
      <c r="C93" s="49">
        <f t="shared" ref="C93:E93" si="1">C90+C92</f>
        <v>29295000</v>
      </c>
      <c r="D93" s="50">
        <f t="shared" si="1"/>
        <v>28179000</v>
      </c>
      <c r="E93" s="50">
        <f t="shared" si="1"/>
        <v>28458000</v>
      </c>
    </row>
    <row r="94" spans="1:5">
      <c r="A94" s="143"/>
      <c r="B94" s="144"/>
      <c r="C94" s="145"/>
      <c r="D94" s="27"/>
      <c r="E94" s="27"/>
    </row>
    <row r="95" spans="1:5" ht="28.8" customHeight="1">
      <c r="A95" s="43">
        <v>5</v>
      </c>
      <c r="B95" s="44" t="s">
        <v>41</v>
      </c>
      <c r="C95" s="45">
        <v>12000000</v>
      </c>
      <c r="D95" s="46">
        <v>12000000</v>
      </c>
      <c r="E95" s="46">
        <v>12000000</v>
      </c>
    </row>
    <row r="96" spans="1:5" ht="23.4" customHeight="1">
      <c r="A96" s="51">
        <v>6</v>
      </c>
      <c r="B96" s="44" t="s">
        <v>42</v>
      </c>
      <c r="C96" s="45">
        <v>250000</v>
      </c>
      <c r="D96" s="46">
        <v>50000</v>
      </c>
      <c r="E96" s="46">
        <v>100000</v>
      </c>
    </row>
    <row r="97" spans="1:6" ht="27.6" customHeight="1">
      <c r="A97" s="51">
        <v>7</v>
      </c>
      <c r="B97" s="44" t="s">
        <v>43</v>
      </c>
      <c r="C97" s="49">
        <f t="shared" ref="C97:E97" si="2">C95+C96</f>
        <v>12250000</v>
      </c>
      <c r="D97" s="50">
        <f t="shared" si="2"/>
        <v>12050000</v>
      </c>
      <c r="E97" s="50">
        <f t="shared" si="2"/>
        <v>12100000</v>
      </c>
    </row>
    <row r="98" spans="1:6">
      <c r="A98" s="146"/>
      <c r="B98" s="144"/>
      <c r="C98" s="145"/>
      <c r="D98" s="27"/>
      <c r="E98" s="27"/>
    </row>
    <row r="99" spans="1:6" ht="30.6" customHeight="1">
      <c r="A99" s="51">
        <v>8</v>
      </c>
      <c r="B99" s="44" t="s">
        <v>44</v>
      </c>
      <c r="C99" s="52">
        <v>0.3</v>
      </c>
      <c r="D99" s="53">
        <v>0.3</v>
      </c>
      <c r="E99" s="53">
        <v>0.3</v>
      </c>
    </row>
    <row r="100" spans="1:6" ht="28.8" customHeight="1">
      <c r="A100" s="51">
        <v>9</v>
      </c>
      <c r="B100" s="44" t="s">
        <v>45</v>
      </c>
      <c r="C100" s="52">
        <v>0.3</v>
      </c>
      <c r="D100" s="53">
        <v>0.3</v>
      </c>
      <c r="E100" s="53">
        <v>0.3</v>
      </c>
    </row>
    <row r="101" spans="1:6">
      <c r="A101" s="146"/>
      <c r="B101" s="144"/>
      <c r="C101" s="145"/>
      <c r="D101" s="27"/>
      <c r="E101" s="27"/>
    </row>
    <row r="102" spans="1:6" ht="27" customHeight="1">
      <c r="A102" s="51">
        <v>10</v>
      </c>
      <c r="B102" s="44" t="s">
        <v>46</v>
      </c>
      <c r="C102" s="54">
        <f t="shared" ref="C102:E102" si="3">C95/C99</f>
        <v>40000000</v>
      </c>
      <c r="D102" s="55">
        <f t="shared" si="3"/>
        <v>40000000</v>
      </c>
      <c r="E102" s="55">
        <f t="shared" si="3"/>
        <v>40000000</v>
      </c>
    </row>
    <row r="103" spans="1:6" ht="25.8" customHeight="1">
      <c r="A103" s="51">
        <v>11</v>
      </c>
      <c r="B103" s="15" t="s">
        <v>47</v>
      </c>
      <c r="C103" s="56">
        <f t="shared" ref="C103:E103" si="4">C97/C100</f>
        <v>40833333.333333336</v>
      </c>
      <c r="D103" s="57">
        <f t="shared" si="4"/>
        <v>40166666.666666672</v>
      </c>
      <c r="E103" s="57">
        <f t="shared" si="4"/>
        <v>40333333.333333336</v>
      </c>
    </row>
    <row r="104" spans="1:6" ht="29.4" customHeight="1">
      <c r="A104" s="51">
        <v>12</v>
      </c>
      <c r="B104" s="15" t="s">
        <v>48</v>
      </c>
      <c r="C104" s="58">
        <f t="shared" ref="C104:E104" si="5">C103-C102</f>
        <v>833333.33333333582</v>
      </c>
      <c r="D104" s="59">
        <f t="shared" si="5"/>
        <v>166666.66666667163</v>
      </c>
      <c r="E104" s="59">
        <f t="shared" si="5"/>
        <v>333333.33333333582</v>
      </c>
    </row>
    <row r="105" spans="1:6" ht="46.2" customHeight="1">
      <c r="A105" s="60"/>
      <c r="B105" s="211" t="s">
        <v>49</v>
      </c>
      <c r="C105" s="212"/>
      <c r="D105" s="212"/>
      <c r="E105" s="212"/>
      <c r="F105" s="147"/>
    </row>
    <row r="106" spans="1:6">
      <c r="A106" s="61">
        <v>13</v>
      </c>
      <c r="B106" s="62" t="s">
        <v>50</v>
      </c>
      <c r="C106" s="63">
        <f t="shared" ref="C106:E106" si="6">C92*C100-C96</f>
        <v>168500</v>
      </c>
      <c r="D106" s="63">
        <f t="shared" si="6"/>
        <v>33700</v>
      </c>
      <c r="E106" s="63">
        <f t="shared" si="6"/>
        <v>67400</v>
      </c>
    </row>
    <row r="107" spans="1:6">
      <c r="A107" s="64">
        <v>14</v>
      </c>
      <c r="B107" s="62" t="s">
        <v>51</v>
      </c>
      <c r="C107" s="65">
        <v>300000</v>
      </c>
      <c r="D107" s="65">
        <v>200000</v>
      </c>
      <c r="E107" s="65">
        <v>100000</v>
      </c>
    </row>
    <row r="108" spans="1:6">
      <c r="A108" s="64">
        <v>15</v>
      </c>
      <c r="B108" s="27" t="s">
        <v>52</v>
      </c>
      <c r="C108" s="66">
        <f t="shared" ref="C108:E108" si="7">C107/C106</f>
        <v>1.7804154302670623</v>
      </c>
      <c r="D108" s="66">
        <f t="shared" si="7"/>
        <v>5.9347181008902075</v>
      </c>
      <c r="E108" s="66">
        <f t="shared" si="7"/>
        <v>1.4836795252225519</v>
      </c>
    </row>
    <row r="109" spans="1:6">
      <c r="A109" s="64">
        <v>16</v>
      </c>
      <c r="B109" s="27" t="s">
        <v>53</v>
      </c>
      <c r="C109" s="53">
        <v>1.5</v>
      </c>
      <c r="D109" s="53">
        <v>1</v>
      </c>
      <c r="E109" s="53">
        <v>0.5</v>
      </c>
    </row>
    <row r="110" spans="1:6">
      <c r="A110" s="64">
        <v>17</v>
      </c>
      <c r="B110" s="27" t="s">
        <v>54</v>
      </c>
      <c r="C110" s="67">
        <v>0.25</v>
      </c>
      <c r="D110" s="67">
        <v>0.25</v>
      </c>
      <c r="E110" s="67">
        <v>0.25</v>
      </c>
    </row>
    <row r="111" spans="1:6">
      <c r="A111" s="64">
        <v>18</v>
      </c>
      <c r="B111" s="27" t="s">
        <v>55</v>
      </c>
      <c r="C111" s="68">
        <f t="shared" ref="C111:E111" si="8">C109+C109*C110</f>
        <v>1.875</v>
      </c>
      <c r="D111" s="68">
        <f t="shared" si="8"/>
        <v>1.25</v>
      </c>
      <c r="E111" s="68">
        <f t="shared" si="8"/>
        <v>0.625</v>
      </c>
    </row>
    <row r="112" spans="1:6">
      <c r="A112" s="69">
        <v>19</v>
      </c>
      <c r="B112" s="27" t="s">
        <v>56</v>
      </c>
      <c r="C112" s="66">
        <f t="shared" ref="C112:E112" si="9">C108+C111</f>
        <v>3.6554154302670625</v>
      </c>
      <c r="D112" s="66">
        <f t="shared" si="9"/>
        <v>7.1847181008902075</v>
      </c>
      <c r="E112" s="66">
        <f t="shared" si="9"/>
        <v>2.1086795252225521</v>
      </c>
    </row>
    <row r="113" spans="1:5">
      <c r="A113" s="131"/>
      <c r="B113" s="132"/>
      <c r="C113" s="133"/>
      <c r="D113" s="133"/>
      <c r="E113" s="133"/>
    </row>
    <row r="114" spans="1:5">
      <c r="A114" s="131"/>
      <c r="B114" s="134" t="s">
        <v>121</v>
      </c>
      <c r="C114" s="133"/>
      <c r="D114" s="133"/>
      <c r="E114" s="133"/>
    </row>
    <row r="115" spans="1:5">
      <c r="A115" s="131"/>
      <c r="B115" s="132" t="s">
        <v>122</v>
      </c>
      <c r="C115" s="133"/>
      <c r="D115" s="133"/>
      <c r="E115" s="133"/>
    </row>
    <row r="116" spans="1:5">
      <c r="A116" s="131"/>
      <c r="B116" s="132"/>
      <c r="C116" s="133" t="s">
        <v>123</v>
      </c>
      <c r="D116" s="133"/>
      <c r="E116" s="133"/>
    </row>
    <row r="117" spans="1:5">
      <c r="A117" s="131"/>
      <c r="B117" s="132" t="s">
        <v>124</v>
      </c>
      <c r="C117" s="133"/>
      <c r="D117" s="133"/>
      <c r="E117" s="133"/>
    </row>
    <row r="118" spans="1:5">
      <c r="A118" s="131"/>
      <c r="B118" s="132"/>
      <c r="C118" s="133" t="s">
        <v>125</v>
      </c>
      <c r="D118" s="133"/>
      <c r="E118" s="133"/>
    </row>
    <row r="119" spans="1:5">
      <c r="A119" s="131"/>
      <c r="B119" s="132" t="s">
        <v>126</v>
      </c>
      <c r="C119" s="133"/>
      <c r="D119" s="133"/>
      <c r="E119" s="133"/>
    </row>
    <row r="120" spans="1:5">
      <c r="A120" s="131"/>
      <c r="B120" s="132"/>
      <c r="C120" s="133" t="s">
        <v>127</v>
      </c>
      <c r="D120" s="133"/>
      <c r="E120" s="133"/>
    </row>
    <row r="121" spans="1:5">
      <c r="A121" s="131"/>
      <c r="B121" s="132"/>
      <c r="C121" s="133"/>
      <c r="D121" s="133"/>
      <c r="E121" s="133"/>
    </row>
    <row r="122" spans="1:5" ht="15.6">
      <c r="A122" s="131"/>
      <c r="B122" s="161" t="s">
        <v>171</v>
      </c>
    </row>
    <row r="123" spans="1:5">
      <c r="A123" s="131"/>
      <c r="C123" s="155"/>
    </row>
    <row r="124" spans="1:5">
      <c r="A124" s="131"/>
    </row>
    <row r="125" spans="1:5">
      <c r="A125" s="131"/>
    </row>
    <row r="126" spans="1:5">
      <c r="A126" s="131"/>
    </row>
    <row r="127" spans="1:5">
      <c r="A127" s="131"/>
    </row>
    <row r="128" spans="1:5">
      <c r="A128" s="131"/>
    </row>
    <row r="129" spans="1:6">
      <c r="A129" s="131"/>
    </row>
    <row r="130" spans="1:6">
      <c r="A130" s="131"/>
    </row>
    <row r="131" spans="1:6">
      <c r="A131" s="131"/>
    </row>
    <row r="132" spans="1:6">
      <c r="A132" s="131"/>
    </row>
    <row r="133" spans="1:6">
      <c r="A133" s="131"/>
    </row>
    <row r="134" spans="1:6">
      <c r="A134" s="131"/>
    </row>
    <row r="135" spans="1:6">
      <c r="A135" s="131"/>
    </row>
    <row r="136" spans="1:6">
      <c r="A136" s="131"/>
    </row>
    <row r="137" spans="1:6">
      <c r="A137" s="131"/>
    </row>
    <row r="138" spans="1:6">
      <c r="A138" s="131"/>
    </row>
    <row r="139" spans="1:6">
      <c r="A139" s="131"/>
    </row>
    <row r="140" spans="1:6">
      <c r="A140" s="131"/>
    </row>
    <row r="141" spans="1:6">
      <c r="A141" s="22"/>
      <c r="B141" s="156"/>
      <c r="C141" s="156"/>
      <c r="D141" s="156"/>
      <c r="E141" s="156"/>
      <c r="F141" s="7"/>
    </row>
    <row r="142" spans="1:6">
      <c r="A142" s="8"/>
      <c r="B142" s="160" t="s">
        <v>169</v>
      </c>
      <c r="C142" s="156"/>
      <c r="D142" s="156"/>
      <c r="E142" s="156"/>
    </row>
    <row r="143" spans="1:6">
      <c r="A143" s="8"/>
      <c r="B143" s="158" t="s">
        <v>170</v>
      </c>
      <c r="C143" s="158"/>
      <c r="D143" s="156"/>
      <c r="E143" s="156"/>
    </row>
    <row r="144" spans="1:6">
      <c r="A144" s="157"/>
      <c r="B144" s="158"/>
      <c r="C144" s="158"/>
    </row>
    <row r="145" spans="1:4">
      <c r="A145" s="157"/>
      <c r="B145" s="158"/>
      <c r="C145" s="158"/>
    </row>
    <row r="146" spans="1:4" ht="14.4">
      <c r="A146" s="157"/>
      <c r="B146" s="162" t="s">
        <v>57</v>
      </c>
      <c r="C146" s="158"/>
    </row>
    <row r="147" spans="1:4" ht="14.4">
      <c r="A147" s="7"/>
      <c r="B147" s="70" t="s">
        <v>58</v>
      </c>
    </row>
    <row r="148" spans="1:4" ht="14.4">
      <c r="A148" s="7"/>
      <c r="B148" s="71" t="s">
        <v>59</v>
      </c>
    </row>
    <row r="149" spans="1:4">
      <c r="A149" s="7"/>
      <c r="B149" s="7"/>
    </row>
    <row r="150" spans="1:4">
      <c r="A150" s="183"/>
      <c r="B150" s="184" t="s">
        <v>60</v>
      </c>
      <c r="D150" s="142"/>
    </row>
    <row r="151" spans="1:4" ht="53.4">
      <c r="A151" s="185">
        <v>1</v>
      </c>
      <c r="B151" s="186" t="s">
        <v>220</v>
      </c>
    </row>
    <row r="152" spans="1:4" ht="40.200000000000003">
      <c r="A152" s="185">
        <v>2</v>
      </c>
      <c r="B152" s="186" t="s">
        <v>221</v>
      </c>
    </row>
    <row r="153" spans="1:4" ht="66.599999999999994">
      <c r="A153" s="185">
        <v>3</v>
      </c>
      <c r="B153" s="186" t="s">
        <v>222</v>
      </c>
    </row>
    <row r="154" spans="1:4" ht="40.200000000000003">
      <c r="A154" s="185">
        <v>4</v>
      </c>
      <c r="B154" s="186" t="s">
        <v>223</v>
      </c>
    </row>
    <row r="155" spans="1:4" ht="27">
      <c r="A155" s="185">
        <v>5</v>
      </c>
      <c r="B155" s="186" t="s">
        <v>224</v>
      </c>
    </row>
    <row r="156" spans="1:4" ht="27">
      <c r="A156" s="185">
        <v>6</v>
      </c>
      <c r="B156" s="186" t="s">
        <v>225</v>
      </c>
    </row>
    <row r="157" spans="1:4" ht="79.8">
      <c r="A157" s="185">
        <v>7</v>
      </c>
      <c r="B157" s="186" t="s">
        <v>226</v>
      </c>
    </row>
    <row r="158" spans="1:4" s="156" customFormat="1" ht="53.4">
      <c r="A158" s="185">
        <v>8</v>
      </c>
      <c r="B158" s="186" t="s">
        <v>227</v>
      </c>
    </row>
    <row r="159" spans="1:4">
      <c r="A159" s="7"/>
      <c r="B159" s="7"/>
    </row>
    <row r="160" spans="1:4">
      <c r="A160" s="72"/>
      <c r="B160" s="73" t="s">
        <v>61</v>
      </c>
    </row>
    <row r="161" spans="1:2">
      <c r="A161" s="74">
        <v>1</v>
      </c>
      <c r="B161" s="75" t="s">
        <v>128</v>
      </c>
    </row>
    <row r="162" spans="1:2">
      <c r="A162" s="74">
        <v>2</v>
      </c>
      <c r="B162" s="75" t="s">
        <v>129</v>
      </c>
    </row>
    <row r="163" spans="1:2">
      <c r="A163" s="74">
        <v>3</v>
      </c>
      <c r="B163" s="75" t="s">
        <v>130</v>
      </c>
    </row>
    <row r="164" spans="1:2">
      <c r="A164" s="74">
        <v>4</v>
      </c>
      <c r="B164" s="75" t="s">
        <v>131</v>
      </c>
    </row>
    <row r="165" spans="1:2">
      <c r="A165" s="74">
        <v>5</v>
      </c>
      <c r="B165" s="76" t="s">
        <v>132</v>
      </c>
    </row>
    <row r="166" spans="1:2">
      <c r="A166" s="8"/>
    </row>
    <row r="167" spans="1:2" ht="14.4">
      <c r="A167" s="8"/>
      <c r="B167" s="39" t="s">
        <v>62</v>
      </c>
    </row>
    <row r="168" spans="1:2">
      <c r="A168" s="8"/>
      <c r="B168" s="36" t="s">
        <v>63</v>
      </c>
    </row>
    <row r="169" spans="1:2">
      <c r="A169" s="8"/>
    </row>
    <row r="170" spans="1:2">
      <c r="A170" s="8"/>
    </row>
    <row r="171" spans="1:2">
      <c r="A171" s="8"/>
    </row>
    <row r="172" spans="1:2">
      <c r="A172" s="8"/>
    </row>
    <row r="173" spans="1:2">
      <c r="A173" s="8"/>
    </row>
    <row r="174" spans="1:2">
      <c r="A174" s="8"/>
    </row>
    <row r="175" spans="1:2">
      <c r="A175" s="8"/>
    </row>
    <row r="176" spans="1:2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6">
      <c r="A193" s="8"/>
    </row>
    <row r="194" spans="1:6" s="156" customFormat="1">
      <c r="A194" s="157"/>
      <c r="B194" s="188" t="s">
        <v>229</v>
      </c>
    </row>
    <row r="195" spans="1:6" s="156" customFormat="1">
      <c r="A195" s="157"/>
    </row>
    <row r="196" spans="1:6" s="156" customFormat="1">
      <c r="A196" s="157"/>
      <c r="B196" s="163" t="s">
        <v>172</v>
      </c>
      <c r="C196" s="163" t="s">
        <v>173</v>
      </c>
      <c r="D196" s="163" t="s">
        <v>174</v>
      </c>
      <c r="E196" s="163" t="s">
        <v>175</v>
      </c>
      <c r="F196" s="163" t="s">
        <v>176</v>
      </c>
    </row>
    <row r="197" spans="1:6" s="156" customFormat="1" ht="27.6">
      <c r="A197" s="157"/>
      <c r="B197" s="164" t="s">
        <v>177</v>
      </c>
      <c r="C197" s="165">
        <v>10</v>
      </c>
      <c r="D197" s="165">
        <v>6</v>
      </c>
      <c r="E197" s="166">
        <v>10</v>
      </c>
      <c r="F197" s="167">
        <f t="shared" ref="F197:F207" si="10">C197*D197*E197</f>
        <v>600</v>
      </c>
    </row>
    <row r="198" spans="1:6" s="156" customFormat="1" ht="27.6">
      <c r="A198" s="157"/>
      <c r="B198" s="164" t="s">
        <v>178</v>
      </c>
      <c r="C198" s="166">
        <v>8</v>
      </c>
      <c r="D198" s="166">
        <v>5</v>
      </c>
      <c r="E198" s="166">
        <v>10</v>
      </c>
      <c r="F198" s="167">
        <f t="shared" si="10"/>
        <v>400</v>
      </c>
    </row>
    <row r="199" spans="1:6" s="156" customFormat="1" ht="30" customHeight="1">
      <c r="A199" s="157"/>
      <c r="B199" s="187" t="s">
        <v>228</v>
      </c>
      <c r="C199" s="165">
        <v>4</v>
      </c>
      <c r="D199" s="165">
        <v>8</v>
      </c>
      <c r="E199" s="166">
        <v>10</v>
      </c>
      <c r="F199" s="167">
        <f t="shared" si="10"/>
        <v>320</v>
      </c>
    </row>
    <row r="200" spans="1:6" s="156" customFormat="1" ht="41.4">
      <c r="A200" s="157"/>
      <c r="B200" s="164" t="s">
        <v>179</v>
      </c>
      <c r="C200" s="165">
        <v>7</v>
      </c>
      <c r="D200" s="165">
        <v>3</v>
      </c>
      <c r="E200" s="166">
        <v>10</v>
      </c>
      <c r="F200" s="166">
        <f t="shared" si="10"/>
        <v>210</v>
      </c>
    </row>
    <row r="201" spans="1:6" s="156" customFormat="1" ht="45" customHeight="1">
      <c r="A201" s="157"/>
      <c r="B201" s="187" t="s">
        <v>230</v>
      </c>
      <c r="C201" s="165">
        <v>8</v>
      </c>
      <c r="D201" s="165">
        <v>2</v>
      </c>
      <c r="E201" s="166">
        <v>10</v>
      </c>
      <c r="F201" s="166">
        <f t="shared" si="10"/>
        <v>160</v>
      </c>
    </row>
    <row r="202" spans="1:6" s="156" customFormat="1" ht="27.6">
      <c r="A202" s="157"/>
      <c r="B202" s="164" t="s">
        <v>180</v>
      </c>
      <c r="C202" s="165">
        <v>7</v>
      </c>
      <c r="D202" s="165">
        <v>2</v>
      </c>
      <c r="E202" s="166">
        <v>10</v>
      </c>
      <c r="F202" s="166">
        <f t="shared" si="10"/>
        <v>140</v>
      </c>
    </row>
    <row r="203" spans="1:6" s="156" customFormat="1" ht="41.4">
      <c r="A203" s="157"/>
      <c r="B203" s="164" t="s">
        <v>181</v>
      </c>
      <c r="C203" s="165">
        <v>3</v>
      </c>
      <c r="D203" s="165">
        <v>4</v>
      </c>
      <c r="E203" s="166">
        <v>10</v>
      </c>
      <c r="F203" s="166">
        <f t="shared" si="10"/>
        <v>120</v>
      </c>
    </row>
    <row r="204" spans="1:6" s="156" customFormat="1" ht="27.6" customHeight="1">
      <c r="A204" s="157"/>
      <c r="B204" s="164" t="s">
        <v>182</v>
      </c>
      <c r="C204" s="165">
        <v>5</v>
      </c>
      <c r="D204" s="165">
        <v>2</v>
      </c>
      <c r="E204" s="166">
        <v>10</v>
      </c>
      <c r="F204" s="166">
        <f t="shared" si="10"/>
        <v>100</v>
      </c>
    </row>
    <row r="205" spans="1:6" s="156" customFormat="1" ht="27.6">
      <c r="A205" s="157"/>
      <c r="B205" s="164" t="s">
        <v>183</v>
      </c>
      <c r="C205" s="166">
        <v>7</v>
      </c>
      <c r="D205" s="166">
        <v>1</v>
      </c>
      <c r="E205" s="166">
        <v>10</v>
      </c>
      <c r="F205" s="166">
        <f t="shared" si="10"/>
        <v>70</v>
      </c>
    </row>
    <row r="206" spans="1:6" s="156" customFormat="1">
      <c r="A206" s="157"/>
      <c r="B206" s="164" t="s">
        <v>184</v>
      </c>
      <c r="C206" s="165">
        <v>5</v>
      </c>
      <c r="D206" s="165">
        <v>1</v>
      </c>
      <c r="E206" s="166">
        <v>10</v>
      </c>
      <c r="F206" s="166">
        <f t="shared" si="10"/>
        <v>50</v>
      </c>
    </row>
    <row r="207" spans="1:6" s="156" customFormat="1" ht="41.4">
      <c r="A207" s="157"/>
      <c r="B207" s="164" t="s">
        <v>185</v>
      </c>
      <c r="C207" s="165">
        <v>3</v>
      </c>
      <c r="D207" s="165">
        <v>1</v>
      </c>
      <c r="E207" s="166">
        <v>10</v>
      </c>
      <c r="F207" s="166">
        <f t="shared" si="10"/>
        <v>30</v>
      </c>
    </row>
    <row r="208" spans="1:6" s="156" customFormat="1">
      <c r="A208" s="157"/>
    </row>
    <row r="209" spans="1:2">
      <c r="A209" s="8"/>
    </row>
    <row r="210" spans="1:2" ht="14.4">
      <c r="A210" s="8"/>
      <c r="B210" s="39" t="s">
        <v>64</v>
      </c>
    </row>
    <row r="211" spans="1:2">
      <c r="A211" s="8"/>
      <c r="B211" s="31" t="s">
        <v>30</v>
      </c>
    </row>
    <row r="212" spans="1:2">
      <c r="A212" s="8"/>
      <c r="B212" s="33"/>
    </row>
    <row r="213" spans="1:2">
      <c r="A213" s="8"/>
      <c r="B213" s="32"/>
    </row>
    <row r="214" spans="1:2">
      <c r="A214" s="8"/>
      <c r="B214" s="142"/>
    </row>
    <row r="215" spans="1:2">
      <c r="A215" s="8"/>
    </row>
    <row r="216" spans="1:2">
      <c r="A216" s="8"/>
    </row>
    <row r="217" spans="1:2">
      <c r="A217" s="8"/>
    </row>
    <row r="218" spans="1:2">
      <c r="A218" s="8"/>
    </row>
    <row r="219" spans="1:2">
      <c r="A219" s="8"/>
    </row>
    <row r="220" spans="1:2">
      <c r="A220" s="8"/>
    </row>
    <row r="221" spans="1:2">
      <c r="A221" s="8"/>
    </row>
    <row r="222" spans="1:2">
      <c r="A222" s="8"/>
    </row>
    <row r="223" spans="1:2">
      <c r="A223" s="8"/>
    </row>
    <row r="224" spans="1:2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  <row r="706" spans="1:1">
      <c r="A706" s="8"/>
    </row>
    <row r="707" spans="1:1">
      <c r="A707" s="8"/>
    </row>
    <row r="708" spans="1:1">
      <c r="A708" s="8"/>
    </row>
    <row r="709" spans="1:1">
      <c r="A709" s="8"/>
    </row>
    <row r="710" spans="1:1">
      <c r="A710" s="8"/>
    </row>
    <row r="711" spans="1:1">
      <c r="A711" s="8"/>
    </row>
    <row r="712" spans="1:1">
      <c r="A712" s="8"/>
    </row>
    <row r="713" spans="1:1">
      <c r="A713" s="8"/>
    </row>
    <row r="714" spans="1:1">
      <c r="A714" s="8"/>
    </row>
    <row r="715" spans="1:1">
      <c r="A715" s="8"/>
    </row>
    <row r="716" spans="1:1">
      <c r="A716" s="8"/>
    </row>
    <row r="717" spans="1:1">
      <c r="A717" s="8"/>
    </row>
    <row r="718" spans="1:1">
      <c r="A718" s="8"/>
    </row>
    <row r="719" spans="1:1">
      <c r="A719" s="8"/>
    </row>
    <row r="720" spans="1:1">
      <c r="A720" s="8"/>
    </row>
    <row r="721" spans="1:1">
      <c r="A721" s="8"/>
    </row>
    <row r="722" spans="1:1">
      <c r="A722" s="8"/>
    </row>
    <row r="723" spans="1:1">
      <c r="A723" s="8"/>
    </row>
    <row r="724" spans="1:1">
      <c r="A724" s="8"/>
    </row>
    <row r="725" spans="1:1">
      <c r="A725" s="8"/>
    </row>
    <row r="726" spans="1:1">
      <c r="A726" s="8"/>
    </row>
    <row r="727" spans="1:1">
      <c r="A727" s="8"/>
    </row>
    <row r="728" spans="1:1">
      <c r="A728" s="8"/>
    </row>
    <row r="729" spans="1:1">
      <c r="A729" s="8"/>
    </row>
    <row r="730" spans="1:1">
      <c r="A730" s="8"/>
    </row>
    <row r="731" spans="1:1">
      <c r="A731" s="8"/>
    </row>
    <row r="732" spans="1:1">
      <c r="A732" s="8"/>
    </row>
    <row r="733" spans="1:1">
      <c r="A733" s="8"/>
    </row>
    <row r="734" spans="1:1">
      <c r="A734" s="8"/>
    </row>
    <row r="735" spans="1:1">
      <c r="A735" s="8"/>
    </row>
    <row r="736" spans="1:1">
      <c r="A736" s="8"/>
    </row>
    <row r="737" spans="1:1">
      <c r="A737" s="8"/>
    </row>
    <row r="738" spans="1:1">
      <c r="A738" s="8"/>
    </row>
    <row r="739" spans="1:1">
      <c r="A739" s="8"/>
    </row>
    <row r="740" spans="1:1">
      <c r="A740" s="8"/>
    </row>
    <row r="741" spans="1:1">
      <c r="A741" s="8"/>
    </row>
    <row r="742" spans="1:1">
      <c r="A742" s="8"/>
    </row>
    <row r="743" spans="1:1">
      <c r="A743" s="8"/>
    </row>
    <row r="744" spans="1:1">
      <c r="A744" s="8"/>
    </row>
    <row r="745" spans="1:1">
      <c r="A745" s="8"/>
    </row>
    <row r="746" spans="1:1">
      <c r="A746" s="8"/>
    </row>
    <row r="747" spans="1:1">
      <c r="A747" s="8"/>
    </row>
    <row r="748" spans="1:1">
      <c r="A748" s="8"/>
    </row>
    <row r="749" spans="1:1">
      <c r="A749" s="8"/>
    </row>
    <row r="750" spans="1:1">
      <c r="A750" s="8"/>
    </row>
    <row r="751" spans="1:1">
      <c r="A751" s="8"/>
    </row>
    <row r="752" spans="1:1">
      <c r="A752" s="8"/>
    </row>
    <row r="753" spans="1:1">
      <c r="A753" s="8"/>
    </row>
    <row r="754" spans="1:1">
      <c r="A754" s="8"/>
    </row>
    <row r="755" spans="1:1">
      <c r="A755" s="8"/>
    </row>
    <row r="756" spans="1:1">
      <c r="A756" s="8"/>
    </row>
    <row r="757" spans="1:1">
      <c r="A757" s="8"/>
    </row>
    <row r="758" spans="1:1">
      <c r="A758" s="8"/>
    </row>
    <row r="759" spans="1:1">
      <c r="A759" s="8"/>
    </row>
    <row r="760" spans="1:1">
      <c r="A760" s="8"/>
    </row>
    <row r="761" spans="1:1">
      <c r="A761" s="8"/>
    </row>
    <row r="762" spans="1:1">
      <c r="A762" s="8"/>
    </row>
    <row r="763" spans="1:1">
      <c r="A763" s="8"/>
    </row>
    <row r="764" spans="1:1">
      <c r="A764" s="8"/>
    </row>
    <row r="765" spans="1:1">
      <c r="A765" s="8"/>
    </row>
    <row r="766" spans="1:1">
      <c r="A766" s="8"/>
    </row>
    <row r="767" spans="1:1">
      <c r="A767" s="8"/>
    </row>
    <row r="768" spans="1:1">
      <c r="A768" s="8"/>
    </row>
    <row r="769" spans="1:1">
      <c r="A769" s="8"/>
    </row>
    <row r="770" spans="1:1">
      <c r="A770" s="8"/>
    </row>
    <row r="771" spans="1:1">
      <c r="A771" s="8"/>
    </row>
    <row r="772" spans="1:1">
      <c r="A772" s="8"/>
    </row>
    <row r="773" spans="1:1">
      <c r="A773" s="8"/>
    </row>
    <row r="774" spans="1:1">
      <c r="A774" s="8"/>
    </row>
    <row r="775" spans="1:1">
      <c r="A775" s="8"/>
    </row>
    <row r="776" spans="1:1">
      <c r="A776" s="8"/>
    </row>
    <row r="777" spans="1:1">
      <c r="A777" s="8"/>
    </row>
    <row r="778" spans="1:1">
      <c r="A778" s="8"/>
    </row>
    <row r="779" spans="1:1">
      <c r="A779" s="8"/>
    </row>
    <row r="780" spans="1:1">
      <c r="A780" s="8"/>
    </row>
    <row r="781" spans="1:1">
      <c r="A781" s="8"/>
    </row>
    <row r="782" spans="1:1">
      <c r="A782" s="8"/>
    </row>
    <row r="783" spans="1:1">
      <c r="A783" s="8"/>
    </row>
    <row r="784" spans="1:1">
      <c r="A784" s="8"/>
    </row>
    <row r="785" spans="1:1">
      <c r="A785" s="8"/>
    </row>
    <row r="786" spans="1:1">
      <c r="A786" s="8"/>
    </row>
    <row r="787" spans="1:1">
      <c r="A787" s="8"/>
    </row>
    <row r="788" spans="1:1">
      <c r="A788" s="8"/>
    </row>
    <row r="789" spans="1:1">
      <c r="A789" s="8"/>
    </row>
    <row r="790" spans="1:1">
      <c r="A790" s="8"/>
    </row>
    <row r="791" spans="1:1">
      <c r="A791" s="8"/>
    </row>
    <row r="792" spans="1:1">
      <c r="A792" s="8"/>
    </row>
    <row r="793" spans="1:1">
      <c r="A793" s="8"/>
    </row>
    <row r="794" spans="1:1">
      <c r="A794" s="8"/>
    </row>
    <row r="795" spans="1:1">
      <c r="A795" s="8"/>
    </row>
    <row r="796" spans="1:1">
      <c r="A796" s="8"/>
    </row>
    <row r="797" spans="1:1">
      <c r="A797" s="8"/>
    </row>
    <row r="798" spans="1:1">
      <c r="A798" s="8"/>
    </row>
    <row r="799" spans="1:1">
      <c r="A799" s="8"/>
    </row>
    <row r="800" spans="1:1">
      <c r="A800" s="8"/>
    </row>
    <row r="801" spans="1:1">
      <c r="A801" s="8"/>
    </row>
    <row r="802" spans="1:1">
      <c r="A802" s="8"/>
    </row>
    <row r="803" spans="1:1">
      <c r="A803" s="8"/>
    </row>
    <row r="804" spans="1:1">
      <c r="A804" s="8"/>
    </row>
    <row r="805" spans="1:1">
      <c r="A805" s="8"/>
    </row>
    <row r="806" spans="1:1">
      <c r="A806" s="8"/>
    </row>
    <row r="807" spans="1:1">
      <c r="A807" s="8"/>
    </row>
    <row r="808" spans="1:1">
      <c r="A808" s="8"/>
    </row>
    <row r="809" spans="1:1">
      <c r="A809" s="8"/>
    </row>
    <row r="810" spans="1:1">
      <c r="A810" s="8"/>
    </row>
    <row r="811" spans="1:1">
      <c r="A811" s="8"/>
    </row>
    <row r="812" spans="1:1">
      <c r="A812" s="8"/>
    </row>
    <row r="813" spans="1:1">
      <c r="A813" s="8"/>
    </row>
    <row r="814" spans="1:1">
      <c r="A814" s="8"/>
    </row>
    <row r="815" spans="1:1">
      <c r="A815" s="8"/>
    </row>
    <row r="816" spans="1:1">
      <c r="A816" s="8"/>
    </row>
    <row r="817" spans="1:1">
      <c r="A817" s="8"/>
    </row>
    <row r="818" spans="1:1">
      <c r="A818" s="8"/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3" spans="1:1">
      <c r="A823" s="8"/>
    </row>
    <row r="824" spans="1:1">
      <c r="A824" s="8"/>
    </row>
    <row r="825" spans="1:1">
      <c r="A825" s="8"/>
    </row>
    <row r="826" spans="1:1">
      <c r="A826" s="8"/>
    </row>
    <row r="827" spans="1:1">
      <c r="A827" s="8"/>
    </row>
    <row r="828" spans="1:1">
      <c r="A828" s="8"/>
    </row>
    <row r="829" spans="1:1">
      <c r="A829" s="8"/>
    </row>
    <row r="830" spans="1:1">
      <c r="A830" s="8"/>
    </row>
    <row r="831" spans="1:1">
      <c r="A831" s="8"/>
    </row>
    <row r="832" spans="1:1">
      <c r="A832" s="8"/>
    </row>
    <row r="833" spans="1:1">
      <c r="A833" s="8"/>
    </row>
    <row r="834" spans="1:1">
      <c r="A834" s="8"/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39" spans="1:1">
      <c r="A839" s="8"/>
    </row>
    <row r="840" spans="1:1">
      <c r="A840" s="8"/>
    </row>
    <row r="841" spans="1:1">
      <c r="A841" s="8"/>
    </row>
    <row r="842" spans="1:1">
      <c r="A842" s="8"/>
    </row>
    <row r="843" spans="1:1">
      <c r="A843" s="8"/>
    </row>
    <row r="844" spans="1:1">
      <c r="A844" s="8"/>
    </row>
    <row r="845" spans="1:1">
      <c r="A845" s="8"/>
    </row>
    <row r="846" spans="1:1">
      <c r="A846" s="8"/>
    </row>
    <row r="847" spans="1:1">
      <c r="A847" s="8"/>
    </row>
    <row r="848" spans="1:1">
      <c r="A848" s="8"/>
    </row>
    <row r="849" spans="1:1">
      <c r="A849" s="8"/>
    </row>
    <row r="850" spans="1:1">
      <c r="A850" s="8"/>
    </row>
    <row r="851" spans="1:1">
      <c r="A851" s="8"/>
    </row>
    <row r="852" spans="1:1">
      <c r="A852" s="8"/>
    </row>
    <row r="853" spans="1:1">
      <c r="A853" s="8"/>
    </row>
    <row r="854" spans="1:1">
      <c r="A854" s="8"/>
    </row>
    <row r="855" spans="1:1">
      <c r="A855" s="8"/>
    </row>
    <row r="856" spans="1:1">
      <c r="A856" s="8"/>
    </row>
    <row r="857" spans="1:1">
      <c r="A857" s="8"/>
    </row>
    <row r="858" spans="1:1">
      <c r="A858" s="8"/>
    </row>
    <row r="859" spans="1:1">
      <c r="A859" s="8"/>
    </row>
    <row r="860" spans="1:1">
      <c r="A860" s="8"/>
    </row>
    <row r="861" spans="1:1">
      <c r="A861" s="8"/>
    </row>
    <row r="862" spans="1:1">
      <c r="A862" s="8"/>
    </row>
    <row r="863" spans="1:1">
      <c r="A863" s="8"/>
    </row>
    <row r="864" spans="1:1">
      <c r="A864" s="8"/>
    </row>
    <row r="865" spans="1:1">
      <c r="A865" s="8"/>
    </row>
    <row r="866" spans="1:1">
      <c r="A866" s="8"/>
    </row>
    <row r="867" spans="1:1">
      <c r="A867" s="8"/>
    </row>
    <row r="868" spans="1:1">
      <c r="A868" s="8"/>
    </row>
    <row r="869" spans="1:1">
      <c r="A869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/>
    </row>
    <row r="875" spans="1:1">
      <c r="A875" s="8"/>
    </row>
    <row r="876" spans="1:1">
      <c r="A876" s="8"/>
    </row>
    <row r="877" spans="1:1">
      <c r="A877" s="8"/>
    </row>
    <row r="878" spans="1:1">
      <c r="A878" s="8"/>
    </row>
    <row r="879" spans="1:1">
      <c r="A879" s="8"/>
    </row>
    <row r="880" spans="1:1">
      <c r="A880" s="8"/>
    </row>
    <row r="881" spans="1:1">
      <c r="A881" s="8"/>
    </row>
    <row r="882" spans="1:1">
      <c r="A882" s="8"/>
    </row>
    <row r="883" spans="1:1">
      <c r="A883" s="8"/>
    </row>
    <row r="884" spans="1:1">
      <c r="A884" s="8"/>
    </row>
    <row r="885" spans="1:1">
      <c r="A885" s="8"/>
    </row>
    <row r="886" spans="1:1">
      <c r="A886" s="8"/>
    </row>
    <row r="887" spans="1:1">
      <c r="A887" s="8"/>
    </row>
    <row r="888" spans="1:1">
      <c r="A888" s="8"/>
    </row>
    <row r="889" spans="1:1">
      <c r="A889" s="8"/>
    </row>
    <row r="890" spans="1:1">
      <c r="A890" s="8"/>
    </row>
    <row r="891" spans="1:1">
      <c r="A891" s="8"/>
    </row>
    <row r="892" spans="1:1">
      <c r="A892" s="8"/>
    </row>
    <row r="893" spans="1:1">
      <c r="A893" s="8"/>
    </row>
    <row r="894" spans="1:1">
      <c r="A894" s="8"/>
    </row>
    <row r="895" spans="1:1">
      <c r="A895" s="8"/>
    </row>
    <row r="896" spans="1:1">
      <c r="A896" s="8"/>
    </row>
    <row r="897" spans="1:1">
      <c r="A897" s="8"/>
    </row>
    <row r="898" spans="1:1">
      <c r="A898" s="8"/>
    </row>
    <row r="899" spans="1:1">
      <c r="A899" s="8"/>
    </row>
    <row r="900" spans="1:1">
      <c r="A900" s="8"/>
    </row>
    <row r="901" spans="1:1">
      <c r="A901" s="8"/>
    </row>
    <row r="902" spans="1:1">
      <c r="A902" s="8"/>
    </row>
    <row r="903" spans="1:1">
      <c r="A903" s="8"/>
    </row>
    <row r="904" spans="1:1">
      <c r="A904" s="8"/>
    </row>
    <row r="905" spans="1:1">
      <c r="A905" s="8"/>
    </row>
    <row r="906" spans="1:1">
      <c r="A906" s="8"/>
    </row>
    <row r="907" spans="1:1">
      <c r="A907" s="8"/>
    </row>
    <row r="908" spans="1:1">
      <c r="A908" s="8"/>
    </row>
    <row r="909" spans="1:1">
      <c r="A909" s="8"/>
    </row>
    <row r="910" spans="1:1">
      <c r="A910" s="8"/>
    </row>
    <row r="911" spans="1:1">
      <c r="A911" s="8"/>
    </row>
    <row r="912" spans="1:1">
      <c r="A912" s="8"/>
    </row>
    <row r="913" spans="1:1">
      <c r="A913" s="8"/>
    </row>
    <row r="914" spans="1:1">
      <c r="A914" s="8"/>
    </row>
    <row r="915" spans="1:1">
      <c r="A915" s="8"/>
    </row>
    <row r="916" spans="1:1">
      <c r="A916" s="8"/>
    </row>
    <row r="917" spans="1:1">
      <c r="A917" s="8"/>
    </row>
    <row r="918" spans="1:1">
      <c r="A918" s="8"/>
    </row>
    <row r="919" spans="1:1">
      <c r="A919" s="8"/>
    </row>
    <row r="920" spans="1:1">
      <c r="A920" s="8"/>
    </row>
    <row r="921" spans="1:1">
      <c r="A921" s="8"/>
    </row>
    <row r="922" spans="1:1">
      <c r="A922" s="8"/>
    </row>
    <row r="923" spans="1:1">
      <c r="A923" s="8"/>
    </row>
    <row r="924" spans="1:1">
      <c r="A924" s="8"/>
    </row>
    <row r="925" spans="1:1">
      <c r="A925" s="8"/>
    </row>
    <row r="926" spans="1:1">
      <c r="A926" s="8"/>
    </row>
    <row r="927" spans="1:1">
      <c r="A927" s="8"/>
    </row>
    <row r="928" spans="1:1">
      <c r="A928" s="8"/>
    </row>
    <row r="929" spans="1:1">
      <c r="A929" s="8"/>
    </row>
    <row r="930" spans="1:1">
      <c r="A930" s="8"/>
    </row>
    <row r="931" spans="1:1">
      <c r="A931" s="8"/>
    </row>
    <row r="932" spans="1:1">
      <c r="A932" s="8"/>
    </row>
    <row r="933" spans="1:1">
      <c r="A933" s="8"/>
    </row>
    <row r="934" spans="1:1">
      <c r="A934" s="8"/>
    </row>
    <row r="935" spans="1:1">
      <c r="A935" s="8"/>
    </row>
    <row r="936" spans="1:1">
      <c r="A936" s="8"/>
    </row>
    <row r="937" spans="1:1">
      <c r="A937" s="8"/>
    </row>
    <row r="938" spans="1:1">
      <c r="A938" s="8"/>
    </row>
    <row r="939" spans="1:1">
      <c r="A939" s="8"/>
    </row>
    <row r="940" spans="1:1">
      <c r="A940" s="8"/>
    </row>
    <row r="941" spans="1:1">
      <c r="A941" s="8"/>
    </row>
    <row r="942" spans="1:1">
      <c r="A942" s="8"/>
    </row>
    <row r="943" spans="1:1">
      <c r="A943" s="8"/>
    </row>
    <row r="944" spans="1:1">
      <c r="A944" s="8"/>
    </row>
    <row r="945" spans="1:1">
      <c r="A945" s="8"/>
    </row>
    <row r="946" spans="1:1">
      <c r="A946" s="8"/>
    </row>
    <row r="947" spans="1:1">
      <c r="A947" s="8"/>
    </row>
    <row r="948" spans="1:1">
      <c r="A948" s="8"/>
    </row>
    <row r="949" spans="1:1">
      <c r="A949" s="8"/>
    </row>
    <row r="950" spans="1:1">
      <c r="A950" s="8"/>
    </row>
    <row r="951" spans="1:1">
      <c r="A951" s="8"/>
    </row>
    <row r="952" spans="1:1">
      <c r="A952" s="8"/>
    </row>
    <row r="953" spans="1:1">
      <c r="A953" s="8"/>
    </row>
    <row r="954" spans="1:1">
      <c r="A954" s="8"/>
    </row>
    <row r="955" spans="1:1">
      <c r="A955" s="8"/>
    </row>
    <row r="956" spans="1:1">
      <c r="A956" s="8"/>
    </row>
    <row r="957" spans="1:1">
      <c r="A957" s="8"/>
    </row>
    <row r="958" spans="1:1">
      <c r="A958" s="8"/>
    </row>
    <row r="959" spans="1:1">
      <c r="A959" s="8"/>
    </row>
    <row r="960" spans="1:1">
      <c r="A960" s="8"/>
    </row>
    <row r="961" spans="1:1">
      <c r="A961" s="8"/>
    </row>
    <row r="962" spans="1:1">
      <c r="A962" s="8"/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/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/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/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  <row r="992" spans="1:1">
      <c r="A992" s="8"/>
    </row>
    <row r="993" spans="1:1">
      <c r="A993" s="8"/>
    </row>
    <row r="994" spans="1:1">
      <c r="A994" s="8"/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/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/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</sheetData>
  <autoFilter ref="B196:F196"/>
  <mergeCells count="1">
    <mergeCell ref="B105:E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16" zoomScale="70" zoomScaleNormal="70" workbookViewId="0">
      <selection activeCell="AF41" sqref="AF41"/>
    </sheetView>
  </sheetViews>
  <sheetFormatPr defaultRowHeight="13.8"/>
  <cols>
    <col min="2" max="2" width="35.88671875" customWidth="1"/>
  </cols>
  <sheetData>
    <row r="1" spans="1:8" ht="14.4">
      <c r="A1" s="39"/>
      <c r="B1" s="39" t="s">
        <v>65</v>
      </c>
      <c r="C1" s="8"/>
      <c r="D1" s="8"/>
      <c r="E1" s="8"/>
      <c r="F1" s="8"/>
      <c r="G1" s="8"/>
      <c r="H1" s="8"/>
    </row>
    <row r="2" spans="1:8" ht="14.4">
      <c r="A2" s="77"/>
      <c r="B2" s="8"/>
      <c r="C2" s="8"/>
      <c r="D2" s="8"/>
      <c r="E2" s="8"/>
      <c r="F2" s="8"/>
      <c r="G2" s="8"/>
      <c r="H2" s="8"/>
    </row>
    <row r="3" spans="1:8" ht="32.4" customHeight="1">
      <c r="A3" s="78"/>
      <c r="B3" s="181" t="s">
        <v>159</v>
      </c>
      <c r="C3" s="8"/>
      <c r="E3" s="8"/>
      <c r="F3" s="8"/>
      <c r="G3" s="8"/>
      <c r="H3" s="8"/>
    </row>
    <row r="4" spans="1:8" ht="28.2" customHeight="1">
      <c r="A4" s="38"/>
      <c r="B4" s="182" t="s">
        <v>160</v>
      </c>
      <c r="C4" s="8"/>
      <c r="E4" s="8"/>
      <c r="F4" s="8"/>
      <c r="G4" s="8"/>
      <c r="H4" s="8"/>
    </row>
    <row r="5" spans="1:8" ht="31.2" customHeight="1">
      <c r="A5" s="38"/>
      <c r="B5" s="182" t="s">
        <v>161</v>
      </c>
      <c r="C5" s="8"/>
      <c r="E5" s="8"/>
      <c r="F5" s="8"/>
      <c r="G5" s="8"/>
      <c r="H5" s="8"/>
    </row>
    <row r="6" spans="1:8" ht="30.6" customHeight="1">
      <c r="A6" s="8"/>
      <c r="B6" s="182" t="s">
        <v>162</v>
      </c>
      <c r="C6" s="8"/>
      <c r="E6" s="8"/>
      <c r="F6" s="8"/>
      <c r="G6" s="8"/>
      <c r="H6" s="8"/>
    </row>
    <row r="7" spans="1:8" ht="30.6" customHeight="1">
      <c r="A7" s="30"/>
      <c r="B7" s="182" t="s">
        <v>163</v>
      </c>
      <c r="C7" s="8"/>
      <c r="E7" s="8"/>
      <c r="F7" s="8"/>
      <c r="G7" s="8"/>
      <c r="H7" s="8"/>
    </row>
    <row r="8" spans="1:8" ht="19.2" customHeight="1">
      <c r="A8" s="30"/>
      <c r="B8" s="182" t="s">
        <v>164</v>
      </c>
      <c r="C8" s="8"/>
      <c r="E8" s="8"/>
      <c r="F8" s="8"/>
      <c r="G8" s="8"/>
      <c r="H8" s="8"/>
    </row>
    <row r="9" spans="1:8" ht="41.4" customHeight="1">
      <c r="A9" s="30"/>
      <c r="B9" s="182" t="s">
        <v>166</v>
      </c>
      <c r="C9" s="8"/>
      <c r="E9" s="8"/>
      <c r="F9" s="8"/>
      <c r="G9" s="8"/>
      <c r="H9" s="8"/>
    </row>
    <row r="10" spans="1:8" ht="28.2" customHeight="1">
      <c r="A10" s="8"/>
      <c r="B10" s="182" t="s">
        <v>165</v>
      </c>
      <c r="C10" s="8"/>
      <c r="E10" s="8"/>
      <c r="F10" s="8"/>
      <c r="G10" s="8"/>
      <c r="H10" s="8"/>
    </row>
    <row r="11" spans="1:8" ht="27.6" customHeight="1">
      <c r="A11" s="79"/>
      <c r="B11" s="182" t="s">
        <v>167</v>
      </c>
      <c r="C11" s="8"/>
      <c r="E11" s="8"/>
      <c r="F11" s="8"/>
      <c r="G11" s="8"/>
      <c r="H11" s="8"/>
    </row>
    <row r="12" spans="1:8" ht="43.8" customHeight="1">
      <c r="A12" s="8"/>
      <c r="B12" s="182" t="s">
        <v>168</v>
      </c>
      <c r="C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 ht="14.4">
      <c r="A14" s="8"/>
      <c r="B14" s="39"/>
      <c r="C14" s="8"/>
      <c r="D14" s="8"/>
      <c r="E14" s="8"/>
      <c r="F14" s="8"/>
      <c r="G14" s="8"/>
      <c r="H14" s="8"/>
    </row>
    <row r="15" spans="1:8" ht="14.4">
      <c r="A15" s="8"/>
      <c r="B15" s="39" t="s">
        <v>266</v>
      </c>
      <c r="C15" s="8"/>
      <c r="D15" s="8"/>
      <c r="E15" s="8"/>
      <c r="F15" s="8"/>
      <c r="G15" s="8"/>
      <c r="H15" s="8"/>
    </row>
    <row r="16" spans="1:8">
      <c r="A16" s="8"/>
      <c r="B16" s="80" t="s">
        <v>66</v>
      </c>
      <c r="C16" s="8"/>
      <c r="D16" s="8"/>
      <c r="E16" s="8"/>
      <c r="F16" s="8"/>
      <c r="G16" s="8"/>
      <c r="H16" s="8"/>
    </row>
    <row r="17" spans="1:8">
      <c r="A17" s="8"/>
      <c r="B17" s="159" t="s">
        <v>268</v>
      </c>
      <c r="C17" s="8"/>
      <c r="D17" s="8"/>
      <c r="E17" s="8"/>
      <c r="F17" s="8"/>
      <c r="G17" s="8"/>
      <c r="H17" s="8"/>
    </row>
    <row r="18" spans="1:8">
      <c r="A18" s="8"/>
      <c r="B18" s="82"/>
      <c r="C18" s="8"/>
      <c r="D18" s="8"/>
      <c r="E18" s="8"/>
      <c r="F18" s="8"/>
      <c r="G18" s="8"/>
      <c r="H18" s="8"/>
    </row>
    <row r="19" spans="1:8">
      <c r="A19" s="8"/>
      <c r="B19" s="83"/>
      <c r="C19" s="8"/>
      <c r="D19" s="8"/>
      <c r="E19" s="8"/>
      <c r="F19" s="8"/>
      <c r="G19" s="8"/>
      <c r="H19" s="8"/>
    </row>
    <row r="20" spans="1:8">
      <c r="A20" s="8"/>
      <c r="B20" s="84"/>
      <c r="C20" s="8"/>
      <c r="D20" s="8"/>
      <c r="E20" s="8"/>
      <c r="F20" s="8"/>
      <c r="G20" s="8"/>
      <c r="H20" s="8"/>
    </row>
    <row r="21" spans="1:8">
      <c r="A21" s="8"/>
      <c r="C21" s="8"/>
      <c r="D21" s="8"/>
      <c r="E21" s="8"/>
      <c r="F21" s="8"/>
      <c r="G21" s="8"/>
      <c r="H21" s="8"/>
    </row>
    <row r="22" spans="1:8">
      <c r="A22" s="8"/>
      <c r="B22" s="154"/>
      <c r="C22" s="8"/>
      <c r="D22" s="8"/>
      <c r="E22" s="8"/>
      <c r="F22" s="8"/>
      <c r="G22" s="8"/>
      <c r="H22" s="8"/>
    </row>
    <row r="23" spans="1:8">
      <c r="A23" s="8"/>
      <c r="D23" s="8"/>
      <c r="E23" s="8"/>
      <c r="F23" s="8"/>
      <c r="G23" s="8"/>
      <c r="H23" s="8"/>
    </row>
    <row r="24" spans="1:8">
      <c r="A24" s="8"/>
      <c r="D24" s="8"/>
      <c r="E24" s="8"/>
      <c r="F24" s="8"/>
      <c r="G24" s="8"/>
      <c r="H24" s="8"/>
    </row>
    <row r="25" spans="1:8">
      <c r="A25" s="8"/>
      <c r="D25" s="8"/>
      <c r="E25" s="8"/>
      <c r="F25" s="8"/>
      <c r="G25" s="8"/>
      <c r="H25" s="8"/>
    </row>
    <row r="26" spans="1:8">
      <c r="A26" s="8"/>
      <c r="D26" s="8"/>
      <c r="E26" s="8"/>
      <c r="F26" s="8"/>
      <c r="G26" s="8"/>
      <c r="H26" s="8"/>
    </row>
    <row r="27" spans="1:8" ht="14.4">
      <c r="A27" s="39"/>
      <c r="D27" s="8"/>
      <c r="E27" s="8"/>
      <c r="F27" s="8"/>
      <c r="G27" s="8"/>
      <c r="H27" s="8"/>
    </row>
    <row r="28" spans="1:8">
      <c r="A28" s="35"/>
      <c r="D28" s="8"/>
      <c r="E28" s="8"/>
      <c r="F28" s="8"/>
      <c r="G28" s="8"/>
      <c r="H28" s="8"/>
    </row>
    <row r="29" spans="1:8">
      <c r="A29" s="30"/>
      <c r="C29" s="8"/>
      <c r="D29" s="8"/>
      <c r="E29" s="8"/>
      <c r="F29" s="8"/>
      <c r="G29" s="8"/>
      <c r="H29" s="8"/>
    </row>
    <row r="30" spans="1:8">
      <c r="A30" s="30"/>
      <c r="C30" s="8"/>
      <c r="D30" s="8"/>
      <c r="E30" s="8"/>
      <c r="F30" s="8"/>
      <c r="G30" s="8"/>
      <c r="H30" s="8"/>
    </row>
    <row r="31" spans="1:8">
      <c r="A31" s="30"/>
      <c r="B31" s="8"/>
      <c r="C31" s="8"/>
      <c r="D31" s="8"/>
      <c r="E31" s="8"/>
      <c r="F31" s="8"/>
      <c r="G31" s="8"/>
      <c r="H31" s="8"/>
    </row>
    <row r="32" spans="1:8">
      <c r="A32" s="30"/>
      <c r="D32" s="8"/>
      <c r="E32" s="8"/>
      <c r="F32" s="8"/>
      <c r="G32" s="8"/>
      <c r="H32" s="8"/>
    </row>
    <row r="33" spans="1:9">
      <c r="A33" s="8"/>
      <c r="D33" s="8"/>
      <c r="E33" s="8"/>
      <c r="F33" s="8"/>
      <c r="G33" s="8"/>
      <c r="H33" s="8"/>
    </row>
    <row r="34" spans="1:9">
      <c r="A34" s="79"/>
      <c r="B34" s="135"/>
      <c r="D34" s="8"/>
      <c r="E34" s="8"/>
      <c r="F34" s="8"/>
      <c r="G34" s="8"/>
      <c r="H34" s="8"/>
    </row>
    <row r="35" spans="1:9">
      <c r="A35" s="8"/>
      <c r="D35" s="8"/>
      <c r="E35" s="8"/>
      <c r="F35" s="8"/>
      <c r="G35" s="8"/>
      <c r="H35" s="8"/>
    </row>
    <row r="36" spans="1:9" ht="14.4">
      <c r="A36" s="8"/>
      <c r="B36" s="85" t="s">
        <v>67</v>
      </c>
      <c r="C36" s="22"/>
      <c r="D36" s="8"/>
      <c r="E36" s="8"/>
      <c r="F36" s="8"/>
      <c r="G36" s="8"/>
      <c r="H36" s="8"/>
      <c r="I36" s="8"/>
    </row>
    <row r="37" spans="1:9">
      <c r="A37" s="8"/>
      <c r="B37" s="80" t="s">
        <v>68</v>
      </c>
      <c r="C37" s="22"/>
      <c r="D37" s="8"/>
      <c r="E37" s="8"/>
      <c r="F37" s="8"/>
      <c r="G37" s="8"/>
      <c r="H37" s="8"/>
      <c r="I37" s="8"/>
    </row>
    <row r="38" spans="1:9">
      <c r="A38" s="8"/>
      <c r="B38" s="159" t="s">
        <v>267</v>
      </c>
      <c r="C38" s="86"/>
      <c r="D38" s="8"/>
      <c r="E38" s="8"/>
      <c r="F38" s="8"/>
      <c r="G38" s="8"/>
      <c r="H38" s="8"/>
      <c r="I38" s="8"/>
    </row>
    <row r="39" spans="1:9">
      <c r="A39" s="8"/>
      <c r="B39" s="81"/>
      <c r="C39" s="22"/>
      <c r="D39" s="8"/>
      <c r="E39" s="8"/>
      <c r="F39" s="8"/>
      <c r="G39" s="8"/>
      <c r="H39" s="8"/>
      <c r="I39" s="8"/>
    </row>
    <row r="40" spans="1:9" ht="55.8">
      <c r="A40" s="8"/>
      <c r="B40" s="210" t="s">
        <v>269</v>
      </c>
      <c r="C40" s="22"/>
      <c r="D40" s="8"/>
      <c r="E40" s="8"/>
      <c r="F40" s="8"/>
      <c r="G40" s="8"/>
      <c r="H40" s="8"/>
      <c r="I40" s="8"/>
    </row>
    <row r="41" spans="1:9">
      <c r="A41" s="8"/>
      <c r="B41" s="83"/>
      <c r="C41" s="22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 ht="14.4">
      <c r="A43" s="8"/>
      <c r="B43" s="87"/>
      <c r="C43" s="22"/>
      <c r="D43" s="22"/>
      <c r="E43" s="8"/>
      <c r="F43" s="8"/>
      <c r="G43" s="8"/>
      <c r="H43" s="8"/>
      <c r="I43" s="8"/>
    </row>
    <row r="44" spans="1:9">
      <c r="A44" s="8"/>
      <c r="B44" s="24"/>
      <c r="C44" s="86"/>
      <c r="D44" s="86"/>
      <c r="E44" s="8"/>
      <c r="F44" s="206"/>
      <c r="G44" s="8"/>
      <c r="H44" s="8"/>
      <c r="I44" s="8"/>
    </row>
    <row r="45" spans="1:9" ht="14.4">
      <c r="A45" s="39"/>
      <c r="B45" s="22"/>
      <c r="C45" s="22"/>
      <c r="D45" s="22"/>
      <c r="E45" s="8"/>
      <c r="F45" s="8"/>
      <c r="G45" s="8"/>
      <c r="H45" s="8"/>
      <c r="I45" s="8"/>
    </row>
    <row r="46" spans="1:9" ht="14.4">
      <c r="A46" s="30"/>
      <c r="B46" s="22"/>
      <c r="C46" s="22"/>
      <c r="D46" s="22"/>
      <c r="E46" s="8"/>
      <c r="F46" s="88"/>
      <c r="G46" s="8"/>
      <c r="H46" s="8"/>
      <c r="I46" s="8"/>
    </row>
    <row r="47" spans="1:9" ht="14.4">
      <c r="A47" s="78"/>
      <c r="B47" s="89"/>
      <c r="C47" s="22"/>
      <c r="D47" s="22"/>
      <c r="E47" s="8"/>
      <c r="F47" s="88"/>
      <c r="G47" s="8"/>
      <c r="H47" s="8"/>
      <c r="I47" s="8"/>
    </row>
    <row r="48" spans="1:9" ht="14.4">
      <c r="A48" s="38"/>
      <c r="B48" s="8"/>
      <c r="C48" s="8"/>
      <c r="D48" s="8"/>
      <c r="E48" s="8"/>
      <c r="F48" s="90"/>
      <c r="G48" s="8"/>
      <c r="H48" s="8"/>
      <c r="I48" s="8"/>
    </row>
    <row r="49" spans="1:9" ht="14.4">
      <c r="A49" s="38"/>
      <c r="B49" s="87"/>
      <c r="C49" s="22"/>
      <c r="D49" s="22"/>
      <c r="E49" s="22"/>
      <c r="F49" s="89"/>
      <c r="G49" s="22"/>
      <c r="H49" s="22"/>
      <c r="I49" s="8"/>
    </row>
    <row r="50" spans="1:9">
      <c r="A50" s="38"/>
      <c r="B50" s="24"/>
      <c r="C50" s="86"/>
      <c r="D50" s="86"/>
      <c r="E50" s="24"/>
      <c r="F50" s="24"/>
      <c r="G50" s="24"/>
      <c r="H50" s="24"/>
      <c r="I50" s="8"/>
    </row>
    <row r="51" spans="1:9">
      <c r="A51" s="8"/>
      <c r="B51" s="22"/>
      <c r="C51" s="22"/>
      <c r="D51" s="22"/>
      <c r="E51" s="22"/>
      <c r="F51" s="89"/>
      <c r="G51" s="22"/>
      <c r="H51" s="22"/>
      <c r="I51" s="8"/>
    </row>
    <row r="52" spans="1:9" ht="14.4">
      <c r="A52" s="39"/>
      <c r="B52" s="22"/>
      <c r="C52" s="22"/>
      <c r="D52" s="22"/>
      <c r="E52" s="22"/>
      <c r="F52" s="89"/>
      <c r="G52" s="22"/>
      <c r="H52" s="22"/>
      <c r="I52" s="8"/>
    </row>
    <row r="53" spans="1:9">
      <c r="A53" s="78"/>
      <c r="B53" s="89"/>
      <c r="C53" s="89"/>
      <c r="D53" s="22"/>
      <c r="E53" s="22"/>
      <c r="F53" s="89"/>
      <c r="G53" s="22"/>
      <c r="H53" s="22"/>
      <c r="I53" s="8"/>
    </row>
    <row r="54" spans="1:9" ht="14.4">
      <c r="A54" s="38"/>
      <c r="B54" s="8"/>
      <c r="C54" s="8"/>
      <c r="D54" s="8"/>
      <c r="E54" s="8"/>
      <c r="F54" s="90"/>
      <c r="G54" s="8"/>
      <c r="H54" s="8"/>
      <c r="I54" s="8"/>
    </row>
    <row r="55" spans="1:9" ht="14.4">
      <c r="A55" s="38"/>
      <c r="B55" s="8"/>
      <c r="C55" s="8"/>
      <c r="D55" s="8"/>
      <c r="E55" s="8"/>
      <c r="F55" s="90"/>
      <c r="G55" s="8"/>
      <c r="H55" s="8"/>
      <c r="I55" s="8"/>
    </row>
    <row r="56" spans="1:9" ht="14.4">
      <c r="A56" s="38"/>
      <c r="B56" s="8"/>
      <c r="C56" s="8"/>
      <c r="D56" s="8"/>
      <c r="E56" s="8"/>
      <c r="F56" s="90"/>
      <c r="G56" s="8"/>
      <c r="H56" s="8"/>
      <c r="I56" s="8"/>
    </row>
    <row r="57" spans="1:9" ht="14.4">
      <c r="A57" s="8"/>
      <c r="B57" s="8"/>
      <c r="C57" s="8"/>
      <c r="D57" s="8"/>
      <c r="E57" s="8"/>
      <c r="F57" s="90"/>
      <c r="G57" s="8"/>
      <c r="H57" s="8"/>
      <c r="I57" s="8"/>
    </row>
    <row r="58" spans="1:9" ht="14.4">
      <c r="A58" s="39"/>
      <c r="B58" s="8"/>
      <c r="C58" s="8"/>
      <c r="D58" s="8"/>
      <c r="E58" s="8"/>
      <c r="F58" s="8"/>
      <c r="G58" s="8"/>
      <c r="H58" s="8"/>
      <c r="I58" s="8"/>
    </row>
    <row r="59" spans="1:9">
      <c r="A59" s="78"/>
      <c r="B59" s="91"/>
      <c r="C59" s="91"/>
      <c r="D59" s="78"/>
      <c r="E59" s="78"/>
      <c r="F59" s="78"/>
      <c r="G59" s="78"/>
      <c r="H59" s="8"/>
      <c r="I59" s="8"/>
    </row>
    <row r="60" spans="1:9">
      <c r="A60" s="38"/>
      <c r="B60" s="8"/>
      <c r="C60" s="8"/>
      <c r="D60" s="8"/>
      <c r="E60" s="8"/>
      <c r="F60" s="8"/>
      <c r="G60" s="8"/>
      <c r="H60" s="8"/>
    </row>
    <row r="61" spans="1:9">
      <c r="A61" s="38"/>
      <c r="B61" s="8"/>
      <c r="C61" s="8"/>
      <c r="D61" s="8"/>
      <c r="E61" s="8"/>
      <c r="F61" s="8"/>
      <c r="G61" s="8"/>
      <c r="H61" s="8"/>
    </row>
    <row r="62" spans="1:9">
      <c r="A62" s="38"/>
      <c r="B62" s="8"/>
      <c r="C62" s="8"/>
      <c r="D62" s="8"/>
      <c r="E62" s="8"/>
      <c r="F62" s="8"/>
      <c r="G62" s="8"/>
      <c r="H62" s="8"/>
    </row>
    <row r="63" spans="1:9">
      <c r="A63" s="8"/>
      <c r="B63" s="8"/>
      <c r="C63" s="8"/>
      <c r="D63" s="8"/>
      <c r="E63" s="8"/>
      <c r="F63" s="8"/>
      <c r="G63" s="8"/>
      <c r="H63" s="8"/>
    </row>
    <row r="64" spans="1:9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</sheetData>
  <hyperlinks>
    <hyperlink ref="B17" r:id="rId1"/>
    <hyperlink ref="B3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opLeftCell="A61" workbookViewId="0">
      <selection activeCell="C82" sqref="C82"/>
    </sheetView>
  </sheetViews>
  <sheetFormatPr defaultRowHeight="13.8"/>
  <cols>
    <col min="1" max="1" width="27.88671875" customWidth="1"/>
    <col min="2" max="2" width="20.109375" customWidth="1"/>
    <col min="3" max="3" width="19.33203125" customWidth="1"/>
    <col min="4" max="5" width="17.6640625" customWidth="1"/>
    <col min="6" max="6" width="22.77734375" customWidth="1"/>
  </cols>
  <sheetData>
    <row r="1" spans="1:5" ht="14.4">
      <c r="A1" s="92" t="s">
        <v>69</v>
      </c>
    </row>
    <row r="2" spans="1:5" ht="14.4" thickBot="1">
      <c r="A2" s="93" t="s">
        <v>70</v>
      </c>
    </row>
    <row r="3" spans="1:5" ht="42.6" thickTop="1" thickBot="1">
      <c r="A3" s="94" t="s">
        <v>71</v>
      </c>
      <c r="B3" s="169"/>
      <c r="C3" s="170"/>
      <c r="D3" s="171" t="s">
        <v>189</v>
      </c>
    </row>
    <row r="4" spans="1:5" ht="42.6" thickTop="1" thickBot="1">
      <c r="A4" s="95" t="s">
        <v>72</v>
      </c>
      <c r="B4" s="170"/>
      <c r="C4" s="170"/>
      <c r="D4" s="171" t="s">
        <v>190</v>
      </c>
    </row>
    <row r="5" spans="1:5" ht="56.4" thickTop="1" thickBot="1">
      <c r="A5" s="95" t="s">
        <v>73</v>
      </c>
      <c r="B5" s="170" t="s">
        <v>191</v>
      </c>
      <c r="C5" s="170" t="s">
        <v>192</v>
      </c>
      <c r="D5" s="171" t="s">
        <v>193</v>
      </c>
    </row>
    <row r="6" spans="1:5" ht="22.8" thickTop="1" thickBot="1">
      <c r="A6" s="96"/>
      <c r="B6" s="97" t="s">
        <v>74</v>
      </c>
      <c r="C6" s="98" t="s">
        <v>75</v>
      </c>
      <c r="D6" s="97" t="s">
        <v>76</v>
      </c>
    </row>
    <row r="7" spans="1:5">
      <c r="A7" s="7"/>
      <c r="B7" s="7"/>
      <c r="C7" s="7"/>
      <c r="D7" s="7"/>
      <c r="E7" s="7"/>
    </row>
    <row r="8" spans="1:5">
      <c r="A8" s="189" t="s">
        <v>77</v>
      </c>
      <c r="B8" s="172" t="s">
        <v>189</v>
      </c>
      <c r="D8" s="7"/>
      <c r="E8" s="7"/>
    </row>
    <row r="9" spans="1:5" ht="123.6" customHeight="1">
      <c r="A9" s="190" t="s">
        <v>78</v>
      </c>
      <c r="B9" s="215" t="s">
        <v>196</v>
      </c>
      <c r="C9" s="216"/>
      <c r="D9" s="7"/>
      <c r="E9" s="7"/>
    </row>
    <row r="11" spans="1:5">
      <c r="A11" s="93" t="s">
        <v>79</v>
      </c>
      <c r="B11" s="7"/>
      <c r="E11" s="7"/>
    </row>
    <row r="12" spans="1:5" ht="14.4" thickBot="1">
      <c r="A12" s="101" t="s">
        <v>80</v>
      </c>
      <c r="B12" s="101" t="s">
        <v>81</v>
      </c>
      <c r="E12" s="7"/>
    </row>
    <row r="13" spans="1:5" ht="83.4" thickBot="1">
      <c r="A13" s="102" t="s">
        <v>82</v>
      </c>
      <c r="B13" s="173" t="s">
        <v>194</v>
      </c>
      <c r="E13" s="7"/>
    </row>
    <row r="14" spans="1:5" ht="55.8" thickBot="1">
      <c r="A14" s="103" t="s">
        <v>83</v>
      </c>
      <c r="B14" s="174" t="s">
        <v>193</v>
      </c>
      <c r="E14" s="7"/>
    </row>
    <row r="15" spans="1:5" ht="42" thickBot="1">
      <c r="A15" s="104" t="s">
        <v>84</v>
      </c>
      <c r="B15" s="175" t="s">
        <v>195</v>
      </c>
      <c r="C15" s="7"/>
      <c r="D15" s="7"/>
      <c r="E15" s="7"/>
    </row>
    <row r="16" spans="1:5">
      <c r="A16" s="22"/>
      <c r="B16" s="22"/>
      <c r="C16" s="7"/>
      <c r="D16" s="7"/>
      <c r="E16" s="7"/>
    </row>
    <row r="17" spans="1:5" ht="136.19999999999999" customHeight="1">
      <c r="A17" s="99" t="s">
        <v>85</v>
      </c>
      <c r="B17" s="217" t="s">
        <v>231</v>
      </c>
      <c r="C17" s="218"/>
      <c r="D17" s="218"/>
      <c r="E17" s="218"/>
    </row>
    <row r="19" spans="1:5" ht="14.4">
      <c r="A19" s="92" t="s">
        <v>86</v>
      </c>
    </row>
    <row r="20" spans="1:5">
      <c r="A20" s="191" t="s">
        <v>87</v>
      </c>
      <c r="B20" s="192"/>
    </row>
    <row r="21" spans="1:5" ht="41.4">
      <c r="A21" s="193" t="s">
        <v>5</v>
      </c>
      <c r="B21" s="187" t="s">
        <v>234</v>
      </c>
    </row>
    <row r="22" spans="1:5">
      <c r="A22" s="193" t="s">
        <v>6</v>
      </c>
      <c r="B22" s="187" t="s">
        <v>232</v>
      </c>
    </row>
    <row r="23" spans="1:5" ht="27.6">
      <c r="A23" s="193" t="s">
        <v>7</v>
      </c>
      <c r="B23" s="187" t="s">
        <v>233</v>
      </c>
    </row>
    <row r="24" spans="1:5" ht="41.4">
      <c r="A24" s="193" t="s">
        <v>8</v>
      </c>
      <c r="B24" s="187" t="s">
        <v>235</v>
      </c>
    </row>
    <row r="25" spans="1:5" ht="41.4">
      <c r="A25" s="193" t="s">
        <v>9</v>
      </c>
      <c r="B25" s="187" t="s">
        <v>241</v>
      </c>
    </row>
    <row r="26" spans="1:5" ht="41.4">
      <c r="A26" s="193" t="s">
        <v>10</v>
      </c>
      <c r="B26" s="187" t="s">
        <v>236</v>
      </c>
    </row>
    <row r="27" spans="1:5" ht="55.2">
      <c r="A27" s="193" t="s">
        <v>11</v>
      </c>
      <c r="B27" s="187" t="s">
        <v>237</v>
      </c>
    </row>
    <row r="28" spans="1:5" ht="27.6">
      <c r="A28" s="193" t="s">
        <v>12</v>
      </c>
      <c r="B28" s="187" t="s">
        <v>239</v>
      </c>
    </row>
    <row r="29" spans="1:5" ht="41.4">
      <c r="A29" s="193" t="s">
        <v>13</v>
      </c>
      <c r="B29" s="187" t="s">
        <v>240</v>
      </c>
    </row>
    <row r="30" spans="1:5">
      <c r="A30" s="193" t="s">
        <v>14</v>
      </c>
      <c r="B30" s="187" t="s">
        <v>238</v>
      </c>
    </row>
    <row r="32" spans="1:5" ht="14.4">
      <c r="A32" s="92" t="s">
        <v>88</v>
      </c>
    </row>
    <row r="33" spans="1:8" ht="14.4">
      <c r="A33" s="106"/>
    </row>
    <row r="34" spans="1:8">
      <c r="A34" s="107"/>
      <c r="B34" s="108" t="s">
        <v>89</v>
      </c>
      <c r="C34" s="108" t="s">
        <v>90</v>
      </c>
      <c r="D34" s="108" t="s">
        <v>91</v>
      </c>
      <c r="E34" s="107"/>
    </row>
    <row r="35" spans="1:8" ht="55.2">
      <c r="A35" s="148" t="s">
        <v>92</v>
      </c>
      <c r="B35" s="196" t="s">
        <v>239</v>
      </c>
      <c r="C35" s="194" t="s">
        <v>236</v>
      </c>
      <c r="D35" s="194" t="s">
        <v>243</v>
      </c>
      <c r="E35" s="109" t="s">
        <v>91</v>
      </c>
    </row>
    <row r="36" spans="1:8" ht="55.2">
      <c r="A36" s="149"/>
      <c r="B36" s="197" t="s">
        <v>234</v>
      </c>
      <c r="C36" s="196" t="s">
        <v>237</v>
      </c>
      <c r="D36" s="194" t="s">
        <v>244</v>
      </c>
      <c r="E36" s="110" t="s">
        <v>90</v>
      </c>
    </row>
    <row r="37" spans="1:8" ht="69">
      <c r="A37" s="150"/>
      <c r="B37" s="197" t="s">
        <v>242</v>
      </c>
      <c r="C37" s="197" t="s">
        <v>241</v>
      </c>
      <c r="D37" s="195"/>
      <c r="E37" s="109" t="s">
        <v>89</v>
      </c>
    </row>
    <row r="38" spans="1:8">
      <c r="A38" s="107"/>
      <c r="B38" s="151" t="s">
        <v>93</v>
      </c>
      <c r="C38" s="152"/>
      <c r="D38" s="153"/>
      <c r="E38" s="107"/>
    </row>
    <row r="40" spans="1:8">
      <c r="A40" s="99" t="s">
        <v>94</v>
      </c>
      <c r="B40" s="100" t="s">
        <v>95</v>
      </c>
    </row>
    <row r="41" spans="1:8" ht="132.6">
      <c r="A41" s="198" t="s">
        <v>245</v>
      </c>
      <c r="B41" s="201" t="s">
        <v>249</v>
      </c>
    </row>
    <row r="42" spans="1:8" ht="55.2">
      <c r="A42" s="199" t="s">
        <v>246</v>
      </c>
      <c r="B42" s="202" t="s">
        <v>250</v>
      </c>
    </row>
    <row r="43" spans="1:8" s="156" customFormat="1" ht="110.4">
      <c r="A43" s="199" t="s">
        <v>247</v>
      </c>
      <c r="B43" s="202" t="s">
        <v>251</v>
      </c>
    </row>
    <row r="44" spans="1:8" ht="69">
      <c r="A44" s="200" t="s">
        <v>248</v>
      </c>
      <c r="B44" s="203" t="s">
        <v>252</v>
      </c>
    </row>
    <row r="46" spans="1:8" ht="14.4">
      <c r="A46" s="92" t="s">
        <v>96</v>
      </c>
    </row>
    <row r="48" spans="1:8">
      <c r="A48" s="204" t="s">
        <v>97</v>
      </c>
      <c r="B48" s="205" t="s">
        <v>98</v>
      </c>
      <c r="C48" s="205" t="s">
        <v>95</v>
      </c>
      <c r="D48" s="219" t="s">
        <v>99</v>
      </c>
      <c r="E48" s="220"/>
      <c r="F48" s="220"/>
      <c r="G48" s="220"/>
      <c r="H48" s="220"/>
    </row>
    <row r="49" spans="1:8" ht="155.4" customHeight="1">
      <c r="A49" s="222" t="s">
        <v>233</v>
      </c>
      <c r="B49" s="187" t="s">
        <v>260</v>
      </c>
      <c r="C49" s="187" t="s">
        <v>261</v>
      </c>
      <c r="D49" s="221" t="s">
        <v>262</v>
      </c>
      <c r="E49" s="220"/>
      <c r="F49" s="220"/>
      <c r="G49" s="220"/>
      <c r="H49" s="220"/>
    </row>
    <row r="50" spans="1:8" ht="211.2" customHeight="1">
      <c r="A50" s="223"/>
      <c r="B50" s="187" t="s">
        <v>254</v>
      </c>
      <c r="C50" s="187" t="s">
        <v>263</v>
      </c>
      <c r="D50" s="221" t="s">
        <v>253</v>
      </c>
      <c r="E50" s="220"/>
      <c r="F50" s="220"/>
      <c r="G50" s="220"/>
      <c r="H50" s="220"/>
    </row>
    <row r="51" spans="1:8" ht="117.6" customHeight="1">
      <c r="A51" s="223"/>
      <c r="B51" s="187" t="s">
        <v>264</v>
      </c>
      <c r="C51" s="187" t="s">
        <v>263</v>
      </c>
      <c r="D51" s="221" t="s">
        <v>265</v>
      </c>
      <c r="E51" s="220"/>
      <c r="F51" s="220"/>
      <c r="G51" s="220"/>
      <c r="H51" s="220"/>
    </row>
    <row r="53" spans="1:8" ht="14.4">
      <c r="A53" s="39" t="s">
        <v>100</v>
      </c>
    </row>
    <row r="54" spans="1:8" ht="14.4">
      <c r="A54" s="77"/>
    </row>
    <row r="55" spans="1:8" ht="25.8" customHeight="1">
      <c r="A55" s="105" t="s">
        <v>101</v>
      </c>
      <c r="B55" s="221" t="s">
        <v>259</v>
      </c>
      <c r="C55" s="220"/>
      <c r="D55" s="220"/>
      <c r="E55" s="220"/>
    </row>
    <row r="56" spans="1:8">
      <c r="A56" s="105" t="s">
        <v>102</v>
      </c>
      <c r="B56" s="221" t="s">
        <v>255</v>
      </c>
      <c r="C56" s="220"/>
      <c r="D56" s="220"/>
      <c r="E56" s="220"/>
    </row>
    <row r="57" spans="1:8" ht="26.4" customHeight="1">
      <c r="A57" s="105" t="s">
        <v>103</v>
      </c>
      <c r="B57" s="221" t="s">
        <v>256</v>
      </c>
      <c r="C57" s="220"/>
      <c r="D57" s="220"/>
      <c r="E57" s="220"/>
    </row>
    <row r="58" spans="1:8">
      <c r="A58" s="105" t="s">
        <v>104</v>
      </c>
      <c r="B58" s="221" t="s">
        <v>257</v>
      </c>
      <c r="C58" s="220"/>
      <c r="D58" s="220"/>
      <c r="E58" s="220"/>
    </row>
    <row r="59" spans="1:8" ht="27" customHeight="1">
      <c r="A59" s="105" t="s">
        <v>105</v>
      </c>
      <c r="B59" s="221" t="s">
        <v>258</v>
      </c>
      <c r="C59" s="220"/>
      <c r="D59" s="220"/>
      <c r="E59" s="220"/>
    </row>
    <row r="61" spans="1:8" ht="14.4">
      <c r="A61" s="92" t="s">
        <v>106</v>
      </c>
    </row>
    <row r="62" spans="1:8">
      <c r="A62" s="111" t="s">
        <v>107</v>
      </c>
    </row>
    <row r="63" spans="1:8" ht="15.6">
      <c r="A63" s="112"/>
      <c r="B63" s="113"/>
      <c r="C63" s="114"/>
      <c r="D63" s="114"/>
      <c r="E63" s="114"/>
      <c r="F63" s="114"/>
    </row>
    <row r="64" spans="1:8" ht="37.200000000000003" customHeight="1">
      <c r="A64" s="115" t="s">
        <v>108</v>
      </c>
      <c r="B64" s="116">
        <v>0.15</v>
      </c>
      <c r="C64" s="114"/>
      <c r="D64" s="114"/>
      <c r="E64" s="114"/>
      <c r="F64" s="114"/>
    </row>
    <row r="65" spans="1:26" ht="27" customHeight="1">
      <c r="A65" s="117" t="s">
        <v>109</v>
      </c>
      <c r="B65" s="118">
        <v>-790000</v>
      </c>
      <c r="C65" s="114"/>
      <c r="D65" s="114"/>
      <c r="E65" s="114"/>
      <c r="F65" s="114"/>
    </row>
    <row r="66" spans="1:26" ht="34.799999999999997" customHeight="1">
      <c r="A66" s="117" t="s">
        <v>110</v>
      </c>
      <c r="B66" s="118">
        <v>360000</v>
      </c>
      <c r="C66" s="114"/>
      <c r="D66" s="114"/>
      <c r="E66" s="114"/>
      <c r="F66" s="114"/>
    </row>
    <row r="67" spans="1:26" ht="15.6">
      <c r="A67" s="114"/>
      <c r="B67" s="114"/>
      <c r="C67" s="114"/>
      <c r="D67" s="114"/>
      <c r="E67" s="114"/>
      <c r="F67" s="114"/>
    </row>
    <row r="68" spans="1:26" ht="15.6">
      <c r="A68" s="119"/>
      <c r="B68" s="119"/>
      <c r="C68" s="119"/>
      <c r="D68" s="119"/>
      <c r="E68" s="119"/>
      <c r="F68" s="119"/>
    </row>
    <row r="69" spans="1:26" ht="15.6">
      <c r="A69" s="120" t="s">
        <v>111</v>
      </c>
      <c r="B69" s="121" t="s">
        <v>112</v>
      </c>
      <c r="C69" s="121" t="s">
        <v>113</v>
      </c>
      <c r="D69" s="121" t="s">
        <v>114</v>
      </c>
      <c r="E69" s="121" t="s">
        <v>115</v>
      </c>
      <c r="F69" s="121" t="s">
        <v>116</v>
      </c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5.6">
      <c r="A70" s="123">
        <v>0</v>
      </c>
      <c r="B70" s="124">
        <v>0</v>
      </c>
      <c r="C70" s="125">
        <f>B65</f>
        <v>-790000</v>
      </c>
      <c r="D70" s="124">
        <f t="shared" ref="D70:D74" si="0">B70+C70</f>
        <v>-790000</v>
      </c>
      <c r="E70" s="124">
        <f>D70/POWER(1+$B$64,A70)</f>
        <v>-790000</v>
      </c>
      <c r="F70" s="124">
        <f>E70</f>
        <v>-790000</v>
      </c>
    </row>
    <row r="71" spans="1:26" ht="15.6">
      <c r="A71" s="123">
        <v>1</v>
      </c>
      <c r="B71" s="125">
        <f>B66</f>
        <v>360000</v>
      </c>
      <c r="C71" s="124">
        <v>0</v>
      </c>
      <c r="D71" s="124">
        <f t="shared" si="0"/>
        <v>360000</v>
      </c>
      <c r="E71" s="124">
        <f t="shared" ref="E71:E74" si="1">D71/POWER(1+$B$64,A71)</f>
        <v>313043.47826086957</v>
      </c>
      <c r="F71" s="124">
        <f t="shared" ref="F71:F74" si="2">F70+E71</f>
        <v>-476956.52173913043</v>
      </c>
    </row>
    <row r="72" spans="1:26" ht="15.6">
      <c r="A72" s="123">
        <v>2</v>
      </c>
      <c r="B72" s="125">
        <f>B66</f>
        <v>360000</v>
      </c>
      <c r="C72" s="124">
        <v>0</v>
      </c>
      <c r="D72" s="124">
        <f t="shared" si="0"/>
        <v>360000</v>
      </c>
      <c r="E72" s="124">
        <f t="shared" si="1"/>
        <v>272211.72022684314</v>
      </c>
      <c r="F72" s="124">
        <f t="shared" si="2"/>
        <v>-204744.80151228729</v>
      </c>
    </row>
    <row r="73" spans="1:26" ht="15.6">
      <c r="A73" s="123">
        <v>3</v>
      </c>
      <c r="B73" s="125">
        <f>B66</f>
        <v>360000</v>
      </c>
      <c r="C73" s="124">
        <v>0</v>
      </c>
      <c r="D73" s="124">
        <f t="shared" si="0"/>
        <v>360000</v>
      </c>
      <c r="E73" s="124">
        <f t="shared" si="1"/>
        <v>236705.84367551582</v>
      </c>
      <c r="F73" s="124">
        <f t="shared" si="2"/>
        <v>31961.042163228529</v>
      </c>
    </row>
    <row r="74" spans="1:26" ht="15.6">
      <c r="A74" s="123">
        <v>4</v>
      </c>
      <c r="B74" s="125">
        <f>B66</f>
        <v>360000</v>
      </c>
      <c r="C74" s="124">
        <v>0</v>
      </c>
      <c r="D74" s="124">
        <f t="shared" si="0"/>
        <v>360000</v>
      </c>
      <c r="E74" s="124">
        <f t="shared" si="1"/>
        <v>205831.16841349201</v>
      </c>
      <c r="F74" s="124">
        <f t="shared" si="2"/>
        <v>237792.21057672054</v>
      </c>
    </row>
    <row r="75" spans="1:26" ht="15.6">
      <c r="A75" s="114"/>
      <c r="B75" s="114"/>
      <c r="C75" s="114"/>
      <c r="D75" s="114"/>
      <c r="E75" s="114"/>
      <c r="F75" s="114"/>
    </row>
    <row r="76" spans="1:26" ht="15.6">
      <c r="A76" s="126" t="s">
        <v>117</v>
      </c>
      <c r="B76" s="127">
        <f>F74</f>
        <v>237792.21057672054</v>
      </c>
      <c r="C76" s="114"/>
      <c r="D76" s="114"/>
      <c r="E76" s="114"/>
      <c r="F76" s="114"/>
    </row>
    <row r="77" spans="1:26" ht="35.4" customHeight="1">
      <c r="A77" s="213" t="s">
        <v>188</v>
      </c>
      <c r="B77" s="214"/>
      <c r="C77" s="114"/>
      <c r="D77" s="114"/>
      <c r="E77" s="114"/>
      <c r="F77" s="114"/>
    </row>
    <row r="78" spans="1:26" ht="15.6">
      <c r="A78" s="119"/>
      <c r="B78" s="119"/>
      <c r="C78" s="114"/>
      <c r="D78" s="114"/>
      <c r="E78" s="114"/>
      <c r="F78" s="114"/>
    </row>
    <row r="79" spans="1:26" ht="15.6">
      <c r="A79" s="128" t="s">
        <v>118</v>
      </c>
      <c r="B79" s="129">
        <f>SUM(E71:E74)/ABS(B65)</f>
        <v>1.3010027981983805</v>
      </c>
      <c r="C79" s="114"/>
      <c r="D79" s="114"/>
      <c r="E79" s="114"/>
      <c r="F79" s="114"/>
    </row>
    <row r="80" spans="1:26" ht="37.799999999999997" customHeight="1">
      <c r="A80" s="213" t="s">
        <v>187</v>
      </c>
      <c r="B80" s="214"/>
      <c r="C80" s="114"/>
      <c r="D80" s="114"/>
      <c r="E80" s="114"/>
      <c r="F80" s="114"/>
    </row>
    <row r="81" spans="1:6" ht="15.6">
      <c r="A81" s="119"/>
      <c r="B81" s="119"/>
      <c r="C81" s="114"/>
      <c r="D81" s="114"/>
      <c r="E81" s="114"/>
      <c r="F81" s="114"/>
    </row>
    <row r="82" spans="1:6" ht="15.6">
      <c r="A82" s="128" t="s">
        <v>119</v>
      </c>
      <c r="B82" s="130">
        <f>IRR(D70:D74)</f>
        <v>0.29231516725693729</v>
      </c>
      <c r="C82" s="114"/>
      <c r="D82" s="114"/>
      <c r="E82" s="114"/>
      <c r="F82" s="114"/>
    </row>
    <row r="83" spans="1:6" ht="59.4" customHeight="1">
      <c r="A83" s="213" t="s">
        <v>186</v>
      </c>
      <c r="B83" s="214"/>
      <c r="C83" s="114"/>
      <c r="D83" s="114"/>
      <c r="E83" s="114"/>
      <c r="F83" s="114"/>
    </row>
    <row r="84" spans="1:6" ht="15.6">
      <c r="A84" s="168" t="s">
        <v>133</v>
      </c>
      <c r="C84" s="114"/>
      <c r="D84" s="114"/>
      <c r="E84" s="114"/>
      <c r="F84" s="114"/>
    </row>
    <row r="85" spans="1:6" ht="15.6">
      <c r="C85" s="114"/>
      <c r="D85" s="114"/>
      <c r="E85" s="114"/>
      <c r="F85" s="114"/>
    </row>
    <row r="86" spans="1:6" ht="15.6">
      <c r="C86" s="114"/>
      <c r="D86" s="114"/>
      <c r="E86" s="114"/>
      <c r="F86" s="114"/>
    </row>
  </sheetData>
  <mergeCells count="15">
    <mergeCell ref="A77:B77"/>
    <mergeCell ref="A83:B83"/>
    <mergeCell ref="A80:B80"/>
    <mergeCell ref="B9:C9"/>
    <mergeCell ref="B17:E17"/>
    <mergeCell ref="D48:H48"/>
    <mergeCell ref="D49:H49"/>
    <mergeCell ref="A49:A51"/>
    <mergeCell ref="B55:E55"/>
    <mergeCell ref="B56:E56"/>
    <mergeCell ref="B57:E57"/>
    <mergeCell ref="B58:E58"/>
    <mergeCell ref="B59:E59"/>
    <mergeCell ref="D50:H50"/>
    <mergeCell ref="D51:H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Раздел 1 Сбор, анализ и прорабо</vt:lpstr>
      <vt:lpstr>Раздел 2 Анализ бизнес-процессо</vt:lpstr>
      <vt:lpstr>Раздел 3 Анализ влияния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2025-06-27T15:14:44Z</dcterms:modified>
</cp:coreProperties>
</file>