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Лист1" sheetId="2" state="visible" r:id="rId3"/>
    <sheet name="Лист2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<sst xmlns="http://schemas.openxmlformats.org/spreadsheetml/2006/main" count="152" uniqueCount="131">
  <si>
    <t>Number</t>
  </si>
  <si>
    <t>Name</t>
  </si>
  <si>
    <t>Number per year</t>
  </si>
  <si>
    <t>Work amount</t>
  </si>
  <si>
    <t>Трудоемкость ремонта за год, чел*час.</t>
  </si>
  <si>
    <t>янв.</t>
  </si>
  <si>
    <t>февр</t>
  </si>
  <si>
    <t>март</t>
  </si>
  <si>
    <t>апр</t>
  </si>
  <si>
    <t>май</t>
  </si>
  <si>
    <t>июнь</t>
  </si>
  <si>
    <t>июль</t>
  </si>
  <si>
    <t>август</t>
  </si>
  <si>
    <t>сент</t>
  </si>
  <si>
    <t>окт</t>
  </si>
  <si>
    <t>нояб</t>
  </si>
  <si>
    <t>дек.</t>
  </si>
  <si>
    <t>01310016</t>
  </si>
  <si>
    <t>Электроскворода СЭСМ 745*866*910* мм. 0.2 ч чугунная чаша, шт</t>
  </si>
  <si>
    <t>01310017</t>
  </si>
  <si>
    <t>Электроскворода СЭСМ 745*866*910 мм 0.2 ч чугунная чаша, шт</t>
  </si>
  <si>
    <t>01320318</t>
  </si>
  <si>
    <t>Машина протирочная МПР-350М-02 600* 300650 протирочно-резочная, шт</t>
  </si>
  <si>
    <t>01320319</t>
  </si>
  <si>
    <t>Шкаф жарочный 850*900*1625 ШЖЭ-00, шт</t>
  </si>
  <si>
    <t>01320321</t>
  </si>
  <si>
    <t>Машина картофелеочистительная МОК 300м, шт</t>
  </si>
  <si>
    <t>01320322</t>
  </si>
  <si>
    <t>Машина протирочно-резательная МПР-350м, шт</t>
  </si>
  <si>
    <t>01320326</t>
  </si>
  <si>
    <t>Печь пароконвекционная ППК-5 в комплекте с гастроемкостями, шт</t>
  </si>
  <si>
    <t>01380243</t>
  </si>
  <si>
    <t>Электроплита ПЭСМ-6 1400*800*850, шт</t>
  </si>
  <si>
    <t>01380244</t>
  </si>
  <si>
    <t>Котел пищеварочный эл. секц. КПЭС 60, шт</t>
  </si>
  <si>
    <t>01380245</t>
  </si>
  <si>
    <t>Шкаф холодильный 800*755*2100 "Днепр 80" ШС, шт</t>
  </si>
  <si>
    <t>01380246</t>
  </si>
  <si>
    <t>01380247</t>
  </si>
  <si>
    <t>Шкаф холодильный 800*755*2100 "Днепр -80" ШС, шт</t>
  </si>
  <si>
    <t>01380248</t>
  </si>
  <si>
    <t>01380249</t>
  </si>
  <si>
    <t>Шкаф холодильный 1600*755*2100 "Днепр 160" ШС, шт</t>
  </si>
  <si>
    <t>01380250</t>
  </si>
  <si>
    <t>Машина тестомесильная 625*340*610 МТ-12, шт</t>
  </si>
  <si>
    <t>01380251</t>
  </si>
  <si>
    <t>Мясорубка МИМ-350, шт</t>
  </si>
  <si>
    <t>01380252</t>
  </si>
  <si>
    <t>Котел пищеварочный КПЭМ-100, шт</t>
  </si>
  <si>
    <t>01380253</t>
  </si>
  <si>
    <t>Котел пищеварочный КПЭМ-160, шт</t>
  </si>
  <si>
    <t>01380254</t>
  </si>
  <si>
    <r>
      <t xml:space="preserve">Ларь морозильный </t>
    </r>
    <r>
      <rPr>
        <sz val="8"/>
        <rFont val="Arial"/>
        <family val="2"/>
        <charset val="1"/>
      </rPr>
      <t xml:space="preserve">ELCOLD EL45, </t>
    </r>
    <r>
      <rPr>
        <sz val="8"/>
        <rFont val="Arial"/>
        <family val="2"/>
        <charset val="204"/>
      </rPr>
      <t xml:space="preserve">шт</t>
    </r>
  </si>
  <si>
    <t>01380255</t>
  </si>
  <si>
    <t>01380256</t>
  </si>
  <si>
    <t>01380257</t>
  </si>
  <si>
    <t>Блинный аппарат " БА-2/5" (Масленица), шт</t>
  </si>
  <si>
    <t>01320323</t>
  </si>
  <si>
    <t>Каток гладильный ЛГ-16, шт</t>
  </si>
  <si>
    <t>01320324</t>
  </si>
  <si>
    <t>Центрифуга, шт</t>
  </si>
  <si>
    <t>01320325</t>
  </si>
  <si>
    <t>01380259</t>
  </si>
  <si>
    <r>
      <t xml:space="preserve">Машина стиральная отжимная В10-322, </t>
    </r>
    <r>
      <rPr>
        <b val="true"/>
        <sz val="6"/>
        <rFont val="Arial"/>
        <family val="2"/>
        <charset val="1"/>
      </rPr>
      <t xml:space="preserve">HIT</t>
    </r>
  </si>
  <si>
    <t>О1380260</t>
  </si>
  <si>
    <t>Машина стиральная Л60-222, шт</t>
  </si>
  <si>
    <t>01380261</t>
  </si>
  <si>
    <t>Машина стиральная ЛЗО-222, шт</t>
  </si>
  <si>
    <t>01320029</t>
  </si>
  <si>
    <t>Шкаф жарочный ЭШ-ЗМ, шт</t>
  </si>
  <si>
    <t>01320105</t>
  </si>
  <si>
    <t>Каток сушильный КГ 1628-11, шт</t>
  </si>
  <si>
    <t>01320139</t>
  </si>
  <si>
    <t>Эл. колорифер, шт</t>
  </si>
  <si>
    <t>01380045</t>
  </si>
  <si>
    <t>Швейная машина, шт</t>
  </si>
  <si>
    <t>01380056</t>
  </si>
  <si>
    <t>Холодильник Минск-16"Е", шт</t>
  </si>
  <si>
    <t>01380057</t>
  </si>
  <si>
    <t>Холодильник Минск 16Е, шт</t>
  </si>
  <si>
    <t>01380058</t>
  </si>
  <si>
    <t>О1380114</t>
  </si>
  <si>
    <t>Машина тестомесильная ТММ, шт</t>
  </si>
  <si>
    <t>01380145</t>
  </si>
  <si>
    <t>Швейная машина -1022 кл, шт</t>
  </si>
  <si>
    <t>01380204</t>
  </si>
  <si>
    <t>Шкаф жарочный, шт</t>
  </si>
  <si>
    <t>01380205</t>
  </si>
  <si>
    <t>Швейная машина "АЛЕСЯ", шт</t>
  </si>
  <si>
    <t>01380206</t>
  </si>
  <si>
    <t>Швейная машина МБК, шт</t>
  </si>
  <si>
    <t>01380217</t>
  </si>
  <si>
    <t>Машина посудомоечная ММУ-1000, шт</t>
  </si>
  <si>
    <t>01380224</t>
  </si>
  <si>
    <t>Холодильник "Атлант", шт</t>
  </si>
  <si>
    <t>01380225</t>
  </si>
  <si>
    <t>01380226</t>
  </si>
  <si>
    <t>01380227</t>
  </si>
  <si>
    <t>01380230</t>
  </si>
  <si>
    <t>Машина стиральная Л-50-221 люкс, шт</t>
  </si>
  <si>
    <t>01380270</t>
  </si>
  <si>
    <t>Шкаф холодильный СМ 107, шт</t>
  </si>
  <si>
    <t>01380271</t>
  </si>
  <si>
    <t>Шкаф холодильный СМ 110, шт</t>
  </si>
  <si>
    <t>RESULT:</t>
  </si>
  <si>
    <t>оклад</t>
  </si>
  <si>
    <t>окллад часовой</t>
  </si>
  <si>
    <t>Утверждаю:</t>
  </si>
  <si>
    <t>Директор ООО "ЭнергоКипНаладка"</t>
  </si>
  <si>
    <t>_____________ В.Е. Рыхлицкий</t>
  </si>
  <si>
    <t>КАЛЬКУЛЯЦИЯ</t>
  </si>
  <si>
    <t>на 1 час технического обслуживания</t>
  </si>
  <si>
    <t>№ п.п.</t>
  </si>
  <si>
    <t>Наименование статей затрат</t>
  </si>
  <si>
    <t>%</t>
  </si>
  <si>
    <t>Сумма</t>
  </si>
  <si>
    <t>Заработная плата</t>
  </si>
  <si>
    <t>Отчисления на социальное страхование</t>
  </si>
  <si>
    <t>Обязательное страхование</t>
  </si>
  <si>
    <t>Общехозяйственные расходы</t>
  </si>
  <si>
    <t>Итого себестоимость</t>
  </si>
  <si>
    <t>Прибыль</t>
  </si>
  <si>
    <t>Итого стоимость с учётом прибыли</t>
  </si>
  <si>
    <t>Цена без учета НДС</t>
  </si>
  <si>
    <t>НДС</t>
  </si>
  <si>
    <t>Стоимость с НДС</t>
  </si>
  <si>
    <t>Итого:</t>
  </si>
  <si>
    <t>НДС:</t>
  </si>
  <si>
    <t>Итого с НДС:</t>
  </si>
  <si>
    <t>Расчёт составил: ___________________ Пашник Л.З.</t>
  </si>
  <si>
    <t>м.п.</t>
  </si>
</sst>
</file>

<file path=xl/styles.xml><?xml version="1.0" encoding="utf-8"?>
<styleSheet xmlns="http://schemas.openxmlformats.org/spreadsheetml/2006/main">
  <numFmts count="4">
    <numFmt formatCode="GENERAL" numFmtId="164"/>
    <numFmt formatCode="0" numFmtId="165"/>
    <numFmt formatCode="0.00" numFmtId="166"/>
    <numFmt formatCode="#,##0" numFmtId="167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204"/>
    </font>
    <font>
      <b val="true"/>
      <sz val="11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1"/>
    </font>
    <font>
      <b val="true"/>
      <sz val="6"/>
      <name val="Arial"/>
      <family val="2"/>
      <charset val="1"/>
    </font>
    <font>
      <sz val="10"/>
      <name val="Arial"/>
      <family val="2"/>
      <charset val="204"/>
    </font>
    <font>
      <b val="true"/>
      <sz val="11"/>
      <name val="Times New Roman"/>
      <family val="1"/>
      <charset val="204"/>
    </font>
    <font>
      <sz val="11"/>
      <name val="Times New Roman"/>
      <family val="1"/>
      <charset val="204"/>
    </font>
    <font>
      <b val="true"/>
      <i val="true"/>
      <sz val="11"/>
      <name val="Times New Roman"/>
      <family val="1"/>
      <charset val="204"/>
    </font>
    <font>
      <b val="true"/>
      <sz val="10"/>
      <name val="Times New Roman"/>
      <family val="1"/>
      <charset val="204"/>
    </font>
    <font>
      <b val="true"/>
      <sz val="10"/>
      <name val="Arial Cyr"/>
      <family val="2"/>
      <charset val="204"/>
    </font>
    <font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medium"/>
      <right style="medium"/>
      <top style="medium"/>
      <bottom style="medium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/>
      <right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6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1" shrinkToFit="false" textRotation="0" vertical="top" wrapText="true"/>
      <protection hidden="false" locked="true"/>
    </xf>
    <xf applyAlignment="true" applyBorder="true" applyFont="true" applyProtection="true" borderId="1" fillId="0" fontId="6" numFmtId="164" xfId="0">
      <alignment horizontal="left" indent="15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1" fillId="0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6" numFmtId="164" xfId="0">
      <alignment horizontal="right" indent="0" shrinkToFit="false" textRotation="0" vertical="top" wrapText="false"/>
      <protection hidden="false" locked="true"/>
    </xf>
    <xf applyAlignment="true" applyBorder="true" applyFont="true" applyProtection="true" borderId="0" fillId="0" fontId="9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true" borderId="0" fillId="0" fontId="10" numFmtId="165" xfId="0">
      <alignment horizontal="right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1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2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2" fillId="0" fontId="12" numFmtId="164" xfId="0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2" fillId="0" fontId="12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3" fillId="0" fontId="11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1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4" fillId="0" fontId="11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1" numFmtId="166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1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4" fillId="0" fontId="10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5" fillId="0" fontId="1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6" fillId="0" fontId="10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7" fillId="0" fontId="10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7" fillId="0" fontId="10" numFmtId="166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7" fillId="0" fontId="10" numFmtId="167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11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3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0" fontId="13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14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true" borderId="0" fillId="0" fontId="15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0" fontId="1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1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11" numFmtId="167" xfId="0">
      <alignment horizontal="general" indent="0" shrinkToFit="false" textRotation="0" vertical="center" wrapText="false"/>
      <protection hidden="false" locked="true"/>
    </xf>
    <xf applyAlignment="true" applyBorder="true" applyFont="true" applyProtection="true" borderId="0" fillId="0" fontId="15" numFmtId="167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59"/>
  <sheetViews>
    <sheetView colorId="64" defaultGridColor="true" rightToLeft="false" showFormulas="false" showGridLines="true" showOutlineSymbols="true" showRowColHeaders="true" showZeros="true" tabSelected="true" topLeftCell="A43" view="normal" windowProtection="false" workbookViewId="0" zoomScale="120" zoomScaleNormal="120" zoomScalePageLayoutView="100">
      <selection activeCell="B57" activeCellId="0" pane="topLeft" sqref="B57"/>
    </sheetView>
  </sheetViews>
  <sheetFormatPr defaultRowHeight="12.75"/>
  <cols>
    <col collapsed="false" hidden="false" max="1" min="1" style="0" width="10.4234693877551"/>
    <col collapsed="false" hidden="false" max="2" min="2" style="0" width="38.5714285714286"/>
    <col collapsed="false" hidden="false" max="3" min="3" style="0" width="11.5714285714286"/>
    <col collapsed="false" hidden="false" max="4" min="4" style="0" width="11.4183673469388"/>
    <col collapsed="false" hidden="false" max="5" min="5" style="0" width="12.1377551020408"/>
    <col collapsed="false" hidden="false" max="6" min="6" style="0" width="11.1428571428571"/>
    <col collapsed="false" hidden="false" max="1025" min="7" style="0" width="8.72959183673469"/>
  </cols>
  <sheetData>
    <row collapsed="false" customFormat="false" customHeight="false" hidden="false" ht="12.75" outlineLevel="0" r="1">
      <c r="A1" s="1"/>
    </row>
    <row collapsed="false" customFormat="false" customHeight="false" hidden="false" ht="15" outlineLevel="0" r="2">
      <c r="A2" s="2"/>
    </row>
    <row collapsed="false" customFormat="false" customHeight="false" hidden="false" ht="12.75" outlineLevel="0" r="4">
      <c r="A4" s="3"/>
    </row>
    <row collapsed="false" customFormat="false" customHeight="false" hidden="false" ht="12.75" outlineLevel="0" r="5">
      <c r="A5" s="3"/>
    </row>
    <row collapsed="false" customFormat="false" customHeight="false" hidden="false" ht="12.75" outlineLevel="0" r="6">
      <c r="A6" s="3"/>
    </row>
    <row collapsed="false" customFormat="false" customHeight="false" hidden="false" ht="12.75" outlineLevel="0" r="7">
      <c r="F7" s="0" t="n">
        <v>2014</v>
      </c>
      <c r="R7" s="0" t="n">
        <v>2015</v>
      </c>
    </row>
    <row collapsed="false" customFormat="false" customHeight="false" hidden="false" ht="30.55" outlineLevel="0" r="8">
      <c r="A8" s="4" t="s">
        <v>0</v>
      </c>
      <c r="B8" s="5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I8" s="6" t="s">
        <v>8</v>
      </c>
      <c r="J8" s="6" t="s">
        <v>9</v>
      </c>
      <c r="K8" s="6" t="s">
        <v>10</v>
      </c>
      <c r="L8" s="6" t="s">
        <v>11</v>
      </c>
      <c r="M8" s="6" t="s">
        <v>12</v>
      </c>
      <c r="N8" s="6" t="s">
        <v>13</v>
      </c>
      <c r="O8" s="6" t="s">
        <v>14</v>
      </c>
      <c r="P8" s="6" t="s">
        <v>15</v>
      </c>
      <c r="Q8" s="6" t="s">
        <v>16</v>
      </c>
      <c r="R8" s="6" t="s">
        <v>5</v>
      </c>
      <c r="S8" s="6" t="s">
        <v>6</v>
      </c>
      <c r="T8" s="6" t="s">
        <v>7</v>
      </c>
      <c r="U8" s="6" t="s">
        <v>8</v>
      </c>
      <c r="V8" s="6" t="s">
        <v>9</v>
      </c>
      <c r="W8" s="6" t="s">
        <v>10</v>
      </c>
      <c r="X8" s="6" t="s">
        <v>11</v>
      </c>
      <c r="Y8" s="6" t="s">
        <v>12</v>
      </c>
      <c r="Z8" s="6" t="s">
        <v>13</v>
      </c>
      <c r="AA8" s="6" t="s">
        <v>14</v>
      </c>
      <c r="AB8" s="6" t="s">
        <v>15</v>
      </c>
      <c r="AC8" s="6" t="s">
        <v>16</v>
      </c>
    </row>
    <row collapsed="false" customFormat="false" customHeight="false" hidden="false" ht="22.5" outlineLevel="0" r="9">
      <c r="A9" s="7" t="s">
        <v>17</v>
      </c>
      <c r="B9" s="6" t="s">
        <v>18</v>
      </c>
      <c r="C9" s="8" t="n">
        <v>4</v>
      </c>
      <c r="D9" s="8" t="n">
        <v>7</v>
      </c>
      <c r="E9" s="8" t="n">
        <f aca="false">C9*D9</f>
        <v>28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collapsed="false" customFormat="false" customHeight="false" hidden="false" ht="22.5" outlineLevel="0" r="10">
      <c r="A10" s="7" t="s">
        <v>19</v>
      </c>
      <c r="B10" s="6" t="s">
        <v>20</v>
      </c>
      <c r="C10" s="8" t="n">
        <v>10</v>
      </c>
      <c r="D10" s="8" t="n">
        <v>5</v>
      </c>
      <c r="E10" s="8" t="n">
        <f aca="false">C10*D10</f>
        <v>50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collapsed="false" customFormat="false" customHeight="false" hidden="false" ht="22.5" outlineLevel="0" r="11">
      <c r="A11" s="7" t="s">
        <v>21</v>
      </c>
      <c r="B11" s="6" t="s">
        <v>22</v>
      </c>
      <c r="C11" s="8" t="n">
        <v>3</v>
      </c>
      <c r="D11" s="8" t="n">
        <v>10</v>
      </c>
      <c r="E11" s="8" t="n">
        <f aca="false">C11*D11</f>
        <v>30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collapsed="false" customFormat="false" customHeight="false" hidden="false" ht="12.75" outlineLevel="0" r="12">
      <c r="A12" s="7" t="s">
        <v>23</v>
      </c>
      <c r="B12" s="6" t="s">
        <v>24</v>
      </c>
      <c r="C12" s="8" t="n">
        <v>8</v>
      </c>
      <c r="D12" s="8" t="n">
        <v>2</v>
      </c>
      <c r="E12" s="8" t="n">
        <f aca="false">C12*D12</f>
        <v>16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collapsed="false" customFormat="false" customHeight="false" hidden="false" ht="12.75" outlineLevel="0" r="13">
      <c r="A13" s="7" t="s">
        <v>25</v>
      </c>
      <c r="B13" s="6" t="s">
        <v>26</v>
      </c>
      <c r="C13" s="8" t="n">
        <v>12</v>
      </c>
      <c r="D13" s="8" t="n">
        <v>3</v>
      </c>
      <c r="E13" s="8" t="n">
        <f aca="false">C13*D13</f>
        <v>36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collapsed="false" customFormat="false" customHeight="false" hidden="false" ht="12.75" outlineLevel="0" r="14">
      <c r="A14" s="7" t="s">
        <v>27</v>
      </c>
      <c r="B14" s="6" t="s">
        <v>28</v>
      </c>
      <c r="C14" s="8" t="n">
        <v>7</v>
      </c>
      <c r="D14" s="8" t="n">
        <v>9</v>
      </c>
      <c r="E14" s="8" t="n">
        <f aca="false">C14*D14</f>
        <v>63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collapsed="false" customFormat="false" customHeight="false" hidden="false" ht="22.5" outlineLevel="0" r="15">
      <c r="A15" s="7" t="s">
        <v>29</v>
      </c>
      <c r="B15" s="6" t="s">
        <v>30</v>
      </c>
      <c r="C15" s="8" t="n">
        <v>8</v>
      </c>
      <c r="D15" s="8" t="n">
        <v>6</v>
      </c>
      <c r="E15" s="8" t="n">
        <f aca="false">C15*D15</f>
        <v>48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collapsed="false" customFormat="false" customHeight="false" hidden="false" ht="12.75" outlineLevel="0" r="16">
      <c r="A16" s="7" t="s">
        <v>31</v>
      </c>
      <c r="B16" s="7" t="s">
        <v>32</v>
      </c>
      <c r="C16" s="8" t="n">
        <v>4</v>
      </c>
      <c r="D16" s="8" t="n">
        <v>25</v>
      </c>
      <c r="E16" s="8" t="n">
        <f aca="false">C16*D16</f>
        <v>100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collapsed="false" customFormat="false" customHeight="false" hidden="false" ht="12.75" outlineLevel="0" r="17">
      <c r="A17" s="7" t="s">
        <v>33</v>
      </c>
      <c r="B17" s="6" t="s">
        <v>34</v>
      </c>
      <c r="C17" s="8" t="n">
        <v>5</v>
      </c>
      <c r="D17" s="8" t="n">
        <v>30</v>
      </c>
      <c r="E17" s="8" t="n">
        <f aca="false">C17*D17</f>
        <v>150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collapsed="false" customFormat="false" customHeight="false" hidden="false" ht="22.5" outlineLevel="0" r="18">
      <c r="A18" s="7" t="s">
        <v>35</v>
      </c>
      <c r="B18" s="6" t="s">
        <v>36</v>
      </c>
      <c r="C18" s="8" t="n">
        <v>6</v>
      </c>
      <c r="D18" s="8" t="n">
        <v>15</v>
      </c>
      <c r="E18" s="8" t="n">
        <f aca="false">C18*D18</f>
        <v>90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collapsed="false" customFormat="false" customHeight="false" hidden="false" ht="22.5" outlineLevel="0" r="19">
      <c r="A19" s="7" t="s">
        <v>37</v>
      </c>
      <c r="B19" s="6" t="s">
        <v>36</v>
      </c>
      <c r="C19" s="8" t="n">
        <v>5</v>
      </c>
      <c r="D19" s="8" t="n">
        <v>10</v>
      </c>
      <c r="E19" s="8" t="n">
        <f aca="false">C19*D19</f>
        <v>50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collapsed="false" customFormat="false" customHeight="false" hidden="false" ht="22.5" outlineLevel="0" r="20">
      <c r="A20" s="7" t="s">
        <v>38</v>
      </c>
      <c r="B20" s="6" t="s">
        <v>39</v>
      </c>
      <c r="C20" s="8" t="n">
        <v>4</v>
      </c>
      <c r="D20" s="8" t="n">
        <v>4</v>
      </c>
      <c r="E20" s="8" t="n">
        <f aca="false">C20*D20</f>
        <v>16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collapsed="false" customFormat="false" customHeight="false" hidden="false" ht="22.5" outlineLevel="0" r="21">
      <c r="A21" s="7" t="s">
        <v>40</v>
      </c>
      <c r="B21" s="6" t="s">
        <v>36</v>
      </c>
      <c r="C21" s="8" t="n">
        <v>10</v>
      </c>
      <c r="D21" s="8" t="n">
        <v>6</v>
      </c>
      <c r="E21" s="8" t="n">
        <f aca="false">C21*D21</f>
        <v>60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collapsed="false" customFormat="false" customHeight="false" hidden="false" ht="22.5" outlineLevel="0" r="22">
      <c r="A22" s="7" t="s">
        <v>41</v>
      </c>
      <c r="B22" s="6" t="s">
        <v>42</v>
      </c>
      <c r="C22" s="8" t="n">
        <v>5</v>
      </c>
      <c r="D22" s="8" t="n">
        <v>6</v>
      </c>
      <c r="E22" s="8" t="n">
        <f aca="false">C22*D22</f>
        <v>30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collapsed="false" customFormat="false" customHeight="false" hidden="false" ht="12.75" outlineLevel="0" r="23">
      <c r="A23" s="7" t="s">
        <v>43</v>
      </c>
      <c r="B23" s="6" t="s">
        <v>44</v>
      </c>
      <c r="C23" s="8" t="n">
        <v>3</v>
      </c>
      <c r="D23" s="8" t="n">
        <v>4</v>
      </c>
      <c r="E23" s="8" t="n">
        <f aca="false">C23*D23</f>
        <v>12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collapsed="false" customFormat="false" customHeight="false" hidden="false" ht="12.75" outlineLevel="0" r="24">
      <c r="A24" s="7" t="s">
        <v>45</v>
      </c>
      <c r="B24" s="7" t="s">
        <v>46</v>
      </c>
      <c r="C24" s="8" t="n">
        <v>8</v>
      </c>
      <c r="D24" s="8" t="n">
        <v>8</v>
      </c>
      <c r="E24" s="8" t="n">
        <f aca="false">C24*D24</f>
        <v>64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collapsed="false" customFormat="false" customHeight="false" hidden="false" ht="12.75" outlineLevel="0" r="25">
      <c r="A25" s="7" t="s">
        <v>47</v>
      </c>
      <c r="B25" s="7" t="s">
        <v>48</v>
      </c>
      <c r="C25" s="8" t="n">
        <v>2</v>
      </c>
      <c r="D25" s="8" t="n">
        <v>40</v>
      </c>
      <c r="E25" s="8" t="n">
        <f aca="false">C25*D25</f>
        <v>80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collapsed="false" customFormat="false" customHeight="false" hidden="false" ht="12.75" outlineLevel="0" r="26">
      <c r="A26" s="7" t="s">
        <v>49</v>
      </c>
      <c r="B26" s="7" t="s">
        <v>50</v>
      </c>
      <c r="C26" s="8" t="n">
        <v>1</v>
      </c>
      <c r="D26" s="8" t="n">
        <v>20</v>
      </c>
      <c r="E26" s="8" t="n">
        <f aca="false">C26*D26</f>
        <v>20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collapsed="false" customFormat="false" customHeight="false" hidden="false" ht="12.75" outlineLevel="0" r="27">
      <c r="A27" s="7" t="s">
        <v>51</v>
      </c>
      <c r="B27" s="7" t="s">
        <v>52</v>
      </c>
      <c r="C27" s="8" t="n">
        <v>5</v>
      </c>
      <c r="D27" s="8" t="n">
        <v>24</v>
      </c>
      <c r="E27" s="8" t="n">
        <f aca="false">C27*D27</f>
        <v>120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collapsed="false" customFormat="false" customHeight="false" hidden="false" ht="12.75" outlineLevel="0" r="28">
      <c r="A28" s="7" t="s">
        <v>53</v>
      </c>
      <c r="B28" s="7" t="s">
        <v>52</v>
      </c>
      <c r="C28" s="8" t="n">
        <v>9</v>
      </c>
      <c r="D28" s="8" t="n">
        <v>11</v>
      </c>
      <c r="E28" s="8" t="n">
        <f aca="false">C28*D28</f>
        <v>99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collapsed="false" customFormat="false" customHeight="false" hidden="false" ht="12.75" outlineLevel="0" r="29">
      <c r="A29" s="7" t="s">
        <v>54</v>
      </c>
      <c r="B29" s="7" t="s">
        <v>52</v>
      </c>
      <c r="C29" s="8" t="n">
        <v>8</v>
      </c>
      <c r="D29" s="8" t="n">
        <v>24</v>
      </c>
      <c r="E29" s="8" t="n">
        <f aca="false">C29*D29</f>
        <v>192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collapsed="false" customFormat="false" customHeight="false" hidden="false" ht="12.75" outlineLevel="0" r="30">
      <c r="A30" s="7" t="s">
        <v>55</v>
      </c>
      <c r="B30" s="6" t="s">
        <v>56</v>
      </c>
      <c r="C30" s="8" t="n">
        <v>7</v>
      </c>
      <c r="D30" s="8" t="n">
        <v>4</v>
      </c>
      <c r="E30" s="8" t="n">
        <f aca="false">C30*D30</f>
        <v>28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collapsed="false" customFormat="false" customHeight="false" hidden="false" ht="12.75" outlineLevel="0" r="31">
      <c r="A31" s="7" t="s">
        <v>57</v>
      </c>
      <c r="B31" s="7" t="s">
        <v>58</v>
      </c>
      <c r="C31" s="8" t="n">
        <v>6</v>
      </c>
      <c r="D31" s="8" t="n">
        <v>5</v>
      </c>
      <c r="E31" s="8" t="n">
        <f aca="false">C31*D31</f>
        <v>30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collapsed="false" customFormat="false" customHeight="false" hidden="false" ht="12.75" outlineLevel="0" r="32">
      <c r="A32" s="7" t="s">
        <v>59</v>
      </c>
      <c r="B32" s="7" t="s">
        <v>60</v>
      </c>
      <c r="C32" s="8" t="n">
        <v>5</v>
      </c>
      <c r="D32" s="8" t="n">
        <v>8</v>
      </c>
      <c r="E32" s="8" t="n">
        <f aca="false">C32*D32</f>
        <v>40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collapsed="false" customFormat="false" customHeight="false" hidden="false" ht="12.75" outlineLevel="0" r="33">
      <c r="A33" s="7" t="s">
        <v>61</v>
      </c>
      <c r="B33" s="7" t="s">
        <v>60</v>
      </c>
      <c r="C33" s="8" t="n">
        <v>4</v>
      </c>
      <c r="D33" s="8" t="n">
        <v>4</v>
      </c>
      <c r="E33" s="8" t="n">
        <f aca="false">C33*D33</f>
        <v>16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collapsed="false" customFormat="false" customHeight="false" hidden="false" ht="12.75" outlineLevel="0" r="34">
      <c r="A34" s="7" t="s">
        <v>62</v>
      </c>
      <c r="B34" s="6" t="s">
        <v>63</v>
      </c>
      <c r="C34" s="8" t="n">
        <v>3</v>
      </c>
      <c r="D34" s="8" t="n">
        <v>5</v>
      </c>
      <c r="E34" s="8" t="n">
        <f aca="false">C34*D34</f>
        <v>15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collapsed="false" customFormat="false" customHeight="false" hidden="false" ht="12.75" outlineLevel="0" r="35">
      <c r="A35" s="7" t="s">
        <v>64</v>
      </c>
      <c r="B35" s="7" t="s">
        <v>65</v>
      </c>
      <c r="C35" s="8" t="n">
        <v>2</v>
      </c>
      <c r="D35" s="8" t="n">
        <v>6</v>
      </c>
      <c r="E35" s="8" t="n">
        <f aca="false">C35*D35</f>
        <v>12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collapsed="false" customFormat="false" customHeight="false" hidden="false" ht="12.75" outlineLevel="0" r="36">
      <c r="A36" s="7" t="s">
        <v>66</v>
      </c>
      <c r="B36" s="7" t="s">
        <v>67</v>
      </c>
      <c r="C36" s="8" t="n">
        <v>1</v>
      </c>
      <c r="D36" s="8" t="n">
        <v>40</v>
      </c>
      <c r="E36" s="8" t="n">
        <f aca="false">C36*D36</f>
        <v>40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collapsed="false" customFormat="false" customHeight="false" hidden="false" ht="12.75" outlineLevel="0" r="37">
      <c r="A37" s="7" t="s">
        <v>68</v>
      </c>
      <c r="B37" s="7" t="s">
        <v>69</v>
      </c>
      <c r="C37" s="8" t="n">
        <v>12</v>
      </c>
      <c r="D37" s="8" t="n">
        <v>4</v>
      </c>
      <c r="E37" s="8" t="n">
        <f aca="false">C37*D37</f>
        <v>48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collapsed="false" customFormat="false" customHeight="false" hidden="false" ht="12.75" outlineLevel="0" r="38">
      <c r="A38" s="7" t="s">
        <v>70</v>
      </c>
      <c r="B38" s="7" t="s">
        <v>71</v>
      </c>
      <c r="C38" s="8" t="n">
        <v>11</v>
      </c>
      <c r="D38" s="8" t="n">
        <v>8</v>
      </c>
      <c r="E38" s="8" t="n">
        <f aca="false">C38*D38</f>
        <v>88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collapsed="false" customFormat="false" customHeight="false" hidden="false" ht="12.75" outlineLevel="0" r="39">
      <c r="A39" s="7" t="s">
        <v>72</v>
      </c>
      <c r="B39" s="7" t="s">
        <v>73</v>
      </c>
      <c r="C39" s="8" t="n">
        <v>10</v>
      </c>
      <c r="D39" s="8" t="n">
        <v>4</v>
      </c>
      <c r="E39" s="8" t="n">
        <f aca="false">C39*D39</f>
        <v>40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collapsed="false" customFormat="false" customHeight="false" hidden="false" ht="12.75" outlineLevel="0" r="40">
      <c r="A40" s="7" t="s">
        <v>74</v>
      </c>
      <c r="B40" s="7" t="s">
        <v>75</v>
      </c>
      <c r="C40" s="8" t="n">
        <v>9</v>
      </c>
      <c r="D40" s="8" t="n">
        <v>5</v>
      </c>
      <c r="E40" s="8" t="n">
        <f aca="false">C40*D40</f>
        <v>45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collapsed="false" customFormat="false" customHeight="false" hidden="false" ht="12.75" outlineLevel="0" r="41">
      <c r="A41" s="7" t="s">
        <v>76</v>
      </c>
      <c r="B41" s="7" t="s">
        <v>77</v>
      </c>
      <c r="C41" s="8" t="n">
        <v>8</v>
      </c>
      <c r="D41" s="8" t="n">
        <v>6</v>
      </c>
      <c r="E41" s="8" t="n">
        <f aca="false">C41*D41</f>
        <v>48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collapsed="false" customFormat="false" customHeight="false" hidden="false" ht="12.75" outlineLevel="0" r="42">
      <c r="A42" s="7" t="s">
        <v>78</v>
      </c>
      <c r="B42" s="7" t="s">
        <v>79</v>
      </c>
      <c r="C42" s="8" t="n">
        <v>7</v>
      </c>
      <c r="D42" s="8" t="n">
        <v>7</v>
      </c>
      <c r="E42" s="8" t="n">
        <f aca="false">C42*D42</f>
        <v>49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collapsed="false" customFormat="false" customHeight="false" hidden="false" ht="12.75" outlineLevel="0" r="43">
      <c r="A43" s="7" t="s">
        <v>80</v>
      </c>
      <c r="B43" s="7" t="s">
        <v>79</v>
      </c>
      <c r="C43" s="8" t="n">
        <v>6</v>
      </c>
      <c r="D43" s="8" t="n">
        <v>8</v>
      </c>
      <c r="E43" s="8" t="n">
        <f aca="false">C43*D43</f>
        <v>48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collapsed="false" customFormat="false" customHeight="false" hidden="false" ht="12.75" outlineLevel="0" r="44">
      <c r="A44" s="7" t="s">
        <v>81</v>
      </c>
      <c r="B44" s="7" t="s">
        <v>82</v>
      </c>
      <c r="C44" s="8" t="n">
        <v>5</v>
      </c>
      <c r="D44" s="8" t="n">
        <v>9</v>
      </c>
      <c r="E44" s="8" t="n">
        <f aca="false">C44*D44</f>
        <v>45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collapsed="false" customFormat="false" customHeight="false" hidden="false" ht="12.75" outlineLevel="0" r="45">
      <c r="A45" s="7" t="s">
        <v>83</v>
      </c>
      <c r="B45" s="7" t="s">
        <v>84</v>
      </c>
      <c r="C45" s="8" t="n">
        <v>4</v>
      </c>
      <c r="D45" s="8" t="n">
        <v>10</v>
      </c>
      <c r="E45" s="8" t="n">
        <f aca="false">C45*D45</f>
        <v>40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collapsed="false" customFormat="false" customHeight="false" hidden="false" ht="12.75" outlineLevel="0" r="46">
      <c r="A46" s="7" t="s">
        <v>85</v>
      </c>
      <c r="B46" s="7" t="s">
        <v>86</v>
      </c>
      <c r="C46" s="8" t="n">
        <v>4</v>
      </c>
      <c r="D46" s="8" t="n">
        <v>11</v>
      </c>
      <c r="E46" s="8" t="n">
        <f aca="false">C46*D46</f>
        <v>44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collapsed="false" customFormat="false" customHeight="false" hidden="false" ht="12.75" outlineLevel="0" r="47">
      <c r="A47" s="7" t="s">
        <v>87</v>
      </c>
      <c r="B47" s="7" t="s">
        <v>88</v>
      </c>
      <c r="C47" s="8" t="n">
        <v>3</v>
      </c>
      <c r="D47" s="8" t="n">
        <v>12</v>
      </c>
      <c r="E47" s="8" t="n">
        <f aca="false">C47*D47</f>
        <v>36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collapsed="false" customFormat="false" customHeight="false" hidden="false" ht="12.75" outlineLevel="0" r="48">
      <c r="A48" s="7" t="s">
        <v>89</v>
      </c>
      <c r="B48" s="7" t="s">
        <v>90</v>
      </c>
      <c r="C48" s="8" t="n">
        <v>2</v>
      </c>
      <c r="D48" s="8" t="n">
        <v>23</v>
      </c>
      <c r="E48" s="8" t="n">
        <f aca="false">C48*D48</f>
        <v>46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collapsed="false" customFormat="false" customHeight="false" hidden="false" ht="12.75" outlineLevel="0" r="49">
      <c r="A49" s="7" t="s">
        <v>91</v>
      </c>
      <c r="B49" s="7" t="s">
        <v>92</v>
      </c>
      <c r="C49" s="8" t="n">
        <v>10</v>
      </c>
      <c r="D49" s="8" t="n">
        <v>2</v>
      </c>
      <c r="E49" s="8" t="n">
        <f aca="false">C49*D49</f>
        <v>20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collapsed="false" customFormat="false" customHeight="false" hidden="false" ht="12.75" outlineLevel="0" r="50">
      <c r="A50" s="7" t="s">
        <v>93</v>
      </c>
      <c r="B50" s="7" t="s">
        <v>94</v>
      </c>
      <c r="C50" s="8" t="n">
        <v>9</v>
      </c>
      <c r="D50" s="8" t="n">
        <v>3</v>
      </c>
      <c r="E50" s="8" t="n">
        <f aca="false">C50*D50</f>
        <v>27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collapsed="false" customFormat="false" customHeight="false" hidden="false" ht="12.75" outlineLevel="0" r="51">
      <c r="A51" s="7" t="s">
        <v>95</v>
      </c>
      <c r="B51" s="7" t="s">
        <v>94</v>
      </c>
      <c r="C51" s="8" t="n">
        <v>8</v>
      </c>
      <c r="D51" s="8" t="n">
        <v>4</v>
      </c>
      <c r="E51" s="8" t="n">
        <f aca="false">C51*D51</f>
        <v>32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collapsed="false" customFormat="false" customHeight="false" hidden="false" ht="12.75" outlineLevel="0" r="52">
      <c r="A52" s="7" t="s">
        <v>96</v>
      </c>
      <c r="B52" s="7" t="s">
        <v>94</v>
      </c>
      <c r="C52" s="8" t="n">
        <v>7</v>
      </c>
      <c r="D52" s="8" t="n">
        <v>5</v>
      </c>
      <c r="E52" s="8" t="n">
        <f aca="false">C52*D52</f>
        <v>35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collapsed="false" customFormat="false" customHeight="false" hidden="false" ht="12.75" outlineLevel="0" r="53">
      <c r="A53" s="7" t="s">
        <v>97</v>
      </c>
      <c r="B53" s="7" t="s">
        <v>94</v>
      </c>
      <c r="C53" s="8" t="n">
        <v>6</v>
      </c>
      <c r="D53" s="8" t="n">
        <v>6</v>
      </c>
      <c r="E53" s="8" t="n">
        <f aca="false">C53*D53</f>
        <v>36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collapsed="false" customFormat="false" customHeight="false" hidden="false" ht="12.75" outlineLevel="0" r="54">
      <c r="A54" s="7" t="s">
        <v>98</v>
      </c>
      <c r="B54" s="7" t="s">
        <v>99</v>
      </c>
      <c r="C54" s="8" t="n">
        <v>5</v>
      </c>
      <c r="D54" s="8" t="n">
        <v>7</v>
      </c>
      <c r="E54" s="8" t="n">
        <f aca="false">C54*D54</f>
        <v>35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collapsed="false" customFormat="false" customHeight="false" hidden="false" ht="12.75" outlineLevel="0" r="55">
      <c r="A55" s="7" t="s">
        <v>100</v>
      </c>
      <c r="B55" s="7" t="s">
        <v>101</v>
      </c>
      <c r="C55" s="8" t="n">
        <v>4</v>
      </c>
      <c r="D55" s="8" t="n">
        <v>8</v>
      </c>
      <c r="E55" s="8" t="n">
        <f aca="false">C55*D55</f>
        <v>32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collapsed="false" customFormat="false" customHeight="false" hidden="false" ht="12.1" outlineLevel="0" r="56">
      <c r="A56" s="7" t="s">
        <v>102</v>
      </c>
      <c r="B56" s="7" t="s">
        <v>103</v>
      </c>
      <c r="C56" s="8" t="n">
        <v>5</v>
      </c>
      <c r="D56" s="8" t="n">
        <v>24</v>
      </c>
      <c r="E56" s="8" t="n">
        <f aca="false">C56*D56</f>
        <v>120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collapsed="false" customFormat="false" customHeight="false" hidden="false" ht="12.1" outlineLevel="0" r="57">
      <c r="B57" s="9" t="s">
        <v>104</v>
      </c>
      <c r="E57" s="0" t="n">
        <f aca="false">SUM(E9:E56,0)</f>
        <v>2449</v>
      </c>
    </row>
    <row collapsed="false" customFormat="false" customHeight="false" hidden="false" ht="12.1" outlineLevel="0" r="59"/>
  </sheetData>
  <printOptions headings="false" gridLines="false" gridLinesSet="true" horizontalCentered="false" verticalCentered="false"/>
  <pageMargins left="0.75" right="0.75" top="1" bottom="1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C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C7" activeCellId="0" pane="topLeft" sqref="C7"/>
    </sheetView>
  </sheetViews>
  <sheetFormatPr defaultRowHeight="12.75"/>
  <cols>
    <col collapsed="false" hidden="false" max="1025" min="1" style="0" width="8.72959183673469"/>
  </cols>
  <sheetData>
    <row collapsed="false" customFormat="false" customHeight="false" hidden="false" ht="12.75" outlineLevel="0" r="5">
      <c r="B5" s="9" t="s">
        <v>105</v>
      </c>
      <c r="C5" s="9" t="s">
        <v>106</v>
      </c>
    </row>
    <row collapsed="false" customFormat="false" customHeight="false" hidden="false" ht="12.75" outlineLevel="0" r="6">
      <c r="B6" s="0" t="n">
        <v>1742975</v>
      </c>
      <c r="C6" s="0" t="n">
        <v>10375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colorId="64" defaultGridColor="true" rightToLeft="false" showFormulas="false" showGridLines="true" showOutlineSymbols="true" showRowColHeaders="true" showZeros="true" tabSelected="false" topLeftCell="A4" view="normal" windowProtection="false" workbookViewId="0" zoomScale="120" zoomScaleNormal="120" zoomScalePageLayoutView="100">
      <selection activeCell="G19" activeCellId="0" pane="topLeft" sqref="G19"/>
    </sheetView>
  </sheetViews>
  <sheetFormatPr defaultRowHeight="12.75"/>
  <cols>
    <col collapsed="false" hidden="false" max="4" min="1" style="0" width="8.72959183673469"/>
    <col collapsed="false" hidden="false" max="5" min="5" style="0" width="21.7091836734694"/>
    <col collapsed="false" hidden="false" max="6" min="6" style="0" width="8.72959183673469"/>
    <col collapsed="false" hidden="false" max="7" min="7" style="0" width="21.4285714285714"/>
    <col collapsed="false" hidden="false" max="1025" min="8" style="0" width="8.72959183673469"/>
  </cols>
  <sheetData>
    <row collapsed="false" customFormat="false" customHeight="false" hidden="false" ht="14.25" outlineLevel="0" r="1">
      <c r="A1" s="10" t="s">
        <v>107</v>
      </c>
      <c r="B1" s="10"/>
      <c r="C1" s="10"/>
      <c r="D1" s="10"/>
      <c r="E1" s="10"/>
      <c r="F1" s="10"/>
      <c r="G1" s="10"/>
    </row>
    <row collapsed="false" customFormat="false" customHeight="false" hidden="false" ht="14.25" outlineLevel="0" r="2">
      <c r="A2" s="10" t="s">
        <v>108</v>
      </c>
      <c r="B2" s="10"/>
      <c r="C2" s="10"/>
      <c r="D2" s="10"/>
      <c r="E2" s="10"/>
      <c r="F2" s="10"/>
      <c r="G2" s="10"/>
    </row>
    <row collapsed="false" customFormat="false" customHeight="false" hidden="false" ht="14.25" outlineLevel="0" r="3">
      <c r="A3" s="10" t="s">
        <v>109</v>
      </c>
      <c r="B3" s="10"/>
      <c r="C3" s="10"/>
      <c r="D3" s="10"/>
      <c r="E3" s="10"/>
      <c r="F3" s="10"/>
      <c r="G3" s="10"/>
    </row>
    <row collapsed="false" customFormat="false" customHeight="false" hidden="false" ht="15" outlineLevel="0" r="4">
      <c r="A4" s="11"/>
      <c r="B4" s="12"/>
      <c r="C4" s="12"/>
      <c r="D4" s="12"/>
      <c r="E4" s="12"/>
      <c r="F4" s="12"/>
      <c r="G4" s="10"/>
    </row>
    <row collapsed="false" customFormat="false" customHeight="false" hidden="false" ht="15" outlineLevel="0" r="5">
      <c r="A5" s="11"/>
      <c r="B5" s="12"/>
      <c r="C5" s="12"/>
      <c r="D5" s="12"/>
      <c r="E5" s="12"/>
      <c r="F5" s="12"/>
      <c r="G5" s="10"/>
    </row>
    <row collapsed="false" customFormat="false" customHeight="false" hidden="false" ht="14.25" outlineLevel="0" r="6">
      <c r="A6" s="13" t="s">
        <v>110</v>
      </c>
      <c r="B6" s="13"/>
      <c r="C6" s="13"/>
      <c r="D6" s="13"/>
      <c r="E6" s="13"/>
      <c r="F6" s="13"/>
      <c r="G6" s="13"/>
    </row>
    <row collapsed="false" customFormat="false" customHeight="false" hidden="false" ht="15" outlineLevel="0" r="7">
      <c r="A7" s="11" t="s">
        <v>111</v>
      </c>
      <c r="B7" s="11"/>
      <c r="C7" s="11"/>
      <c r="D7" s="11"/>
      <c r="E7" s="11"/>
      <c r="F7" s="11"/>
      <c r="G7" s="11"/>
    </row>
    <row collapsed="false" customFormat="false" customHeight="false" hidden="false" ht="15" outlineLevel="0" r="8">
      <c r="A8" s="14"/>
      <c r="B8" s="12"/>
      <c r="C8" s="15"/>
      <c r="D8" s="15"/>
      <c r="E8" s="15"/>
      <c r="F8" s="15"/>
      <c r="G8" s="15"/>
    </row>
    <row collapsed="false" customFormat="false" customHeight="false" hidden="false" ht="15" outlineLevel="0" r="9">
      <c r="A9" s="14"/>
      <c r="B9" s="12"/>
      <c r="C9" s="15"/>
      <c r="D9" s="15"/>
      <c r="E9" s="15"/>
      <c r="F9" s="15"/>
      <c r="G9" s="15"/>
    </row>
    <row collapsed="false" customFormat="false" customHeight="false" hidden="false" ht="15.75" outlineLevel="0" r="10">
      <c r="A10" s="11"/>
      <c r="B10" s="12"/>
      <c r="C10" s="16"/>
      <c r="D10" s="15"/>
      <c r="E10" s="15"/>
      <c r="F10" s="15"/>
      <c r="G10" s="15"/>
    </row>
    <row collapsed="false" customFormat="false" customHeight="false" hidden="false" ht="15.75" outlineLevel="0" r="11">
      <c r="A11" s="17" t="s">
        <v>112</v>
      </c>
      <c r="B11" s="18" t="s">
        <v>113</v>
      </c>
      <c r="C11" s="18"/>
      <c r="D11" s="18"/>
      <c r="E11" s="18"/>
      <c r="F11" s="17" t="s">
        <v>114</v>
      </c>
      <c r="G11" s="18" t="s">
        <v>115</v>
      </c>
    </row>
    <row collapsed="false" customFormat="false" customHeight="false" hidden="false" ht="15" outlineLevel="0" r="12">
      <c r="A12" s="19" t="n">
        <v>1</v>
      </c>
      <c r="B12" s="20" t="s">
        <v>116</v>
      </c>
      <c r="C12" s="20"/>
      <c r="D12" s="20"/>
      <c r="E12" s="20"/>
      <c r="F12" s="20"/>
      <c r="G12" s="21" t="n">
        <v>10375</v>
      </c>
    </row>
    <row collapsed="false" customFormat="false" customHeight="false" hidden="false" ht="15" outlineLevel="0" r="13">
      <c r="A13" s="19" t="n">
        <f aca="false">A12+1</f>
        <v>2</v>
      </c>
      <c r="B13" s="20" t="s">
        <v>117</v>
      </c>
      <c r="C13" s="20"/>
      <c r="D13" s="20"/>
      <c r="E13" s="20"/>
      <c r="F13" s="22" t="n">
        <v>34</v>
      </c>
      <c r="G13" s="21" t="n">
        <f aca="false">G12*0.34</f>
        <v>3527.5</v>
      </c>
    </row>
    <row collapsed="false" customFormat="false" customHeight="false" hidden="false" ht="15" outlineLevel="0" r="14">
      <c r="A14" s="19" t="n">
        <f aca="false">A13+1</f>
        <v>3</v>
      </c>
      <c r="B14" s="20" t="s">
        <v>118</v>
      </c>
      <c r="C14" s="20"/>
      <c r="D14" s="20"/>
      <c r="E14" s="20"/>
      <c r="F14" s="22" t="n">
        <v>0.6</v>
      </c>
      <c r="G14" s="21" t="n">
        <f aca="false">G12*0.006</f>
        <v>62.25</v>
      </c>
    </row>
    <row collapsed="false" customFormat="false" customHeight="false" hidden="false" ht="15" outlineLevel="0" r="15">
      <c r="A15" s="19" t="n">
        <f aca="false">A14+1</f>
        <v>4</v>
      </c>
      <c r="B15" s="20" t="s">
        <v>119</v>
      </c>
      <c r="C15" s="20"/>
      <c r="D15" s="20"/>
      <c r="E15" s="20"/>
      <c r="F15" s="22" t="n">
        <v>148.3</v>
      </c>
      <c r="G15" s="21" t="n">
        <f aca="false">G12*1.483</f>
        <v>15386.125</v>
      </c>
    </row>
    <row collapsed="false" customFormat="false" customHeight="false" hidden="false" ht="15" outlineLevel="0" r="16">
      <c r="A16" s="19" t="n">
        <f aca="false">A15+1</f>
        <v>5</v>
      </c>
      <c r="B16" s="23" t="s">
        <v>120</v>
      </c>
      <c r="C16" s="23"/>
      <c r="D16" s="23"/>
      <c r="E16" s="23"/>
      <c r="F16" s="23"/>
      <c r="G16" s="24" t="n">
        <f aca="false">SUM(G12:G15)</f>
        <v>29350.875</v>
      </c>
    </row>
    <row collapsed="false" customFormat="false" customHeight="false" hidden="false" ht="15" outlineLevel="0" r="17">
      <c r="A17" s="19" t="n">
        <f aca="false">A16+1</f>
        <v>6</v>
      </c>
      <c r="B17" s="20" t="s">
        <v>121</v>
      </c>
      <c r="C17" s="20"/>
      <c r="D17" s="20"/>
      <c r="E17" s="20"/>
      <c r="F17" s="22" t="n">
        <v>20</v>
      </c>
      <c r="G17" s="21" t="n">
        <f aca="false">ROUND(G16*0.2,0)</f>
        <v>5870</v>
      </c>
    </row>
    <row collapsed="false" customFormat="false" customHeight="false" hidden="false" ht="15" outlineLevel="0" r="18">
      <c r="A18" s="19" t="n">
        <f aca="false">A17+1</f>
        <v>7</v>
      </c>
      <c r="B18" s="20" t="s">
        <v>122</v>
      </c>
      <c r="C18" s="20"/>
      <c r="D18" s="20"/>
      <c r="E18" s="20"/>
      <c r="F18" s="22"/>
      <c r="G18" s="21" t="n">
        <f aca="false">SUM(G16:G17)</f>
        <v>35220.875</v>
      </c>
    </row>
    <row collapsed="false" customFormat="false" customHeight="false" hidden="false" ht="15" outlineLevel="0" r="19">
      <c r="A19" s="19" t="n">
        <f aca="false">A18+1</f>
        <v>8</v>
      </c>
      <c r="B19" s="23" t="s">
        <v>123</v>
      </c>
      <c r="C19" s="23"/>
      <c r="D19" s="23"/>
      <c r="E19" s="23"/>
      <c r="F19" s="23"/>
      <c r="G19" s="24" t="n">
        <f aca="false">SUM(G18:G18)</f>
        <v>35220.875</v>
      </c>
    </row>
    <row collapsed="false" customFormat="false" customHeight="false" hidden="false" ht="15" outlineLevel="0" r="20">
      <c r="A20" s="19" t="n">
        <f aca="false">A19+1</f>
        <v>9</v>
      </c>
      <c r="B20" s="20" t="s">
        <v>124</v>
      </c>
      <c r="C20" s="20"/>
      <c r="D20" s="20"/>
      <c r="E20" s="20"/>
      <c r="F20" s="22" t="n">
        <v>20</v>
      </c>
      <c r="G20" s="21" t="n">
        <f aca="false">ROUND(G19*0.2,0)</f>
        <v>7044</v>
      </c>
    </row>
    <row collapsed="false" customFormat="false" customHeight="false" hidden="false" ht="15.75" outlineLevel="0" r="21">
      <c r="A21" s="19" t="n">
        <f aca="false">A20+1</f>
        <v>10</v>
      </c>
      <c r="B21" s="25" t="s">
        <v>125</v>
      </c>
      <c r="C21" s="25"/>
      <c r="D21" s="25"/>
      <c r="E21" s="25"/>
      <c r="F21" s="25"/>
      <c r="G21" s="26" t="n">
        <f aca="false">SUM(G19:G20)</f>
        <v>42264.875</v>
      </c>
    </row>
    <row collapsed="false" customFormat="false" customHeight="false" hidden="false" ht="14.25" outlineLevel="0" r="22">
      <c r="A22" s="27"/>
      <c r="B22" s="28"/>
      <c r="C22" s="28"/>
      <c r="D22" s="28"/>
      <c r="E22" s="28"/>
      <c r="F22" s="28"/>
      <c r="G22" s="29"/>
    </row>
    <row collapsed="false" customFormat="false" customHeight="false" hidden="false" ht="14.25" outlineLevel="0" r="23">
      <c r="A23" s="30" t="s">
        <v>126</v>
      </c>
      <c r="B23" s="30"/>
      <c r="C23" s="31" t="e">
        <f aca="false">[1]!белруб(G19,0)</f>
        <v>#VALUE!</v>
      </c>
      <c r="D23" s="31"/>
      <c r="E23" s="31"/>
      <c r="F23" s="31"/>
      <c r="G23" s="31"/>
    </row>
    <row collapsed="false" customFormat="false" customHeight="false" hidden="false" ht="15" outlineLevel="0" r="24">
      <c r="A24" s="11"/>
      <c r="B24" s="12"/>
      <c r="C24" s="12"/>
      <c r="D24" s="12"/>
      <c r="E24" s="12"/>
      <c r="F24" s="12"/>
      <c r="G24" s="32"/>
    </row>
    <row collapsed="false" customFormat="false" customHeight="false" hidden="false" ht="15" outlineLevel="0" r="25">
      <c r="A25" s="33" t="s">
        <v>127</v>
      </c>
      <c r="B25" s="33"/>
      <c r="C25" s="31" t="e">
        <f aca="false">[1]!белруб(G20,0)</f>
        <v>#VALUE!</v>
      </c>
      <c r="D25" s="31"/>
      <c r="E25" s="31"/>
      <c r="F25" s="31"/>
      <c r="G25" s="31"/>
    </row>
    <row collapsed="false" customFormat="false" customHeight="false" hidden="false" ht="15" outlineLevel="0" r="26">
      <c r="A26" s="11"/>
      <c r="B26" s="12"/>
      <c r="C26" s="12"/>
      <c r="D26" s="12"/>
      <c r="E26" s="12"/>
      <c r="F26" s="12"/>
      <c r="G26" s="32"/>
    </row>
    <row collapsed="false" customFormat="false" customHeight="false" hidden="false" ht="15" outlineLevel="0" r="27">
      <c r="A27" s="33" t="s">
        <v>128</v>
      </c>
      <c r="B27" s="33"/>
      <c r="C27" s="31" t="e">
        <f aca="false">[1]!белруб(G21,0)</f>
        <v>#VALUE!</v>
      </c>
      <c r="D27" s="31"/>
      <c r="E27" s="31"/>
      <c r="F27" s="31"/>
      <c r="G27" s="31"/>
    </row>
    <row collapsed="false" customFormat="false" customHeight="false" hidden="false" ht="12.75" outlineLevel="0" r="28">
      <c r="A28" s="34"/>
      <c r="B28" s="35"/>
      <c r="C28" s="36"/>
      <c r="D28" s="37"/>
      <c r="E28" s="37"/>
      <c r="F28" s="37"/>
      <c r="G28" s="37"/>
    </row>
    <row collapsed="false" customFormat="false" customHeight="false" hidden="false" ht="12.75" outlineLevel="0" r="29">
      <c r="A29" s="34"/>
      <c r="B29" s="35"/>
      <c r="C29" s="36"/>
      <c r="D29" s="37"/>
      <c r="E29" s="37"/>
      <c r="F29" s="37"/>
      <c r="G29" s="37"/>
    </row>
    <row collapsed="false" customFormat="false" customHeight="false" hidden="false" ht="12.75" outlineLevel="0" r="30">
      <c r="A30" s="38"/>
      <c r="B30" s="39"/>
      <c r="C30" s="39"/>
      <c r="D30" s="39"/>
      <c r="E30" s="39"/>
      <c r="F30" s="39"/>
      <c r="G30" s="40"/>
    </row>
    <row collapsed="false" customFormat="false" customHeight="false" hidden="false" ht="15" outlineLevel="0" r="31">
      <c r="A31" s="41" t="s">
        <v>129</v>
      </c>
      <c r="B31" s="41"/>
      <c r="C31" s="41"/>
      <c r="D31" s="41"/>
      <c r="E31" s="41"/>
      <c r="F31" s="41"/>
      <c r="G31" s="41"/>
    </row>
    <row collapsed="false" customFormat="false" customHeight="false" hidden="false" ht="12.75" outlineLevel="0" r="32">
      <c r="A32" s="42"/>
      <c r="B32" s="42"/>
      <c r="C32" s="39"/>
      <c r="D32" s="39"/>
      <c r="E32" s="42"/>
      <c r="F32" s="39"/>
      <c r="G32" s="42"/>
    </row>
    <row collapsed="false" customFormat="false" customHeight="false" hidden="false" ht="12.75" outlineLevel="0" r="33">
      <c r="A33" s="39" t="s">
        <v>130</v>
      </c>
      <c r="B33" s="39"/>
      <c r="C33" s="39"/>
      <c r="D33" s="39"/>
      <c r="E33" s="39"/>
      <c r="F33" s="39"/>
      <c r="G33" s="39"/>
    </row>
  </sheetData>
  <mergeCells count="23">
    <mergeCell ref="A1:G1"/>
    <mergeCell ref="A2:G2"/>
    <mergeCell ref="A3:G3"/>
    <mergeCell ref="A6:G6"/>
    <mergeCell ref="A7:G7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23:B23"/>
    <mergeCell ref="C23:G23"/>
    <mergeCell ref="A25:B25"/>
    <mergeCell ref="C25:G25"/>
    <mergeCell ref="A27:B27"/>
    <mergeCell ref="C27:G27"/>
    <mergeCell ref="A31:G31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2014-06-10T07:40:02Z</dcterms:created>
  <cp:lastModifiedBy>Сергей</cp:lastModifiedBy>
  <dcterms:modified xsi:type="dcterms:W3CDTF">2014-06-10T09:58:55Z</dcterms:modified>
  <cp:revision>0</cp:revision>
</cp:coreProperties>
</file>