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shkin\Desktop\"/>
    </mc:Choice>
  </mc:AlternateContent>
  <bookViews>
    <workbookView xWindow="0" yWindow="0" windowWidth="16380" windowHeight="8190" tabRatio="500" activeTab="1"/>
  </bookViews>
  <sheets>
    <sheet name="CS'2022" sheetId="3" r:id="rId1"/>
    <sheet name="Лист1" sheetId="1" r:id="rId2"/>
  </sheets>
  <definedNames>
    <definedName name="solver_adj" localSheetId="1" hidden="1">Лист1!$K$14</definedName>
    <definedName name="solver_cvg" localSheetId="1" hidden="1">0.00001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Лист1!$K$14</definedName>
    <definedName name="solver_lhs2" localSheetId="1" hidden="1">Лист1!$K$14</definedName>
    <definedName name="solver_lhs3" localSheetId="1" hidden="1">Лист1!$M$14</definedName>
    <definedName name="solver_lhs4" localSheetId="1" hidden="1">Лист1!$N$14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Лист1!$I$14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0.99999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lx" localSheetId="1" hidden="1">2</definedName>
    <definedName name="solver_rsd" localSheetId="1" hidden="1">1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1" l="1"/>
  <c r="M11" i="1"/>
  <c r="M12" i="1"/>
  <c r="I12" i="1" s="1"/>
  <c r="M13" i="1"/>
  <c r="N10" i="1"/>
  <c r="I10" i="1" s="1"/>
  <c r="N11" i="1"/>
  <c r="I11" i="1" s="1"/>
  <c r="N12" i="1"/>
  <c r="N13" i="1"/>
  <c r="I14" i="1"/>
  <c r="M14" i="1"/>
  <c r="L11" i="1"/>
  <c r="L12" i="1"/>
  <c r="L13" i="1"/>
  <c r="L14" i="1"/>
  <c r="N14" i="1" s="1"/>
  <c r="L10" i="1"/>
  <c r="G13" i="3"/>
  <c r="D13" i="3"/>
  <c r="E13" i="3" s="1"/>
  <c r="F13" i="3" s="1"/>
  <c r="G12" i="3"/>
  <c r="D12" i="3"/>
  <c r="E12" i="3" s="1"/>
  <c r="F12" i="3" s="1"/>
  <c r="H12" i="3" s="1"/>
  <c r="J12" i="3" s="1"/>
  <c r="G11" i="3"/>
  <c r="D11" i="3"/>
  <c r="E11" i="3" s="1"/>
  <c r="F11" i="3" s="1"/>
  <c r="G10" i="3"/>
  <c r="D10" i="3"/>
  <c r="E10" i="3" s="1"/>
  <c r="F10" i="3" s="1"/>
  <c r="H10" i="3" s="1"/>
  <c r="J10" i="3" s="1"/>
  <c r="G9" i="3"/>
  <c r="D9" i="3"/>
  <c r="E9" i="3" s="1"/>
  <c r="F9" i="3" s="1"/>
  <c r="H9" i="3" s="1"/>
  <c r="J9" i="3" s="1"/>
  <c r="D5" i="3"/>
  <c r="E5" i="3" s="1"/>
  <c r="F5" i="3" s="1"/>
  <c r="F4" i="3"/>
  <c r="E4" i="3"/>
  <c r="D4" i="3"/>
  <c r="E3" i="3"/>
  <c r="F3" i="3" s="1"/>
  <c r="D3" i="3"/>
  <c r="E2" i="3"/>
  <c r="F2" i="3" s="1"/>
  <c r="D2" i="3"/>
  <c r="D1" i="3"/>
  <c r="E1" i="3" s="1"/>
  <c r="F1" i="3" s="1"/>
  <c r="G14" i="1"/>
  <c r="D14" i="1"/>
  <c r="E14" i="1" s="1"/>
  <c r="F14" i="1" s="1"/>
  <c r="H14" i="1" s="1"/>
  <c r="G13" i="1"/>
  <c r="E13" i="1"/>
  <c r="F13" i="1" s="1"/>
  <c r="H13" i="1" s="1"/>
  <c r="D13" i="1"/>
  <c r="G12" i="1"/>
  <c r="D12" i="1"/>
  <c r="E12" i="1" s="1"/>
  <c r="F12" i="1" s="1"/>
  <c r="H12" i="1" s="1"/>
  <c r="G11" i="1"/>
  <c r="F11" i="1"/>
  <c r="H11" i="1" s="1"/>
  <c r="D11" i="1"/>
  <c r="G10" i="1"/>
  <c r="F10" i="1"/>
  <c r="H10" i="1" s="1"/>
  <c r="D10" i="1"/>
  <c r="E5" i="1"/>
  <c r="F5" i="1" s="1"/>
  <c r="D5" i="1"/>
  <c r="D4" i="1"/>
  <c r="E4" i="1" s="1"/>
  <c r="F4" i="1" s="1"/>
  <c r="F3" i="1"/>
  <c r="E3" i="1"/>
  <c r="D3" i="1"/>
  <c r="F2" i="1"/>
  <c r="D2" i="1"/>
  <c r="F1" i="1"/>
  <c r="D1" i="1"/>
  <c r="J12" i="1" l="1"/>
  <c r="I13" i="1"/>
  <c r="J10" i="1"/>
  <c r="J11" i="1"/>
  <c r="J13" i="1"/>
  <c r="J14" i="1"/>
  <c r="H11" i="3"/>
  <c r="J11" i="3" s="1"/>
  <c r="H13" i="3"/>
  <c r="J13" i="3" s="1"/>
</calcChain>
</file>

<file path=xl/sharedStrings.xml><?xml version="1.0" encoding="utf-8"?>
<sst xmlns="http://schemas.openxmlformats.org/spreadsheetml/2006/main" count="24" uniqueCount="19">
  <si>
    <t>ro</t>
  </si>
  <si>
    <t>delay</t>
  </si>
  <si>
    <t>GA</t>
  </si>
  <si>
    <t>err</t>
  </si>
  <si>
    <t>u1</t>
  </si>
  <si>
    <t>lambda</t>
  </si>
  <si>
    <t>u</t>
  </si>
  <si>
    <t>(6→)</t>
  </si>
  <si>
    <t>(6)</t>
  </si>
  <si>
    <t>u2</t>
  </si>
  <si>
    <t>ro\delay</t>
  </si>
  <si>
    <t>OPTM</t>
  </si>
  <si>
    <t>reduction</t>
  </si>
  <si>
    <t>p1</t>
  </si>
  <si>
    <t>p2</t>
  </si>
  <si>
    <t>d1</t>
  </si>
  <si>
    <t>d2</t>
  </si>
  <si>
    <t>.</t>
  </si>
  <si>
    <t xml:space="preserve">Optimized Packet Transmission with Multipaths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</si>
</sst>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2" x14ac:knownFonts="1"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49" fontId="0" fillId="0" borderId="0" xfId="0" applyNumberFormat="1" applyFont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5" xfId="0" applyNumberFormat="1" applyBorder="1"/>
    <xf numFmtId="164" fontId="0" fillId="0" borderId="8" xfId="0" applyNumberFormat="1" applyBorder="1"/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Font="1" applyBorder="1"/>
    <xf numFmtId="164" fontId="0" fillId="0" borderId="21" xfId="0" applyNumberFormat="1" applyBorder="1"/>
    <xf numFmtId="0" fontId="0" fillId="0" borderId="20" xfId="0" applyBorder="1"/>
    <xf numFmtId="0" fontId="0" fillId="0" borderId="2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A6" sqref="A6:D8"/>
    </sheetView>
  </sheetViews>
  <sheetFormatPr defaultColWidth="8.7265625" defaultRowHeight="14.5" x14ac:dyDescent="0.35"/>
  <cols>
    <col min="10" max="10" width="11" customWidth="1"/>
  </cols>
  <sheetData>
    <row r="1" spans="1:10" x14ac:dyDescent="0.35">
      <c r="A1">
        <v>100</v>
      </c>
      <c r="B1">
        <v>50</v>
      </c>
      <c r="C1">
        <v>500</v>
      </c>
      <c r="D1">
        <f>(C1-B1)/5</f>
        <v>90</v>
      </c>
      <c r="E1">
        <f>A1-D1</f>
        <v>10</v>
      </c>
      <c r="F1">
        <f>(E1/B1)/(A1-E1)</f>
        <v>2.2222222222222222E-3</v>
      </c>
    </row>
    <row r="2" spans="1:10" x14ac:dyDescent="0.35">
      <c r="A2">
        <v>100</v>
      </c>
      <c r="B2">
        <v>150</v>
      </c>
      <c r="C2">
        <v>500</v>
      </c>
      <c r="D2">
        <f>(C2-B2)/5</f>
        <v>70</v>
      </c>
      <c r="E2">
        <f>A2-D2</f>
        <v>30</v>
      </c>
      <c r="F2">
        <f>(E2/B2)/(A2-E2)</f>
        <v>2.8571428571428571E-3</v>
      </c>
    </row>
    <row r="3" spans="1:10" x14ac:dyDescent="0.35">
      <c r="A3">
        <v>100</v>
      </c>
      <c r="B3">
        <v>250</v>
      </c>
      <c r="C3">
        <v>500</v>
      </c>
      <c r="D3">
        <f>(C3-B3)/5</f>
        <v>50</v>
      </c>
      <c r="E3">
        <f>A3-D3</f>
        <v>50</v>
      </c>
      <c r="F3">
        <f>(E3/B3)/(A3-E3)</f>
        <v>4.0000000000000001E-3</v>
      </c>
    </row>
    <row r="4" spans="1:10" x14ac:dyDescent="0.35">
      <c r="A4">
        <v>100</v>
      </c>
      <c r="B4">
        <v>350</v>
      </c>
      <c r="C4">
        <v>500</v>
      </c>
      <c r="D4">
        <f>(C4-B4)/5</f>
        <v>30</v>
      </c>
      <c r="E4">
        <f>A4-D4</f>
        <v>70</v>
      </c>
      <c r="F4">
        <f>(E4/B4)/(A4-E4)</f>
        <v>6.6666666666666671E-3</v>
      </c>
    </row>
    <row r="5" spans="1:10" x14ac:dyDescent="0.35">
      <c r="A5">
        <v>100</v>
      </c>
      <c r="B5">
        <v>450</v>
      </c>
      <c r="C5">
        <v>500</v>
      </c>
      <c r="D5">
        <f>(C5-B5)/5</f>
        <v>10</v>
      </c>
      <c r="E5">
        <f>A5-D5</f>
        <v>90</v>
      </c>
      <c r="F5">
        <f>(E5/B5)/(A5-E5)</f>
        <v>0.02</v>
      </c>
    </row>
    <row r="6" spans="1:10" x14ac:dyDescent="0.35">
      <c r="A6" t="s">
        <v>4</v>
      </c>
    </row>
    <row r="7" spans="1:10" ht="18" x14ac:dyDescent="0.4">
      <c r="B7" t="s">
        <v>5</v>
      </c>
      <c r="C7" t="s">
        <v>6</v>
      </c>
      <c r="D7" t="s">
        <v>7</v>
      </c>
      <c r="E7" s="12" t="s">
        <v>8</v>
      </c>
      <c r="G7" s="13"/>
      <c r="H7" s="14"/>
      <c r="I7" s="14"/>
      <c r="J7" s="15"/>
    </row>
    <row r="8" spans="1:10" x14ac:dyDescent="0.35">
      <c r="A8" t="s">
        <v>9</v>
      </c>
      <c r="G8" s="16" t="s">
        <v>10</v>
      </c>
      <c r="H8" s="3" t="s">
        <v>11</v>
      </c>
      <c r="I8" s="3" t="s">
        <v>11</v>
      </c>
      <c r="J8" s="17" t="s">
        <v>12</v>
      </c>
    </row>
    <row r="9" spans="1:10" x14ac:dyDescent="0.35">
      <c r="A9">
        <v>400</v>
      </c>
      <c r="B9">
        <v>50</v>
      </c>
      <c r="C9">
        <v>500</v>
      </c>
      <c r="D9">
        <f>(C9-B9)*4/5</f>
        <v>360</v>
      </c>
      <c r="E9">
        <f>A9-D9</f>
        <v>40</v>
      </c>
      <c r="F9">
        <f>(E9/B9)/(A9-E9)</f>
        <v>2.2222222222222222E-3</v>
      </c>
      <c r="G9" s="18">
        <f>B9/500</f>
        <v>0.1</v>
      </c>
      <c r="H9" s="6">
        <f>F9+F1</f>
        <v>4.4444444444444444E-3</v>
      </c>
      <c r="I9" s="7">
        <v>2.8571428571429001E-3</v>
      </c>
      <c r="J9" s="19">
        <f>(-I9+H9)/H9</f>
        <v>0.35714285714284749</v>
      </c>
    </row>
    <row r="10" spans="1:10" x14ac:dyDescent="0.35">
      <c r="A10">
        <v>400</v>
      </c>
      <c r="B10">
        <v>150</v>
      </c>
      <c r="C10">
        <v>500</v>
      </c>
      <c r="D10">
        <f>(C10-B10)*4/5</f>
        <v>280</v>
      </c>
      <c r="E10">
        <f>A10-D10</f>
        <v>120</v>
      </c>
      <c r="F10">
        <f>(E10/B10)/(A10-E10)</f>
        <v>2.8571428571428571E-3</v>
      </c>
      <c r="G10" s="18">
        <f>B10/500</f>
        <v>0.3</v>
      </c>
      <c r="H10" s="6">
        <f>F10+F2</f>
        <v>5.7142857142857143E-3</v>
      </c>
      <c r="I10" s="7">
        <v>4.0000000000000001E-3</v>
      </c>
      <c r="J10" s="19">
        <f>(-I10+H10)/H10</f>
        <v>0.3</v>
      </c>
    </row>
    <row r="11" spans="1:10" x14ac:dyDescent="0.35">
      <c r="A11">
        <v>400</v>
      </c>
      <c r="B11">
        <v>250</v>
      </c>
      <c r="C11">
        <v>500</v>
      </c>
      <c r="D11">
        <f>(C11-B11)*4/5</f>
        <v>200</v>
      </c>
      <c r="E11">
        <f>A11-D11</f>
        <v>200</v>
      </c>
      <c r="F11">
        <f>(E11/B11)/(A11-E11)</f>
        <v>4.0000000000000001E-3</v>
      </c>
      <c r="G11" s="18">
        <f>B11/500</f>
        <v>0.5</v>
      </c>
      <c r="H11" s="6">
        <f>F11+F3</f>
        <v>8.0000000000000002E-3</v>
      </c>
      <c r="I11" s="7">
        <v>6.4000000000000003E-3</v>
      </c>
      <c r="J11" s="19">
        <f>(-I11+H11)/H11</f>
        <v>0.19999999999999998</v>
      </c>
    </row>
    <row r="12" spans="1:10" x14ac:dyDescent="0.35">
      <c r="A12">
        <v>400</v>
      </c>
      <c r="B12">
        <v>350</v>
      </c>
      <c r="C12">
        <v>500</v>
      </c>
      <c r="D12">
        <f>(C12-B12)*4/5</f>
        <v>120</v>
      </c>
      <c r="E12">
        <f>A12-D12</f>
        <v>280</v>
      </c>
      <c r="F12">
        <f>(E12/B12)/(A12-E12)</f>
        <v>6.6666666666666671E-3</v>
      </c>
      <c r="G12" s="18">
        <f>B12/500</f>
        <v>0.7</v>
      </c>
      <c r="H12" s="6">
        <f>F12+F4</f>
        <v>1.3333333333333334E-2</v>
      </c>
      <c r="I12" s="7">
        <v>1.1428580004292E-2</v>
      </c>
      <c r="J12" s="19">
        <f>(-I12+H12)/H12</f>
        <v>0.14285649967810007</v>
      </c>
    </row>
    <row r="13" spans="1:10" x14ac:dyDescent="0.35">
      <c r="A13">
        <v>400</v>
      </c>
      <c r="B13">
        <v>450</v>
      </c>
      <c r="C13">
        <v>500</v>
      </c>
      <c r="D13">
        <f>(C13-B13)*4/5</f>
        <v>40</v>
      </c>
      <c r="E13">
        <f>A13-D13</f>
        <v>360</v>
      </c>
      <c r="F13">
        <f>(E13/B13)/(A13-E13)</f>
        <v>0.02</v>
      </c>
      <c r="G13" s="20">
        <f>B13/500</f>
        <v>0.9</v>
      </c>
      <c r="H13" s="21">
        <f>F13+F5</f>
        <v>0.04</v>
      </c>
      <c r="I13" s="22">
        <v>3.5556054314891998E-2</v>
      </c>
      <c r="J13" s="23">
        <f>(-I13+H13)/H13</f>
        <v>0.11109864212770007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topLeftCell="C1" zoomScale="80" zoomScaleNormal="80" workbookViewId="0">
      <selection activeCell="G8" sqref="G8:K8"/>
    </sheetView>
  </sheetViews>
  <sheetFormatPr defaultColWidth="8.7265625" defaultRowHeight="14.5" x14ac:dyDescent="0.35"/>
  <cols>
    <col min="8" max="8" width="11.81640625" bestFit="1" customWidth="1"/>
    <col min="9" max="9" width="11.81640625" style="25" customWidth="1"/>
    <col min="10" max="10" width="11" customWidth="1"/>
    <col min="15" max="15" width="12.453125" bestFit="1" customWidth="1"/>
  </cols>
  <sheetData>
    <row r="1" spans="1:24" x14ac:dyDescent="0.35">
      <c r="A1">
        <v>100</v>
      </c>
      <c r="B1">
        <v>50</v>
      </c>
      <c r="C1">
        <v>500</v>
      </c>
      <c r="D1">
        <f>(C1-B1)/3</f>
        <v>150</v>
      </c>
      <c r="E1">
        <v>0</v>
      </c>
      <c r="F1">
        <f>(E1/B1)/(A1-E1)</f>
        <v>0</v>
      </c>
    </row>
    <row r="2" spans="1:24" x14ac:dyDescent="0.35">
      <c r="A2">
        <v>100</v>
      </c>
      <c r="B2">
        <v>150</v>
      </c>
      <c r="C2">
        <v>500</v>
      </c>
      <c r="D2">
        <f>(C2-B2)/3</f>
        <v>116.66666666666667</v>
      </c>
      <c r="E2">
        <v>0</v>
      </c>
      <c r="F2">
        <f>(E2/B2)/(A2-E2)</f>
        <v>0</v>
      </c>
    </row>
    <row r="3" spans="1:24" x14ac:dyDescent="0.35">
      <c r="A3">
        <v>100</v>
      </c>
      <c r="B3">
        <v>250</v>
      </c>
      <c r="C3">
        <v>500</v>
      </c>
      <c r="D3">
        <f>(C3-B3)/3</f>
        <v>83.333333333333329</v>
      </c>
      <c r="E3">
        <f>A3-D3</f>
        <v>16.666666666666671</v>
      </c>
      <c r="F3">
        <f>(E3/B3)/(A3-E3)</f>
        <v>8.0000000000000015E-4</v>
      </c>
    </row>
    <row r="4" spans="1:24" x14ac:dyDescent="0.35">
      <c r="A4">
        <v>100</v>
      </c>
      <c r="B4">
        <v>350</v>
      </c>
      <c r="C4">
        <v>500</v>
      </c>
      <c r="D4">
        <f>(C4-B4)/3</f>
        <v>50</v>
      </c>
      <c r="E4">
        <f>A4-D4</f>
        <v>50</v>
      </c>
      <c r="F4">
        <f>(E4/B4)/(A4-E4)</f>
        <v>2.8571428571428571E-3</v>
      </c>
    </row>
    <row r="5" spans="1:24" x14ac:dyDescent="0.35">
      <c r="A5">
        <v>100</v>
      </c>
      <c r="B5">
        <v>450</v>
      </c>
      <c r="C5">
        <v>500</v>
      </c>
      <c r="D5">
        <f>(C5-B5)/3</f>
        <v>16.666666666666668</v>
      </c>
      <c r="E5">
        <f>A5-D5</f>
        <v>83.333333333333329</v>
      </c>
      <c r="F5">
        <f>(E5/B5)/(A5-E5)</f>
        <v>1.1111111111111108E-2</v>
      </c>
    </row>
    <row r="6" spans="1:24" x14ac:dyDescent="0.35">
      <c r="A6" t="s">
        <v>4</v>
      </c>
    </row>
    <row r="7" spans="1:24" x14ac:dyDescent="0.35">
      <c r="B7" t="s">
        <v>5</v>
      </c>
      <c r="C7" t="s">
        <v>6</v>
      </c>
    </row>
    <row r="8" spans="1:24" ht="18.5" thickBot="1" x14ac:dyDescent="0.45">
      <c r="A8" t="s">
        <v>9</v>
      </c>
      <c r="G8" s="1" t="s">
        <v>18</v>
      </c>
    </row>
    <row r="9" spans="1:24" ht="15" thickBot="1" x14ac:dyDescent="0.4">
      <c r="G9" s="2" t="s">
        <v>0</v>
      </c>
      <c r="H9" s="33" t="s">
        <v>1</v>
      </c>
      <c r="I9" s="30" t="s">
        <v>2</v>
      </c>
      <c r="J9" s="4" t="s">
        <v>3</v>
      </c>
      <c r="K9" s="37" t="s">
        <v>13</v>
      </c>
      <c r="L9" s="38" t="s">
        <v>14</v>
      </c>
      <c r="M9" s="39" t="s">
        <v>15</v>
      </c>
      <c r="N9" s="40" t="s">
        <v>16</v>
      </c>
    </row>
    <row r="10" spans="1:24" x14ac:dyDescent="0.35">
      <c r="A10">
        <v>400</v>
      </c>
      <c r="B10">
        <v>50</v>
      </c>
      <c r="C10">
        <v>500</v>
      </c>
      <c r="D10">
        <f>((C10-B10)*2)/3</f>
        <v>300</v>
      </c>
      <c r="E10">
        <v>50</v>
      </c>
      <c r="F10">
        <f>(E10/B10)/(A10-E10)</f>
        <v>2.8571428571428571E-3</v>
      </c>
      <c r="G10" s="5">
        <f>B10/500</f>
        <v>0.1</v>
      </c>
      <c r="H10" s="34">
        <f>F10+F1</f>
        <v>2.8571428571428571E-3</v>
      </c>
      <c r="I10" s="31">
        <f t="shared" ref="I10:I13" si="0">M10+N10</f>
        <v>2.8571428571428571E-3</v>
      </c>
      <c r="J10" s="8">
        <f>(I10-H10)/H10</f>
        <v>0</v>
      </c>
      <c r="K10" s="28">
        <v>0</v>
      </c>
      <c r="L10" s="6">
        <f>1-K10</f>
        <v>1</v>
      </c>
      <c r="M10" s="11">
        <f t="shared" ref="M10:M12" si="1">($K10/(A1-$K10*B1))</f>
        <v>0</v>
      </c>
      <c r="N10" s="8">
        <f t="shared" ref="N10:N12" si="2">($L10/(A10-$L10*B10))</f>
        <v>2.8571428571428571E-3</v>
      </c>
    </row>
    <row r="11" spans="1:24" x14ac:dyDescent="0.35">
      <c r="A11">
        <v>400</v>
      </c>
      <c r="B11">
        <v>150</v>
      </c>
      <c r="C11">
        <v>500</v>
      </c>
      <c r="D11">
        <f>((C11-B11)*2)/3</f>
        <v>233.33333333333334</v>
      </c>
      <c r="E11">
        <v>150</v>
      </c>
      <c r="F11">
        <f>(E11/B11)/(A11-E11)</f>
        <v>4.0000000000000001E-3</v>
      </c>
      <c r="G11" s="5">
        <f>B11/500</f>
        <v>0.3</v>
      </c>
      <c r="H11" s="34">
        <f>F11+F2</f>
        <v>4.0000000000000001E-3</v>
      </c>
      <c r="I11" s="26">
        <f t="shared" si="0"/>
        <v>4.0000000000000001E-3</v>
      </c>
      <c r="J11" s="8">
        <f>(I11-H11)/H11</f>
        <v>0</v>
      </c>
      <c r="K11" s="28">
        <v>0</v>
      </c>
      <c r="L11" s="6">
        <f>1-K11</f>
        <v>1</v>
      </c>
      <c r="M11" s="11">
        <f t="shared" si="1"/>
        <v>0</v>
      </c>
      <c r="N11" s="8">
        <f t="shared" si="2"/>
        <v>4.0000000000000001E-3</v>
      </c>
    </row>
    <row r="12" spans="1:24" x14ac:dyDescent="0.35">
      <c r="A12">
        <v>400</v>
      </c>
      <c r="B12">
        <v>250</v>
      </c>
      <c r="C12">
        <v>500</v>
      </c>
      <c r="D12">
        <f>((C12-B12)*2)/3</f>
        <v>166.66666666666666</v>
      </c>
      <c r="E12">
        <f>A12-D12</f>
        <v>233.33333333333334</v>
      </c>
      <c r="F12">
        <f>(E12/B12)/(A12-E12)</f>
        <v>5.6000000000000008E-3</v>
      </c>
      <c r="G12" s="5">
        <f>B12/500</f>
        <v>0.5</v>
      </c>
      <c r="H12" s="34">
        <f>F12+F3</f>
        <v>6.4000000000000012E-3</v>
      </c>
      <c r="I12" s="26">
        <f t="shared" si="0"/>
        <v>6.400000000001062E-3</v>
      </c>
      <c r="J12" s="8">
        <f>(I12-H12)/H12</f>
        <v>1.6574740711872147E-13</v>
      </c>
      <c r="K12" s="28">
        <v>6.6666794653040193E-2</v>
      </c>
      <c r="L12" s="6">
        <f>1-K12</f>
        <v>0.93333320534695985</v>
      </c>
      <c r="M12" s="11">
        <f t="shared" si="1"/>
        <v>8.0000184300448648E-4</v>
      </c>
      <c r="N12" s="8">
        <f t="shared" si="2"/>
        <v>5.5999981569965756E-3</v>
      </c>
    </row>
    <row r="13" spans="1:24" x14ac:dyDescent="0.35">
      <c r="A13">
        <v>400</v>
      </c>
      <c r="B13">
        <v>350</v>
      </c>
      <c r="C13">
        <v>500</v>
      </c>
      <c r="D13">
        <f>((C13-B13)*2)/3</f>
        <v>100</v>
      </c>
      <c r="E13">
        <f>A13-D13</f>
        <v>300</v>
      </c>
      <c r="F13">
        <f>(E13/B13)/(A13-E13)</f>
        <v>8.5714285714285701E-3</v>
      </c>
      <c r="G13" s="5">
        <f>B13/500</f>
        <v>0.7</v>
      </c>
      <c r="H13" s="34">
        <f>F13+F4</f>
        <v>1.1428571428571427E-2</v>
      </c>
      <c r="I13" s="26">
        <f t="shared" si="0"/>
        <v>1.1428571429906581E-2</v>
      </c>
      <c r="J13" s="8">
        <f>(I13-H13)/H13</f>
        <v>1.1682599332374369E-10</v>
      </c>
      <c r="K13" s="28">
        <v>0.14285892581018167</v>
      </c>
      <c r="L13" s="6">
        <f>1-K13</f>
        <v>0.85714107418981833</v>
      </c>
      <c r="M13" s="11">
        <f>($K13/(A4-$K13*B4))</f>
        <v>2.8572141761545188E-3</v>
      </c>
      <c r="N13" s="8">
        <f>($L13/(A13-$L13*B13))</f>
        <v>8.5713572537520627E-3</v>
      </c>
    </row>
    <row r="14" spans="1:24" ht="15" thickBot="1" x14ac:dyDescent="0.4">
      <c r="A14">
        <v>400</v>
      </c>
      <c r="B14">
        <v>450</v>
      </c>
      <c r="C14">
        <v>500</v>
      </c>
      <c r="D14">
        <f>((C14-B14)*2)/3</f>
        <v>33.333333333333336</v>
      </c>
      <c r="E14">
        <f>A14-D14</f>
        <v>366.66666666666669</v>
      </c>
      <c r="F14">
        <f>(E14/B14)/(A14-E14)</f>
        <v>2.444444444444446E-2</v>
      </c>
      <c r="G14" s="9">
        <f>B14/500</f>
        <v>0.9</v>
      </c>
      <c r="H14" s="35">
        <f>F14+F5</f>
        <v>3.5555555555555569E-2</v>
      </c>
      <c r="I14" s="27">
        <f>M14+N14</f>
        <v>3.555556364787657E-2</v>
      </c>
      <c r="J14" s="10">
        <f>(I14-H14)/H14</f>
        <v>2.2759652814740425E-7</v>
      </c>
      <c r="K14" s="29">
        <v>0.18516162238994024</v>
      </c>
      <c r="L14" s="36">
        <f>1-K14</f>
        <v>0.81483837761005973</v>
      </c>
      <c r="M14" s="32">
        <f>($K$14/(A5-$K$14*B5))</f>
        <v>1.1102633897987529E-2</v>
      </c>
      <c r="N14" s="10">
        <f>($L$14/(A14-$L$14*B14))</f>
        <v>2.4452929749889045E-2</v>
      </c>
    </row>
    <row r="15" spans="1:24" x14ac:dyDescent="0.35">
      <c r="K15" s="24"/>
      <c r="L15" s="24"/>
      <c r="X15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CS'2022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sashkin</dc:creator>
  <dc:description/>
  <cp:lastModifiedBy>sashkin</cp:lastModifiedBy>
  <cp:revision>1</cp:revision>
  <dcterms:created xsi:type="dcterms:W3CDTF">2013-04-28T15:32:25Z</dcterms:created>
  <dcterms:modified xsi:type="dcterms:W3CDTF">2022-06-24T12:33:27Z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