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torg1056155-my.sharepoint.com/personal/s_sagar_cloudextel_com/Documents/Desktop/Unique files/AIR202499/ROUTES/Coverage Route13/"/>
    </mc:Choice>
  </mc:AlternateContent>
  <xr:revisionPtr revIDLastSave="1043" documentId="8_{ABBA5394-C9C9-4002-9AAF-DCF7AA8097F7}" xr6:coauthVersionLast="47" xr6:coauthVersionMax="47" xr10:uidLastSave="{D1553F3A-27BB-4AF2-BAAA-57E55B487845}"/>
  <bookViews>
    <workbookView xWindow="-120" yWindow="-120" windowWidth="20730" windowHeight="11040" activeTab="1" xr2:uid="{A7684D6E-A2A6-40B6-B998-F65191193078}"/>
  </bookViews>
  <sheets>
    <sheet name="DN details" sheetId="4" r:id="rId1"/>
    <sheet name="Capex details" sheetId="5" r:id="rId2"/>
    <sheet name="PRE" sheetId="1" r:id="rId3"/>
    <sheet name="Post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5" l="1"/>
  <c r="K5" i="5"/>
  <c r="P5" i="5" s="1"/>
  <c r="I5" i="5"/>
  <c r="M5" i="5" l="1"/>
  <c r="N5" i="5" s="1"/>
  <c r="O5" i="5" s="1"/>
  <c r="Q5" i="5" s="1"/>
  <c r="S5" i="5" s="1"/>
  <c r="T5" i="5" s="1"/>
  <c r="J5" i="5"/>
  <c r="R5" i="5" l="1"/>
  <c r="Y3" i="4" l="1"/>
  <c r="O1" i="4" l="1"/>
  <c r="Z1" i="4" l="1"/>
  <c r="Y1" i="4"/>
  <c r="V1" i="4"/>
  <c r="T1" i="4"/>
  <c r="S1" i="4"/>
  <c r="R1" i="4"/>
  <c r="P1" i="4"/>
  <c r="Q1" i="4"/>
</calcChain>
</file>

<file path=xl/sharedStrings.xml><?xml version="1.0" encoding="utf-8"?>
<sst xmlns="http://schemas.openxmlformats.org/spreadsheetml/2006/main" count="58" uniqueCount="58">
  <si>
    <t>Sr. No.</t>
  </si>
  <si>
    <t>Subsection / LMC</t>
  </si>
  <si>
    <t>Subsection ID / LMC ID</t>
  </si>
  <si>
    <t xml:space="preserve"> Start point</t>
  </si>
  <si>
    <t>End Point</t>
  </si>
  <si>
    <t>DN received date</t>
  </si>
  <si>
    <t>DN Length</t>
  </si>
  <si>
    <t>DN Number</t>
  </si>
  <si>
    <t>Subsection</t>
  </si>
  <si>
    <t>Route Length</t>
  </si>
  <si>
    <t>Route No.</t>
  </si>
  <si>
    <t>Post current approval</t>
  </si>
  <si>
    <t>DN Recipient</t>
  </si>
  <si>
    <t>Remark</t>
  </si>
  <si>
    <t xml:space="preserve">Percentage length covered </t>
  </si>
  <si>
    <t>Total DN length of Sub Section
(Meter)</t>
  </si>
  <si>
    <t>Target date of completion</t>
  </si>
  <si>
    <t>Contract type</t>
  </si>
  <si>
    <t xml:space="preserve">Build Type </t>
  </si>
  <si>
    <t>Category type</t>
  </si>
  <si>
    <t>RI (INR)</t>
  </si>
  <si>
    <t>Deposit (INR)</t>
  </si>
  <si>
    <t>Access Charges Amount (INR)</t>
  </si>
  <si>
    <t>Ground Rent</t>
  </si>
  <si>
    <t>Administrative Charge</t>
  </si>
  <si>
    <t>Multiplying Factor</t>
  </si>
  <si>
    <t>Total (INR)</t>
  </si>
  <si>
    <t>Supervision charges</t>
  </si>
  <si>
    <t>Airtel</t>
  </si>
  <si>
    <t>Co-build</t>
  </si>
  <si>
    <t>Non-strategic</t>
  </si>
  <si>
    <t>MUMU25NL001MCWA250404D3C3L0002</t>
  </si>
  <si>
    <t>PO length
(meter)</t>
  </si>
  <si>
    <t>New</t>
  </si>
  <si>
    <t>PO length</t>
  </si>
  <si>
    <t>DD required of amount for payment to KDMC 
(INR)</t>
  </si>
  <si>
    <t>Budgeted per meter cost
(INR)</t>
  </si>
  <si>
    <t>Projected  Total Tentative Savings against the budgeted cost (INR)</t>
  </si>
  <si>
    <t>Mumbai_Coverage_Route13</t>
  </si>
  <si>
    <t>KDMC/Ex.Engg/Construction/K-W/06</t>
  </si>
  <si>
    <t>Jhulelal Chowk</t>
  </si>
  <si>
    <t>Gold Gym</t>
  </si>
  <si>
    <t>Route 90 - Section-wise Capex details</t>
  </si>
  <si>
    <t xml:space="preserve">Surveyed section length (Meter) </t>
  </si>
  <si>
    <t>Survey ID</t>
  </si>
  <si>
    <t>Total route length
(Meter)</t>
  </si>
  <si>
    <t>PO Value
(INR</t>
  </si>
  <si>
    <t>Budgeted RI Cost - For the Section
(INR)</t>
  </si>
  <si>
    <t>Budgeted Material and Service cost for the section
(INR)</t>
  </si>
  <si>
    <t>Total Budgeted Cost for the section
(INR)</t>
  </si>
  <si>
    <t>Total DN RI cost w/o deposit 
(INR)</t>
  </si>
  <si>
    <t>Projected Material and Service cost -DN length
(INR)</t>
  </si>
  <si>
    <t>Total DN RI + Projected Material and service - DN length
(INR)</t>
  </si>
  <si>
    <t>Current per meter cost 
(INR)</t>
  </si>
  <si>
    <t xml:space="preserve">Projected Total cost of section on completion
(INR) </t>
  </si>
  <si>
    <t>Tentative savings per meter against the budgeted cost
(INR)</t>
  </si>
  <si>
    <t>Projected  Total Tentative Savings (INR)</t>
  </si>
  <si>
    <t>AIR52K24R090010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</si>
</sst>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rgb="FF000000"/>
      <name val="Calibri"/>
      <family val="2"/>
    </font>
    <font>
      <b/>
      <sz val="9"/>
      <color theme="1"/>
      <name val="Aptos Narrow"/>
      <family val="2"/>
      <scheme val="minor"/>
    </font>
    <font>
      <b/>
      <sz val="9"/>
      <name val="Aptos Display"/>
      <family val="2"/>
    </font>
    <font>
      <sz val="9"/>
      <color theme="1"/>
      <name val="Aptos Narrow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  <font>
      <sz val="8"/>
      <color rgb="FF000000"/>
      <name val="Aptos Narrow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0" applyNumberFormat="1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5" xfId="0" applyFont="1" applyBorder="1" applyAlignment="1">
      <alignment wrapText="1"/>
    </xf>
    <xf numFmtId="0" fontId="4" fillId="2" borderId="6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64" fontId="5" fillId="0" borderId="1" xfId="2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etorg1056155-my.sharepoint.com/personal/s_sagar_cloudextel_com/Documents/Desktop/Unique%20files/AIR202499/ROUTES/Route%2090/CE_DN_MUMU25R090.xlsx" TargetMode="External"/><Relationship Id="rId1" Type="http://schemas.openxmlformats.org/officeDocument/2006/relationships/externalLinkPath" Target="/personal/s_sagar_cloudextel_com/Documents/Desktop/Unique%20files/AIR202499/ROUTES/Route%2090/CE_DN_MUMU25R0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N details"/>
      <sheetName val="Present - Capex details"/>
      <sheetName val="Pre - Capex details"/>
      <sheetName val="Post - Capex details"/>
    </sheetNames>
    <sheetDataSet>
      <sheetData sheetId="0">
        <row r="1">
          <cell r="R1">
            <v>292</v>
          </cell>
          <cell r="S1">
            <v>1959612</v>
          </cell>
        </row>
        <row r="2">
          <cell r="F2" t="str">
            <v>Survey ID</v>
          </cell>
          <cell r="R2" t="str">
            <v>DN Length
(Mtr)</v>
          </cell>
          <cell r="S2" t="str">
            <v>RI (INR)</v>
          </cell>
        </row>
        <row r="3">
          <cell r="F3" t="str">
            <v>AIR52K24R090010</v>
          </cell>
          <cell r="R3">
            <v>156</v>
          </cell>
          <cell r="S3">
            <v>1046916</v>
          </cell>
        </row>
        <row r="4">
          <cell r="F4" t="str">
            <v>AIR52K24R090010</v>
          </cell>
          <cell r="R4">
            <v>136</v>
          </cell>
          <cell r="S4">
            <v>912696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179EE-50CA-4FDC-BE41-2CA707423BA9}">
  <dimension ref="B1:Z9"/>
  <sheetViews>
    <sheetView topLeftCell="G1" workbookViewId="0">
      <selection activeCell="G3" sqref="G3"/>
    </sheetView>
  </sheetViews>
  <sheetFormatPr defaultRowHeight="15" x14ac:dyDescent="0.25"/>
  <cols>
    <col min="2" max="2" width="5.5703125" bestFit="1" customWidth="1"/>
    <col min="3" max="3" width="13.42578125" bestFit="1" customWidth="1"/>
    <col min="4" max="4" width="10.28515625" bestFit="1" customWidth="1"/>
    <col min="5" max="5" width="25.5703125" bestFit="1" customWidth="1"/>
    <col min="6" max="7" width="10.5703125" bestFit="1" customWidth="1"/>
    <col min="8" max="8" width="8.28515625" bestFit="1" customWidth="1"/>
    <col min="9" max="9" width="10.7109375" bestFit="1" customWidth="1"/>
    <col min="10" max="10" width="29.140625" bestFit="1" customWidth="1"/>
    <col min="11" max="11" width="10.85546875" bestFit="1" customWidth="1"/>
    <col min="12" max="12" width="24.7109375" bestFit="1" customWidth="1"/>
    <col min="13" max="13" width="13.140625" bestFit="1" customWidth="1"/>
    <col min="14" max="14" width="11.85546875" bestFit="1" customWidth="1"/>
    <col min="15" max="15" width="7.85546875" bestFit="1" customWidth="1"/>
    <col min="16" max="16" width="10.28515625" bestFit="1" customWidth="1"/>
    <col min="17" max="17" width="8.42578125" bestFit="1" customWidth="1"/>
    <col min="18" max="18" width="9.5703125" bestFit="1" customWidth="1"/>
    <col min="19" max="19" width="10.85546875" bestFit="1" customWidth="1"/>
    <col min="20" max="20" width="11.28515625" bestFit="1" customWidth="1"/>
    <col min="21" max="21" width="12.5703125" bestFit="1" customWidth="1"/>
    <col min="22" max="22" width="11" customWidth="1"/>
    <col min="23" max="23" width="12.5703125" bestFit="1" customWidth="1"/>
    <col min="24" max="24" width="15.140625" bestFit="1" customWidth="1"/>
    <col min="25" max="25" width="9.140625" bestFit="1" customWidth="1"/>
    <col min="26" max="26" width="15.42578125" bestFit="1" customWidth="1"/>
  </cols>
  <sheetData>
    <row r="1" spans="2:26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>
        <f t="shared" ref="O1:Q1" si="0">SUBTOTAL(9,O3:O9)</f>
        <v>3030</v>
      </c>
      <c r="P1" s="4">
        <f t="shared" si="0"/>
        <v>3030</v>
      </c>
      <c r="Q1" s="4">
        <f t="shared" si="0"/>
        <v>80</v>
      </c>
      <c r="R1" s="4">
        <f>SUBTOTAL(9,R3:R4)</f>
        <v>741541.6</v>
      </c>
      <c r="S1" s="4">
        <f>SUBTOTAL(9,S3:S4)</f>
        <v>111231.24</v>
      </c>
      <c r="T1" s="4">
        <f>SUBTOTAL(9,T3:T4)</f>
        <v>74154.16</v>
      </c>
      <c r="U1" s="4"/>
      <c r="V1" s="4">
        <f>SUBTOTAL(9,V3:V4)</f>
        <v>16000</v>
      </c>
      <c r="W1" s="4"/>
      <c r="X1" s="4"/>
      <c r="Y1" s="4">
        <f>SUBTOTAL(9,Y3:Y4)</f>
        <v>942927</v>
      </c>
      <c r="Z1" s="4">
        <f>SUBTOTAL(9,Z3:Z4)</f>
        <v>942927</v>
      </c>
    </row>
    <row r="2" spans="2:26" ht="51" x14ac:dyDescent="0.25">
      <c r="B2" s="8" t="s">
        <v>0</v>
      </c>
      <c r="C2" s="8" t="s">
        <v>1</v>
      </c>
      <c r="D2" s="8" t="s">
        <v>12</v>
      </c>
      <c r="E2" s="8" t="s">
        <v>10</v>
      </c>
      <c r="F2" s="9" t="s">
        <v>16</v>
      </c>
      <c r="G2" s="8" t="s">
        <v>17</v>
      </c>
      <c r="H2" s="8" t="s">
        <v>18</v>
      </c>
      <c r="I2" s="8" t="s">
        <v>19</v>
      </c>
      <c r="J2" s="8" t="s">
        <v>2</v>
      </c>
      <c r="K2" s="8" t="s">
        <v>3</v>
      </c>
      <c r="L2" s="8" t="s">
        <v>4</v>
      </c>
      <c r="M2" s="8" t="s">
        <v>5</v>
      </c>
      <c r="N2" s="8" t="s">
        <v>7</v>
      </c>
      <c r="O2" s="8" t="s">
        <v>34</v>
      </c>
      <c r="P2" s="8" t="s">
        <v>9</v>
      </c>
      <c r="Q2" s="8" t="s">
        <v>6</v>
      </c>
      <c r="R2" s="10" t="s">
        <v>20</v>
      </c>
      <c r="S2" s="10" t="s">
        <v>27</v>
      </c>
      <c r="T2" s="10" t="s">
        <v>21</v>
      </c>
      <c r="U2" s="10" t="s">
        <v>22</v>
      </c>
      <c r="V2" s="10" t="s">
        <v>23</v>
      </c>
      <c r="W2" s="10" t="s">
        <v>24</v>
      </c>
      <c r="X2" s="10" t="s">
        <v>25</v>
      </c>
      <c r="Y2" s="10" t="s">
        <v>26</v>
      </c>
      <c r="Z2" s="10" t="s">
        <v>35</v>
      </c>
    </row>
    <row r="3" spans="2:26" ht="34.5" x14ac:dyDescent="0.25">
      <c r="B3" s="11">
        <v>1</v>
      </c>
      <c r="C3" s="11" t="s">
        <v>8</v>
      </c>
      <c r="D3" s="11" t="s">
        <v>28</v>
      </c>
      <c r="E3" s="7" t="s">
        <v>38</v>
      </c>
      <c r="F3" s="12">
        <v>46173</v>
      </c>
      <c r="G3" s="11" t="s">
        <v>29</v>
      </c>
      <c r="H3" s="11" t="s">
        <v>33</v>
      </c>
      <c r="I3" s="11" t="s">
        <v>30</v>
      </c>
      <c r="J3" s="5" t="s">
        <v>31</v>
      </c>
      <c r="K3" s="5" t="s">
        <v>40</v>
      </c>
      <c r="L3" s="5" t="s">
        <v>41</v>
      </c>
      <c r="M3" s="6">
        <v>45758</v>
      </c>
      <c r="N3" s="26" t="s">
        <v>39</v>
      </c>
      <c r="O3" s="13">
        <v>3030</v>
      </c>
      <c r="P3" s="13">
        <v>3030</v>
      </c>
      <c r="Q3" s="13">
        <v>80</v>
      </c>
      <c r="R3" s="14">
        <v>741541.6</v>
      </c>
      <c r="S3" s="19">
        <v>111231.24</v>
      </c>
      <c r="T3" s="14">
        <v>74154.16</v>
      </c>
      <c r="U3" s="13">
        <v>0</v>
      </c>
      <c r="V3" s="13">
        <v>16000</v>
      </c>
      <c r="W3" s="13">
        <v>0</v>
      </c>
      <c r="X3" s="13">
        <v>0</v>
      </c>
      <c r="Y3" s="14">
        <f>R3+S3+T3+V3</f>
        <v>942927</v>
      </c>
      <c r="Z3" s="14">
        <v>942927</v>
      </c>
    </row>
    <row r="4" spans="2:26" x14ac:dyDescent="0.25">
      <c r="B4" s="11"/>
      <c r="C4" s="11"/>
      <c r="D4" s="11"/>
      <c r="E4" s="11"/>
      <c r="F4" s="12"/>
      <c r="G4" s="11"/>
      <c r="H4" s="11"/>
      <c r="I4" s="11"/>
      <c r="J4" s="15"/>
      <c r="K4" s="13"/>
      <c r="L4" s="13"/>
      <c r="M4" s="16"/>
      <c r="N4" s="17"/>
      <c r="O4" s="17"/>
      <c r="P4" s="13"/>
      <c r="Q4" s="13"/>
      <c r="R4" s="18"/>
      <c r="S4" s="13"/>
      <c r="T4" s="13"/>
      <c r="U4" s="13"/>
      <c r="V4" s="13"/>
      <c r="W4" s="13"/>
      <c r="X4" s="13"/>
      <c r="Y4" s="13"/>
      <c r="Z4" s="13"/>
    </row>
    <row r="8" spans="2:26" s="1" customFormat="1" x14ac:dyDescent="0.25"/>
    <row r="9" spans="2:26" x14ac:dyDescent="0.25">
      <c r="N9" s="2"/>
      <c r="O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9F79-1071-41D5-AB6F-10CE69E8432E}">
  <dimension ref="B2:U5"/>
  <sheetViews>
    <sheetView tabSelected="1" workbookViewId="0">
      <selection activeCell="B5" sqref="B5"/>
    </sheetView>
  </sheetViews>
  <sheetFormatPr defaultRowHeight="15" x14ac:dyDescent="0.25"/>
  <cols>
    <col min="2" max="2" width="11.140625" bestFit="1" customWidth="1"/>
    <col min="3" max="3" width="14.140625" bestFit="1" customWidth="1"/>
    <col min="4" max="4" width="8.5703125" bestFit="1" customWidth="1"/>
    <col min="5" max="5" width="7.85546875" bestFit="1" customWidth="1"/>
    <col min="6" max="6" width="10.5703125" bestFit="1" customWidth="1"/>
    <col min="7" max="7" width="10" customWidth="1"/>
    <col min="8" max="8" width="10.5703125" customWidth="1"/>
    <col min="9" max="10" width="9.85546875" customWidth="1"/>
    <col min="11" max="11" width="10.140625" customWidth="1"/>
    <col min="12" max="12" width="8.85546875" bestFit="1" customWidth="1"/>
    <col min="13" max="13" width="10.85546875" customWidth="1"/>
    <col min="14" max="14" width="10" bestFit="1" customWidth="1"/>
    <col min="15" max="15" width="8.28515625" customWidth="1"/>
    <col min="16" max="16" width="9.5703125" customWidth="1"/>
    <col min="17" max="17" width="12.140625" customWidth="1"/>
    <col min="18" max="18" width="13.28515625" customWidth="1"/>
    <col min="19" max="20" width="0" hidden="1" customWidth="1"/>
    <col min="21" max="21" width="37.28515625" customWidth="1"/>
  </cols>
  <sheetData>
    <row r="2" spans="2:21" ht="15.75" thickBot="1" x14ac:dyDescent="0.3">
      <c r="F2" s="2"/>
      <c r="J2" s="2"/>
    </row>
    <row r="3" spans="2:21" ht="15.75" thickBot="1" x14ac:dyDescent="0.3">
      <c r="B3" s="20" t="s">
        <v>42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2"/>
    </row>
    <row r="4" spans="2:21" ht="84" x14ac:dyDescent="0.25">
      <c r="B4" s="27" t="s">
        <v>43</v>
      </c>
      <c r="C4" s="27" t="s">
        <v>44</v>
      </c>
      <c r="D4" s="27" t="s">
        <v>45</v>
      </c>
      <c r="E4" s="27" t="s">
        <v>32</v>
      </c>
      <c r="F4" s="27" t="s">
        <v>46</v>
      </c>
      <c r="G4" s="27" t="s">
        <v>47</v>
      </c>
      <c r="H4" s="27" t="s">
        <v>48</v>
      </c>
      <c r="I4" s="27" t="s">
        <v>49</v>
      </c>
      <c r="J4" s="27" t="s">
        <v>36</v>
      </c>
      <c r="K4" s="27" t="s">
        <v>15</v>
      </c>
      <c r="L4" s="27" t="s">
        <v>50</v>
      </c>
      <c r="M4" s="27" t="s">
        <v>51</v>
      </c>
      <c r="N4" s="27" t="s">
        <v>52</v>
      </c>
      <c r="O4" s="27" t="s">
        <v>53</v>
      </c>
      <c r="P4" s="27" t="s">
        <v>14</v>
      </c>
      <c r="Q4" s="27" t="s">
        <v>54</v>
      </c>
      <c r="R4" s="27" t="s">
        <v>55</v>
      </c>
      <c r="S4" s="27" t="s">
        <v>37</v>
      </c>
      <c r="T4" s="27" t="s">
        <v>56</v>
      </c>
      <c r="U4" s="27" t="s">
        <v>13</v>
      </c>
    </row>
    <row r="5" spans="2:21" x14ac:dyDescent="0.25">
      <c r="B5" s="28"/>
      <c r="C5" s="29" t="s">
        <v>57</v>
      </c>
      <c r="D5" s="11">
        <v>3030</v>
      </c>
      <c r="E5" s="11">
        <v>14270</v>
      </c>
      <c r="F5" s="30">
        <v>210482500</v>
      </c>
      <c r="G5" s="30">
        <v>21358480.000000004</v>
      </c>
      <c r="H5" s="30">
        <v>2362360</v>
      </c>
      <c r="I5" s="30">
        <f>G5+H5</f>
        <v>23720840.000000004</v>
      </c>
      <c r="J5" s="30" t="e">
        <f>I5/B5</f>
        <v>#DIV/0!</v>
      </c>
      <c r="K5" s="11">
        <f>SUMIFS('[1]DN details'!R:R,'[1]DN details'!F:F,'[1]Present - Capex details'!C8)</f>
        <v>0</v>
      </c>
      <c r="L5" s="30">
        <f>SUMIFS('[1]DN details'!S:S,'[1]DN details'!F:F,'[1]Present - Capex details'!C8)</f>
        <v>0</v>
      </c>
      <c r="M5" s="30">
        <f>(770*K5)+(1000*K5)</f>
        <v>0</v>
      </c>
      <c r="N5" s="30">
        <f>L5+M5</f>
        <v>0</v>
      </c>
      <c r="O5" s="30" t="e">
        <f>N5/K5</f>
        <v>#DIV/0!</v>
      </c>
      <c r="P5" s="31" t="e">
        <f>K5/B5</f>
        <v>#DIV/0!</v>
      </c>
      <c r="Q5" s="32" t="e">
        <f>O5*B5</f>
        <v>#DIV/0!</v>
      </c>
      <c r="R5" s="30" t="e">
        <f>J5-O5</f>
        <v>#DIV/0!</v>
      </c>
      <c r="S5" s="30" t="e">
        <f>I5-Q5</f>
        <v>#DIV/0!</v>
      </c>
      <c r="T5" s="33" t="e">
        <f>I5-S5</f>
        <v>#DIV/0!</v>
      </c>
      <c r="U5" s="34"/>
    </row>
  </sheetData>
  <mergeCells count="1">
    <mergeCell ref="B3:U3"/>
  </mergeCells>
  <conditionalFormatting sqref="B4:I4 T4:U4 K4:P4">
    <cfRule type="duplicateValues" dxfId="6" priority="7"/>
  </conditionalFormatting>
  <conditionalFormatting sqref="J4">
    <cfRule type="duplicateValues" dxfId="5" priority="2"/>
  </conditionalFormatting>
  <conditionalFormatting sqref="K4">
    <cfRule type="duplicateValues" dxfId="4" priority="6"/>
  </conditionalFormatting>
  <conditionalFormatting sqref="L4">
    <cfRule type="duplicateValues" dxfId="3" priority="5"/>
  </conditionalFormatting>
  <conditionalFormatting sqref="Q4">
    <cfRule type="duplicateValues" dxfId="2" priority="4"/>
  </conditionalFormatting>
  <conditionalFormatting sqref="R4">
    <cfRule type="duplicateValues" dxfId="1" priority="3"/>
  </conditionalFormatting>
  <conditionalFormatting sqref="S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E29C-B006-4461-A37B-12320259BE92}">
  <dimension ref="Z1:AB1"/>
  <sheetViews>
    <sheetView workbookViewId="0">
      <selection activeCell="B19" sqref="B19"/>
    </sheetView>
  </sheetViews>
  <sheetFormatPr defaultRowHeight="15" x14ac:dyDescent="0.25"/>
  <cols>
    <col min="2" max="4" width="13.140625" customWidth="1"/>
    <col min="5" max="5" width="16.28515625" customWidth="1"/>
    <col min="6" max="6" width="16.42578125" customWidth="1"/>
    <col min="7" max="7" width="8.85546875" bestFit="1" customWidth="1"/>
    <col min="8" max="8" width="12.5703125" bestFit="1" customWidth="1"/>
    <col min="9" max="9" width="14" bestFit="1" customWidth="1"/>
    <col min="10" max="11" width="8.85546875" bestFit="1" customWidth="1"/>
    <col min="12" max="12" width="4" bestFit="1" customWidth="1"/>
    <col min="13" max="14" width="5" bestFit="1" customWidth="1"/>
    <col min="15" max="15" width="16.42578125" bestFit="1" customWidth="1"/>
    <col min="16" max="16" width="11.85546875" customWidth="1"/>
    <col min="17" max="17" width="23.28515625" customWidth="1"/>
    <col min="18" max="18" width="24.7109375" customWidth="1"/>
    <col min="19" max="19" width="10.7109375" bestFit="1" customWidth="1"/>
    <col min="20" max="20" width="14.5703125" customWidth="1"/>
    <col min="21" max="21" width="16.85546875" bestFit="1" customWidth="1"/>
    <col min="22" max="22" width="27.5703125" bestFit="1" customWidth="1"/>
    <col min="23" max="23" width="16" bestFit="1" customWidth="1"/>
    <col min="24" max="24" width="35.42578125" customWidth="1"/>
    <col min="25" max="25" width="23.42578125" bestFit="1" customWidth="1"/>
    <col min="26" max="26" width="15.7109375" hidden="1" customWidth="1"/>
    <col min="27" max="27" width="19.140625" hidden="1" customWidth="1"/>
    <col min="28" max="28" width="18" hidden="1" customWidth="1"/>
    <col min="29" max="29" width="16.7109375" bestFit="1" customWidth="1"/>
    <col min="30" max="30" width="17.7109375" customWidth="1"/>
    <col min="31" max="31" width="11.85546875" customWidth="1"/>
    <col min="32" max="32" width="29.7109375" bestFit="1" customWidth="1"/>
    <col min="33" max="33" width="24.42578125" bestFit="1" customWidth="1"/>
    <col min="34" max="34" width="19.140625" bestFit="1" customWidth="1"/>
    <col min="35" max="35" width="16.7109375" bestFit="1" customWidth="1"/>
    <col min="36" max="36" width="18.5703125" bestFit="1" customWidth="1"/>
    <col min="37" max="37" width="28.42578125" bestFit="1" customWidth="1"/>
    <col min="38" max="38" width="16.28515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D4EF-7D29-4D64-9B26-0C9628A3BC86}">
  <dimension ref="O1:S1"/>
  <sheetViews>
    <sheetView workbookViewId="0">
      <selection activeCell="E9" sqref="E9"/>
    </sheetView>
  </sheetViews>
  <sheetFormatPr defaultRowHeight="15" x14ac:dyDescent="0.25"/>
  <cols>
    <col min="2" max="3" width="10" bestFit="1" customWidth="1"/>
    <col min="4" max="4" width="13.140625" customWidth="1"/>
    <col min="5" max="5" width="13.140625" bestFit="1" customWidth="1"/>
    <col min="6" max="6" width="22.5703125" bestFit="1" customWidth="1"/>
    <col min="7" max="7" width="8.85546875" bestFit="1" customWidth="1"/>
    <col min="8" max="8" width="12.5703125" bestFit="1" customWidth="1"/>
    <col min="9" max="9" width="14" bestFit="1" customWidth="1"/>
    <col min="10" max="10" width="11.85546875" customWidth="1"/>
    <col min="11" max="11" width="10.7109375" bestFit="1" customWidth="1"/>
    <col min="15" max="15" width="16.42578125" bestFit="1" customWidth="1"/>
    <col min="16" max="16" width="9.85546875" bestFit="1" customWidth="1"/>
    <col min="17" max="17" width="31.28515625" bestFit="1" customWidth="1"/>
    <col min="18" max="18" width="35.7109375" bestFit="1" customWidth="1"/>
    <col min="19" max="19" width="10.7109375" bestFit="1" customWidth="1"/>
  </cols>
  <sheetData>
    <row r="1" spans="15:19" ht="15.75" thickBot="1" x14ac:dyDescent="0.3">
      <c r="O1" s="23" t="s">
        <v>11</v>
      </c>
      <c r="P1" s="24"/>
      <c r="Q1" s="24"/>
      <c r="R1" s="24"/>
      <c r="S1" s="25"/>
    </row>
  </sheetData>
  <mergeCells count="1">
    <mergeCell ref="O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 details</vt:lpstr>
      <vt:lpstr>Capex details</vt:lpstr>
      <vt:lpstr>PRE</vt:lpstr>
      <vt:lpstr>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Sagar</dc:creator>
  <cp:lastModifiedBy>Sanket Sagar</cp:lastModifiedBy>
  <dcterms:created xsi:type="dcterms:W3CDTF">2025-03-25T07:21:06Z</dcterms:created>
  <dcterms:modified xsi:type="dcterms:W3CDTF">2025-04-20T06:21:44Z</dcterms:modified>
</cp:coreProperties>
</file>