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netorg1056155-my.sharepoint.com/personal/s_sagar_cloudextel_com/Documents/Desktop/Unique files/AIR202499/ROUTES/Route 131/"/>
    </mc:Choice>
  </mc:AlternateContent>
  <xr:revisionPtr revIDLastSave="899" documentId="8_{ABBA5394-C9C9-4002-9AAF-DCF7AA8097F7}" xr6:coauthVersionLast="47" xr6:coauthVersionMax="47" xr10:uidLastSave="{06DF6D63-BB6E-4D4B-B0BB-21A7D7E04BA3}"/>
  <bookViews>
    <workbookView xWindow="-120" yWindow="-120" windowWidth="20730" windowHeight="11040" xr2:uid="{A7684D6E-A2A6-40B6-B998-F65191193078}"/>
  </bookViews>
  <sheets>
    <sheet name="DN details" sheetId="4" r:id="rId1"/>
    <sheet name="PRE" sheetId="1" r:id="rId2"/>
    <sheet name="Capex details" sheetId="5" r:id="rId3"/>
    <sheet name="Post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5" l="1"/>
  <c r="K4" i="5" l="1"/>
  <c r="F4" i="5" l="1"/>
  <c r="Y1" i="4"/>
  <c r="X1" i="4"/>
  <c r="U1" i="4"/>
  <c r="S1" i="4"/>
  <c r="R1" i="4"/>
  <c r="Q1" i="4"/>
  <c r="O1" i="4"/>
  <c r="P1" i="4"/>
  <c r="H4" i="5"/>
  <c r="M4" i="5" s="1"/>
  <c r="L4" i="5" l="1"/>
  <c r="N4" i="5" l="1"/>
</calcChain>
</file>

<file path=xl/sharedStrings.xml><?xml version="1.0" encoding="utf-8"?>
<sst xmlns="http://schemas.openxmlformats.org/spreadsheetml/2006/main" count="52" uniqueCount="52">
  <si>
    <t>Sr. No.</t>
  </si>
  <si>
    <t>Subsection / LMC</t>
  </si>
  <si>
    <t>Subsection ID / LMC ID</t>
  </si>
  <si>
    <t xml:space="preserve"> Start point</t>
  </si>
  <si>
    <t>End Point</t>
  </si>
  <si>
    <t>DN received date</t>
  </si>
  <si>
    <t>DN Length</t>
  </si>
  <si>
    <t>DN Number</t>
  </si>
  <si>
    <t>Subsection</t>
  </si>
  <si>
    <t>Route Length</t>
  </si>
  <si>
    <t>Route No.</t>
  </si>
  <si>
    <t>Post current approval</t>
  </si>
  <si>
    <t>DN Recipient</t>
  </si>
  <si>
    <t>Remark</t>
  </si>
  <si>
    <t xml:space="preserve">Percentage length covered </t>
  </si>
  <si>
    <t>Budgeted RI Cost 
(INR)</t>
  </si>
  <si>
    <t>Budgeted Material and Service cost
(INR)</t>
  </si>
  <si>
    <t>Total DN length of Sub Section
(Meter)</t>
  </si>
  <si>
    <t>Total DN RI cost w/o deposit 
(INR)</t>
  </si>
  <si>
    <t>Projected Material and Service cost 
(INR)</t>
  </si>
  <si>
    <t>Total Budgeted Cost
(INR)</t>
  </si>
  <si>
    <t>Total DN RI + Projected Material and service
(INR)</t>
  </si>
  <si>
    <t>Target date of completion</t>
  </si>
  <si>
    <t>Contract type</t>
  </si>
  <si>
    <t xml:space="preserve">Build Type </t>
  </si>
  <si>
    <t>Category type</t>
  </si>
  <si>
    <t xml:space="preserve">Projected Total cost of route
(INR) </t>
  </si>
  <si>
    <t>Projected  Total Tentative Savings (INR)</t>
  </si>
  <si>
    <t>RI (INR)</t>
  </si>
  <si>
    <t>Deposit (INR)</t>
  </si>
  <si>
    <t>Access Charges Amount (INR)</t>
  </si>
  <si>
    <t>Ground Rent</t>
  </si>
  <si>
    <t>Administrative Charge</t>
  </si>
  <si>
    <t>Multiplying Factor</t>
  </si>
  <si>
    <t>Total (INR)</t>
  </si>
  <si>
    <t>Payment Displayed on MCGM portal while making payment (INR)</t>
  </si>
  <si>
    <t>Supervision charges</t>
  </si>
  <si>
    <t>Airtel</t>
  </si>
  <si>
    <t>Co-build</t>
  </si>
  <si>
    <t>Route 131 - Section Capex details</t>
  </si>
  <si>
    <t>MUM_Route_131</t>
  </si>
  <si>
    <t>Aggregator</t>
  </si>
  <si>
    <t>Non-strategic</t>
  </si>
  <si>
    <t>MUMU25NL001MCWA250404D3C3L0002</t>
  </si>
  <si>
    <t>NEAR SUCHITA BUILDING</t>
  </si>
  <si>
    <t>NEAR HOTEL VICTORIA</t>
  </si>
  <si>
    <t xml:space="preserve">Route length (Meter) </t>
  </si>
  <si>
    <t>This is a newly added route, that was added additionally after finalizing the budget</t>
  </si>
  <si>
    <t>Actual per meter cost 
(INR)</t>
  </si>
  <si>
    <t>Budgeted per meter cost</t>
  </si>
  <si>
    <t>Tetative savings per meter
(INR)</t>
  </si>
  <si>
    <t>PO length
(meter)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</si>
</sst>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1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rgb="FF000000"/>
      <name val="Calibri"/>
      <family val="2"/>
    </font>
    <font>
      <b/>
      <sz val="10"/>
      <name val="Aptos Display"/>
      <family val="2"/>
    </font>
    <font>
      <b/>
      <sz val="9"/>
      <color theme="1"/>
      <name val="Aptos Narrow"/>
      <family val="2"/>
      <scheme val="minor"/>
    </font>
    <font>
      <b/>
      <sz val="9"/>
      <name val="Aptos Display"/>
      <family val="2"/>
    </font>
    <font>
      <sz val="9"/>
      <color theme="1"/>
      <name val="Aptos Narrow"/>
      <family val="2"/>
      <scheme val="minor"/>
    </font>
    <font>
      <b/>
      <sz val="10"/>
      <color rgb="FF000000"/>
      <name val="Calibri"/>
      <family val="2"/>
    </font>
    <font>
      <sz val="11"/>
      <color rgb="FF000000"/>
      <name val="Aptos Narrow"/>
      <family val="2"/>
      <scheme val="minor"/>
    </font>
    <font>
      <sz val="11"/>
      <color rgb="FF000000"/>
      <name val="Aptos Narrow"/>
      <family val="2"/>
    </font>
    <font>
      <sz val="8"/>
      <color rgb="FF00000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3">
    <xf numFmtId="0" fontId="0" fillId="0" borderId="0" xfId="0"/>
    <xf numFmtId="0" fontId="0" fillId="0" borderId="0" xfId="0" applyAlignment="1">
      <alignment horizontal="center" vertical="center"/>
    </xf>
    <xf numFmtId="43" fontId="0" fillId="0" borderId="0" xfId="0" applyNumberFormat="1"/>
    <xf numFmtId="0" fontId="3" fillId="0" borderId="0" xfId="0" applyFont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/>
    <xf numFmtId="0" fontId="6" fillId="0" borderId="15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14" fontId="6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14" fontId="6" fillId="0" borderId="19" xfId="0" applyNumberFormat="1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3" borderId="21" xfId="0" applyFont="1" applyFill="1" applyBorder="1" applyAlignment="1">
      <alignment horizontal="center" vertical="center" wrapText="1"/>
    </xf>
    <xf numFmtId="0" fontId="4" fillId="3" borderId="2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/>
    </xf>
    <xf numFmtId="0" fontId="7" fillId="3" borderId="23" xfId="0" applyFont="1" applyFill="1" applyBorder="1" applyAlignment="1">
      <alignment horizontal="center" vertical="center" wrapText="1"/>
    </xf>
    <xf numFmtId="14" fontId="6" fillId="0" borderId="13" xfId="0" applyNumberFormat="1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/>
    </xf>
    <xf numFmtId="3" fontId="2" fillId="0" borderId="16" xfId="0" applyNumberFormat="1" applyFont="1" applyBorder="1" applyAlignment="1">
      <alignment horizontal="center" vertical="center"/>
    </xf>
    <xf numFmtId="3" fontId="2" fillId="0" borderId="17" xfId="0" applyNumberFormat="1" applyFont="1" applyBorder="1" applyAlignment="1">
      <alignment horizontal="center" vertical="center"/>
    </xf>
    <xf numFmtId="0" fontId="8" fillId="0" borderId="19" xfId="0" applyFont="1" applyBorder="1" applyAlignment="1">
      <alignment horizontal="center"/>
    </xf>
    <xf numFmtId="14" fontId="2" fillId="0" borderId="19" xfId="0" applyNumberFormat="1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164" fontId="6" fillId="0" borderId="9" xfId="1" applyNumberFormat="1" applyFont="1" applyBorder="1" applyAlignment="1">
      <alignment horizontal="center" vertical="center"/>
    </xf>
    <xf numFmtId="9" fontId="6" fillId="0" borderId="9" xfId="2" applyFont="1" applyBorder="1" applyAlignment="1">
      <alignment horizontal="center" vertical="center"/>
    </xf>
    <xf numFmtId="164" fontId="6" fillId="0" borderId="9" xfId="0" applyNumberFormat="1" applyFont="1" applyBorder="1" applyAlignment="1">
      <alignment horizontal="center" vertical="center"/>
    </xf>
    <xf numFmtId="164" fontId="6" fillId="0" borderId="10" xfId="0" applyNumberFormat="1" applyFont="1" applyBorder="1" applyAlignment="1">
      <alignment horizontal="center" vertical="center" wrapText="1"/>
    </xf>
    <xf numFmtId="164" fontId="2" fillId="0" borderId="19" xfId="1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4" fillId="2" borderId="7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4" xfId="0" applyBorder="1" applyAlignment="1">
      <alignment horizontal="center"/>
    </xf>
    <xf numFmtId="0" fontId="10" fillId="0" borderId="1" xfId="0" applyFont="1" applyBorder="1" applyAlignment="1">
      <alignment horizontal="left" vertical="center"/>
    </xf>
    <xf numFmtId="14" fontId="10" fillId="0" borderId="1" xfId="0" applyNumberFormat="1" applyFont="1" applyBorder="1" applyAlignment="1">
      <alignment horizontal="left" vertical="center"/>
    </xf>
  </cellXfs>
  <cellStyles count="3">
    <cellStyle name="Comma" xfId="1" builtinId="3"/>
    <cellStyle name="Normal" xfId="0" builtinId="0"/>
    <cellStyle name="Percent" xfId="2" builtinId="5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179EE-50CA-4FDC-BE41-2CA707423BA9}">
  <dimension ref="B1:Y10"/>
  <sheetViews>
    <sheetView tabSelected="1" topLeftCell="N1" workbookViewId="0">
      <selection activeCell="B2" sqref="B2:Y3"/>
    </sheetView>
  </sheetViews>
  <sheetFormatPr defaultRowHeight="15" x14ac:dyDescent="0.25"/>
  <cols>
    <col min="2" max="2" width="5.5703125" bestFit="1" customWidth="1"/>
    <col min="3" max="3" width="13.42578125" bestFit="1" customWidth="1"/>
    <col min="4" max="4" width="10.28515625" bestFit="1" customWidth="1"/>
    <col min="5" max="5" width="12.7109375" bestFit="1" customWidth="1"/>
    <col min="6" max="6" width="16.28515625" customWidth="1"/>
    <col min="7" max="7" width="10.5703125" bestFit="1" customWidth="1"/>
    <col min="8" max="8" width="10.28515625" bestFit="1" customWidth="1"/>
    <col min="9" max="9" width="10.7109375" bestFit="1" customWidth="1"/>
    <col min="10" max="10" width="34.28515625" bestFit="1" customWidth="1"/>
    <col min="11" max="11" width="31.28515625" customWidth="1"/>
    <col min="12" max="12" width="38.5703125" bestFit="1" customWidth="1"/>
    <col min="13" max="13" width="16.7109375" bestFit="1" customWidth="1"/>
    <col min="14" max="14" width="17.7109375" customWidth="1"/>
    <col min="15" max="15" width="10.28515625" bestFit="1" customWidth="1"/>
    <col min="16" max="16" width="8.42578125" bestFit="1" customWidth="1"/>
    <col min="17" max="17" width="10" bestFit="1" customWidth="1"/>
    <col min="18" max="18" width="12.5703125" customWidth="1"/>
    <col min="19" max="19" width="15.85546875" customWidth="1"/>
    <col min="20" max="20" width="15.28515625" customWidth="1"/>
    <col min="21" max="21" width="11" customWidth="1"/>
    <col min="22" max="22" width="16" customWidth="1"/>
    <col min="23" max="23" width="21" customWidth="1"/>
    <col min="24" max="25" width="17" customWidth="1"/>
  </cols>
  <sheetData>
    <row r="1" spans="2:25" ht="15.75" thickBot="1" x14ac:dyDescent="0.3"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19">
        <f t="shared" ref="O1:P1" si="0">SUBTOTAL(9,O3:O10)</f>
        <v>200</v>
      </c>
      <c r="P1" s="19">
        <f t="shared" si="0"/>
        <v>155</v>
      </c>
      <c r="Q1" s="19">
        <f>SUBTOTAL(9,Q3:Q5)</f>
        <v>1613962</v>
      </c>
      <c r="R1" s="19">
        <f>SUBTOTAL(9,R3:R5)</f>
        <v>0</v>
      </c>
      <c r="S1" s="19">
        <f>SUBTOTAL(9,S3:S5)</f>
        <v>806981</v>
      </c>
      <c r="T1" s="19"/>
      <c r="U1" s="19">
        <f>SUBTOTAL(9,U3:U5)</f>
        <v>310</v>
      </c>
      <c r="V1" s="19"/>
      <c r="W1" s="19"/>
      <c r="X1" s="19">
        <f>SUBTOTAL(9,X3:X5)</f>
        <v>2421408</v>
      </c>
      <c r="Y1" s="19">
        <f>SUBTOTAL(9,Y3:Y5)</f>
        <v>2421408</v>
      </c>
    </row>
    <row r="2" spans="2:25" ht="51.75" thickBot="1" x14ac:dyDescent="0.3">
      <c r="B2" s="21" t="s">
        <v>0</v>
      </c>
      <c r="C2" s="22" t="s">
        <v>1</v>
      </c>
      <c r="D2" s="23" t="s">
        <v>12</v>
      </c>
      <c r="E2" s="23" t="s">
        <v>10</v>
      </c>
      <c r="F2" s="24" t="s">
        <v>22</v>
      </c>
      <c r="G2" s="23" t="s">
        <v>23</v>
      </c>
      <c r="H2" s="23" t="s">
        <v>24</v>
      </c>
      <c r="I2" s="23" t="s">
        <v>25</v>
      </c>
      <c r="J2" s="23" t="s">
        <v>2</v>
      </c>
      <c r="K2" s="23" t="s">
        <v>3</v>
      </c>
      <c r="L2" s="25" t="s">
        <v>4</v>
      </c>
      <c r="M2" s="23" t="s">
        <v>5</v>
      </c>
      <c r="N2" s="23" t="s">
        <v>7</v>
      </c>
      <c r="O2" s="23" t="s">
        <v>9</v>
      </c>
      <c r="P2" s="25" t="s">
        <v>6</v>
      </c>
      <c r="Q2" s="20" t="s">
        <v>28</v>
      </c>
      <c r="R2" s="20" t="s">
        <v>36</v>
      </c>
      <c r="S2" s="20" t="s">
        <v>29</v>
      </c>
      <c r="T2" s="20" t="s">
        <v>30</v>
      </c>
      <c r="U2" s="20" t="s">
        <v>31</v>
      </c>
      <c r="V2" s="20" t="s">
        <v>32</v>
      </c>
      <c r="W2" s="20" t="s">
        <v>33</v>
      </c>
      <c r="X2" s="20" t="s">
        <v>34</v>
      </c>
      <c r="Y2" s="26" t="s">
        <v>35</v>
      </c>
    </row>
    <row r="3" spans="2:25" x14ac:dyDescent="0.25">
      <c r="B3" s="10">
        <v>1</v>
      </c>
      <c r="C3" s="11" t="s">
        <v>8</v>
      </c>
      <c r="D3" s="11" t="s">
        <v>37</v>
      </c>
      <c r="E3" s="11" t="s">
        <v>40</v>
      </c>
      <c r="F3" s="12">
        <v>45808</v>
      </c>
      <c r="G3" s="11" t="s">
        <v>38</v>
      </c>
      <c r="H3" s="11" t="s">
        <v>41</v>
      </c>
      <c r="I3" s="11" t="s">
        <v>42</v>
      </c>
      <c r="J3" s="51" t="s">
        <v>43</v>
      </c>
      <c r="K3" s="51" t="s">
        <v>44</v>
      </c>
      <c r="L3" s="51" t="s">
        <v>45</v>
      </c>
      <c r="M3" s="52">
        <v>45751</v>
      </c>
      <c r="N3" s="51">
        <v>783339212</v>
      </c>
      <c r="O3" s="13">
        <v>200</v>
      </c>
      <c r="P3" s="13">
        <v>155</v>
      </c>
      <c r="Q3" s="31">
        <v>1613962</v>
      </c>
      <c r="R3" s="13">
        <v>0</v>
      </c>
      <c r="S3" s="31">
        <v>806981</v>
      </c>
      <c r="T3" s="13">
        <v>0</v>
      </c>
      <c r="U3" s="13">
        <v>310</v>
      </c>
      <c r="V3" s="13">
        <v>155</v>
      </c>
      <c r="W3" s="13">
        <v>1</v>
      </c>
      <c r="X3" s="31">
        <v>2421408</v>
      </c>
      <c r="Y3" s="32">
        <v>2421408</v>
      </c>
    </row>
    <row r="4" spans="2:25" ht="15.75" thickBot="1" x14ac:dyDescent="0.3">
      <c r="B4" s="14"/>
      <c r="C4" s="15"/>
      <c r="D4" s="15"/>
      <c r="E4" s="15"/>
      <c r="F4" s="16"/>
      <c r="G4" s="15"/>
      <c r="H4" s="15"/>
      <c r="I4" s="15"/>
      <c r="J4" s="33"/>
      <c r="K4" s="17"/>
      <c r="L4" s="17"/>
      <c r="M4" s="34"/>
      <c r="N4" s="35"/>
      <c r="O4" s="17"/>
      <c r="P4" s="17"/>
      <c r="Q4" s="43"/>
      <c r="R4" s="17"/>
      <c r="S4" s="17"/>
      <c r="T4" s="17"/>
      <c r="U4" s="17"/>
      <c r="V4" s="17"/>
      <c r="W4" s="17"/>
      <c r="X4" s="17"/>
      <c r="Y4" s="18"/>
    </row>
    <row r="5" spans="2:25" ht="15.75" thickBot="1" x14ac:dyDescent="0.3">
      <c r="B5" s="7"/>
      <c r="C5" s="8"/>
      <c r="D5" s="8"/>
      <c r="E5" s="8"/>
      <c r="F5" s="27"/>
      <c r="G5" s="8"/>
      <c r="H5" s="8"/>
      <c r="I5" s="8"/>
      <c r="J5" s="28"/>
      <c r="K5" s="28"/>
      <c r="L5" s="28"/>
      <c r="M5" s="29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30"/>
    </row>
    <row r="9" spans="2:25" s="1" customFormat="1" x14ac:dyDescent="0.25"/>
    <row r="10" spans="2:25" x14ac:dyDescent="0.25">
      <c r="N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FE29C-B006-4461-A37B-12320259BE92}">
  <dimension ref="Z1:AB1"/>
  <sheetViews>
    <sheetView workbookViewId="0">
      <selection activeCell="D8" sqref="D8"/>
    </sheetView>
  </sheetViews>
  <sheetFormatPr defaultRowHeight="15" x14ac:dyDescent="0.25"/>
  <cols>
    <col min="2" max="4" width="13.140625" customWidth="1"/>
    <col min="5" max="5" width="16.28515625" customWidth="1"/>
    <col min="6" max="6" width="16.42578125" customWidth="1"/>
    <col min="7" max="7" width="8.85546875" bestFit="1" customWidth="1"/>
    <col min="8" max="8" width="12.5703125" bestFit="1" customWidth="1"/>
    <col min="9" max="9" width="14" bestFit="1" customWidth="1"/>
    <col min="10" max="11" width="8.85546875" bestFit="1" customWidth="1"/>
    <col min="12" max="12" width="4" bestFit="1" customWidth="1"/>
    <col min="13" max="14" width="5" bestFit="1" customWidth="1"/>
    <col min="15" max="15" width="16.42578125" bestFit="1" customWidth="1"/>
    <col min="16" max="16" width="11.85546875" customWidth="1"/>
    <col min="17" max="17" width="23.28515625" customWidth="1"/>
    <col min="18" max="18" width="24.7109375" customWidth="1"/>
    <col min="19" max="19" width="10.7109375" bestFit="1" customWidth="1"/>
    <col min="20" max="20" width="14.5703125" customWidth="1"/>
    <col min="21" max="21" width="16.85546875" bestFit="1" customWidth="1"/>
    <col min="22" max="22" width="27.5703125" bestFit="1" customWidth="1"/>
    <col min="23" max="23" width="16" bestFit="1" customWidth="1"/>
    <col min="24" max="24" width="35.42578125" customWidth="1"/>
    <col min="25" max="25" width="23.42578125" bestFit="1" customWidth="1"/>
    <col min="26" max="26" width="15.7109375" hidden="1" customWidth="1"/>
    <col min="27" max="27" width="19.140625" hidden="1" customWidth="1"/>
    <col min="28" max="28" width="18" hidden="1" customWidth="1"/>
    <col min="29" max="29" width="16.7109375" bestFit="1" customWidth="1"/>
    <col min="30" max="30" width="17.7109375" customWidth="1"/>
    <col min="31" max="31" width="11.85546875" customWidth="1"/>
    <col min="32" max="32" width="29.7109375" bestFit="1" customWidth="1"/>
    <col min="33" max="33" width="24.42578125" bestFit="1" customWidth="1"/>
    <col min="34" max="34" width="19.140625" bestFit="1" customWidth="1"/>
    <col min="35" max="35" width="16.7109375" bestFit="1" customWidth="1"/>
    <col min="36" max="36" width="18.5703125" bestFit="1" customWidth="1"/>
    <col min="37" max="37" width="28.42578125" bestFit="1" customWidth="1"/>
    <col min="38" max="38" width="16.28515625" bestFit="1" customWidth="1"/>
  </cols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C9F79-1071-41D5-AB6F-10CE69E8432E}">
  <dimension ref="B1:Q8"/>
  <sheetViews>
    <sheetView workbookViewId="0">
      <selection activeCell="G7" sqref="G7"/>
    </sheetView>
  </sheetViews>
  <sheetFormatPr defaultRowHeight="15" x14ac:dyDescent="0.25"/>
  <cols>
    <col min="2" max="2" width="11.42578125" bestFit="1" customWidth="1"/>
    <col min="3" max="3" width="11.42578125" customWidth="1"/>
    <col min="4" max="4" width="10.42578125" customWidth="1"/>
    <col min="5" max="5" width="16" customWidth="1"/>
    <col min="6" max="7" width="13.42578125" customWidth="1"/>
    <col min="8" max="8" width="15.42578125" customWidth="1"/>
    <col min="9" max="9" width="14" customWidth="1"/>
    <col min="10" max="10" width="13.28515625" customWidth="1"/>
    <col min="11" max="11" width="16.42578125" customWidth="1"/>
    <col min="12" max="12" width="11" customWidth="1"/>
    <col min="13" max="13" width="10.140625" customWidth="1"/>
    <col min="14" max="15" width="15.85546875" customWidth="1"/>
    <col min="16" max="16" width="16.85546875" bestFit="1" customWidth="1"/>
    <col min="17" max="17" width="37.28515625" customWidth="1"/>
  </cols>
  <sheetData>
    <row r="1" spans="2:17" ht="15.75" thickBot="1" x14ac:dyDescent="0.3"/>
    <row r="2" spans="2:17" ht="15.75" thickBot="1" x14ac:dyDescent="0.3">
      <c r="B2" s="45" t="s">
        <v>39</v>
      </c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7"/>
    </row>
    <row r="3" spans="2:17" ht="48.75" thickBot="1" x14ac:dyDescent="0.3">
      <c r="B3" s="4" t="s">
        <v>46</v>
      </c>
      <c r="C3" s="36" t="s">
        <v>51</v>
      </c>
      <c r="D3" s="5" t="s">
        <v>15</v>
      </c>
      <c r="E3" s="5" t="s">
        <v>16</v>
      </c>
      <c r="F3" s="5" t="s">
        <v>20</v>
      </c>
      <c r="G3" s="5" t="s">
        <v>49</v>
      </c>
      <c r="H3" s="5" t="s">
        <v>17</v>
      </c>
      <c r="I3" s="5" t="s">
        <v>18</v>
      </c>
      <c r="J3" s="5" t="s">
        <v>19</v>
      </c>
      <c r="K3" s="5" t="s">
        <v>21</v>
      </c>
      <c r="L3" s="5" t="s">
        <v>48</v>
      </c>
      <c r="M3" s="5" t="s">
        <v>14</v>
      </c>
      <c r="N3" s="5" t="s">
        <v>26</v>
      </c>
      <c r="O3" s="5" t="s">
        <v>50</v>
      </c>
      <c r="P3" s="5" t="s">
        <v>27</v>
      </c>
      <c r="Q3" s="6" t="s">
        <v>13</v>
      </c>
    </row>
    <row r="4" spans="2:17" ht="24.75" thickBot="1" x14ac:dyDescent="0.3">
      <c r="B4" s="37">
        <v>155</v>
      </c>
      <c r="C4" s="44">
        <v>200</v>
      </c>
      <c r="D4" s="39">
        <v>0</v>
      </c>
      <c r="E4" s="39">
        <v>0</v>
      </c>
      <c r="F4" s="39">
        <f>D4+E4</f>
        <v>0</v>
      </c>
      <c r="G4" s="39">
        <v>0</v>
      </c>
      <c r="H4" s="38">
        <f>SUM('DN details'!P3:P5)</f>
        <v>155</v>
      </c>
      <c r="I4" s="39">
        <v>1613962</v>
      </c>
      <c r="J4" s="39">
        <f>(270*155)+(1100*155)</f>
        <v>212350</v>
      </c>
      <c r="K4" s="39">
        <f>I4+J4</f>
        <v>1826312</v>
      </c>
      <c r="L4" s="39">
        <f>K4/H4</f>
        <v>11782.658064516128</v>
      </c>
      <c r="M4" s="40">
        <f>H4/B4</f>
        <v>1</v>
      </c>
      <c r="N4" s="39">
        <f>L4*B4</f>
        <v>1826312</v>
      </c>
      <c r="O4" s="39">
        <v>0</v>
      </c>
      <c r="P4" s="41">
        <v>0</v>
      </c>
      <c r="Q4" s="42" t="s">
        <v>47</v>
      </c>
    </row>
    <row r="5" spans="2:17" x14ac:dyDescent="0.25">
      <c r="D5" s="2"/>
      <c r="I5" s="2"/>
    </row>
    <row r="6" spans="2:17" x14ac:dyDescent="0.25">
      <c r="J6" s="3"/>
      <c r="K6" s="3"/>
      <c r="L6" s="3"/>
    </row>
    <row r="7" spans="2:17" x14ac:dyDescent="0.25">
      <c r="I7" s="2"/>
    </row>
    <row r="8" spans="2:17" x14ac:dyDescent="0.25">
      <c r="I8" s="2"/>
    </row>
  </sheetData>
  <mergeCells count="1">
    <mergeCell ref="B2:Q2"/>
  </mergeCells>
  <conditionalFormatting sqref="H3">
    <cfRule type="duplicateValues" dxfId="3" priority="2"/>
  </conditionalFormatting>
  <conditionalFormatting sqref="I3">
    <cfRule type="duplicateValues" dxfId="2" priority="1"/>
  </conditionalFormatting>
  <conditionalFormatting sqref="J6:L6">
    <cfRule type="duplicateValues" dxfId="1" priority="4"/>
  </conditionalFormatting>
  <conditionalFormatting sqref="B3:Q3">
    <cfRule type="duplicateValues" dxfId="0" priority="9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0D4EF-7D29-4D64-9B26-0C9628A3BC86}">
  <dimension ref="O1:S1"/>
  <sheetViews>
    <sheetView workbookViewId="0">
      <selection activeCell="E9" sqref="E9"/>
    </sheetView>
  </sheetViews>
  <sheetFormatPr defaultRowHeight="15" x14ac:dyDescent="0.25"/>
  <cols>
    <col min="2" max="3" width="10" bestFit="1" customWidth="1"/>
    <col min="4" max="4" width="13.140625" customWidth="1"/>
    <col min="5" max="5" width="13.140625" bestFit="1" customWidth="1"/>
    <col min="6" max="6" width="22.5703125" bestFit="1" customWidth="1"/>
    <col min="7" max="7" width="8.85546875" bestFit="1" customWidth="1"/>
    <col min="8" max="8" width="12.5703125" bestFit="1" customWidth="1"/>
    <col min="9" max="9" width="14" bestFit="1" customWidth="1"/>
    <col min="10" max="10" width="11.85546875" customWidth="1"/>
    <col min="11" max="11" width="10.7109375" bestFit="1" customWidth="1"/>
    <col min="15" max="15" width="16.42578125" bestFit="1" customWidth="1"/>
    <col min="16" max="16" width="9.85546875" bestFit="1" customWidth="1"/>
    <col min="17" max="17" width="31.28515625" bestFit="1" customWidth="1"/>
    <col min="18" max="18" width="35.7109375" bestFit="1" customWidth="1"/>
    <col min="19" max="19" width="10.7109375" bestFit="1" customWidth="1"/>
  </cols>
  <sheetData>
    <row r="1" spans="15:19" ht="15.75" thickBot="1" x14ac:dyDescent="0.3">
      <c r="O1" s="48" t="s">
        <v>11</v>
      </c>
      <c r="P1" s="49"/>
      <c r="Q1" s="49"/>
      <c r="R1" s="49"/>
      <c r="S1" s="50"/>
    </row>
  </sheetData>
  <mergeCells count="1">
    <mergeCell ref="O1:S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DN details</vt:lpstr>
      <vt:lpstr>PRE</vt:lpstr>
      <vt:lpstr>Capex details</vt:lpstr>
      <vt:lpstr>Post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Sanket Sagar</dc:creator>
  <cp:lastModifiedBy>Sanket Sagar</cp:lastModifiedBy>
  <dcterms:created xsi:type="dcterms:W3CDTF">2025-03-25T07:21:06Z</dcterms:created>
  <dcterms:modified xsi:type="dcterms:W3CDTF">2025-04-15T14:52:33Z</dcterms:modified>
</cp:coreProperties>
</file>