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Learn\Excel\"/>
    </mc:Choice>
  </mc:AlternateContent>
  <xr:revisionPtr revIDLastSave="0" documentId="13_ncr:1_{31FC162D-DEB3-4558-8869-CBCEFB851818}" xr6:coauthVersionLast="47" xr6:coauthVersionMax="47" xr10:uidLastSave="{00000000-0000-0000-0000-000000000000}"/>
  <bookViews>
    <workbookView xWindow="-110" yWindow="-110" windowWidth="19420" windowHeight="11020" firstSheet="8" activeTab="8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Functions'!$A$1:$F$59</definedName>
    <definedName name="_xlnm._FilterDatabase" localSheetId="14" hidden="1">'Sales Data'!$A$4:$H$448</definedName>
    <definedName name="_xlnm._FilterDatabase" localSheetId="9" hidden="1">Subtotals!$A$1:$E$43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9" l="1"/>
  <c r="K11" i="19"/>
  <c r="K7" i="19"/>
  <c r="K3" i="19"/>
  <c r="I15" i="19"/>
  <c r="J3" i="19"/>
  <c r="J11" i="19"/>
  <c r="H10" i="19"/>
  <c r="I10" i="19"/>
  <c r="H14" i="19"/>
  <c r="I2" i="19"/>
  <c r="J7" i="19"/>
  <c r="H6" i="19"/>
  <c r="I6" i="19"/>
  <c r="F55" i="21"/>
  <c r="H55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9" i="19"/>
  <c r="F6" i="19"/>
  <c r="F8" i="19"/>
  <c r="F7" i="19"/>
  <c r="F38" i="19"/>
  <c r="F28" i="19"/>
  <c r="F4" i="19"/>
  <c r="F12" i="19"/>
  <c r="F36" i="19"/>
  <c r="F20" i="19"/>
  <c r="F54" i="19"/>
  <c r="F46" i="19"/>
  <c r="F16" i="19"/>
  <c r="F42" i="19"/>
  <c r="F24" i="19"/>
  <c r="F58" i="19"/>
  <c r="F32" i="19"/>
  <c r="F50" i="19"/>
  <c r="F27" i="19"/>
  <c r="F3" i="19"/>
  <c r="F11" i="19"/>
  <c r="F35" i="19"/>
  <c r="F19" i="19"/>
  <c r="F53" i="19"/>
  <c r="F45" i="19"/>
  <c r="F15" i="19"/>
  <c r="F41" i="19"/>
  <c r="F23" i="19"/>
  <c r="F57" i="19"/>
  <c r="F31" i="19"/>
  <c r="F49" i="19"/>
  <c r="F48" i="19"/>
  <c r="F40" i="19"/>
  <c r="F44" i="19"/>
  <c r="F18" i="19"/>
  <c r="F22" i="19"/>
  <c r="F34" i="19"/>
  <c r="F56" i="19"/>
  <c r="F33" i="19"/>
  <c r="F59" i="19"/>
  <c r="F37" i="19"/>
  <c r="F25" i="19"/>
  <c r="F51" i="19"/>
  <c r="F43" i="19"/>
  <c r="F47" i="19"/>
  <c r="F39" i="19"/>
  <c r="F21" i="19"/>
  <c r="F14" i="19"/>
  <c r="F10" i="19"/>
  <c r="F26" i="19"/>
  <c r="F2" i="19"/>
  <c r="F52" i="19"/>
  <c r="F30" i="19"/>
  <c r="F13" i="19"/>
  <c r="F29" i="19"/>
  <c r="F5" i="19"/>
  <c r="F55" i="19"/>
  <c r="F17" i="19"/>
  <c r="F21" i="20"/>
  <c r="F22" i="20"/>
  <c r="F5" i="20"/>
  <c r="F19" i="20"/>
  <c r="F6" i="20"/>
  <c r="F7" i="20"/>
  <c r="F35" i="20"/>
  <c r="F25" i="20"/>
  <c r="E2" i="7"/>
  <c r="G9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H9" i="7" l="1"/>
</calcChain>
</file>

<file path=xl/sharedStrings.xml><?xml version="1.0" encoding="utf-8"?>
<sst xmlns="http://schemas.openxmlformats.org/spreadsheetml/2006/main" count="5077" uniqueCount="1431">
  <si>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</si>
  <si>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</si>
  <si>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</si>
  <si>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</si>
  <si>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</si>
  <si>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</si>
  <si>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</si>
  <si>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</si>
  <si>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</si>
  <si>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</si>
  <si>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</si>
  <si>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</si>
  <si>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</si>
  <si>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</si>
  <si>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</si>
  <si>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</si>
  <si>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</si>
  <si>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</si>
  <si>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</si>
  <si>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</si>
  <si>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</si>
  <si>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</si>
  <si>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</si>
  <si>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</si>
  <si>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</si>
  <si>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</si>
  <si>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</si>
  <si>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</si>
  <si>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</si>
  <si>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</si>
  <si>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</si>
  <si>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</si>
  <si>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</si>
  <si>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</si>
  <si>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</si>
  <si>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</si>
  <si>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</si>
  <si>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</si>
  <si>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</si>
  <si>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</si>
  <si>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</si>
  <si>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</si>
  <si>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</si>
  <si>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</si>
  <si>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</si>
  <si>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</si>
  <si>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</si>
  <si>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</si>
  <si>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</si>
  <si>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</si>
  <si>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</si>
  <si>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</si>
  <si>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</si>
  <si>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</si>
  <si>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</si>
  <si>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</si>
  <si>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</si>
  <si>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</si>
  <si>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</si>
  <si>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</si>
  <si>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</si>
  <si>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</si>
  <si>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</si>
  <si>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</si>
  <si>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</si>
  <si>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</si>
  <si>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</si>
  <si>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</si>
  <si>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</si>
  <si>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</si>
  <si>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</si>
  <si>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</si>
  <si>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</si>
  <si>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</si>
  <si>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</si>
  <si>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</si>
  <si>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</si>
  <si>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</si>
  <si>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</si>
  <si>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</si>
  <si>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</si>
  <si>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</si>
  <si>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</si>
  <si>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</si>
  <si>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</si>
  <si>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</si>
  <si>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</si>
  <si>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</si>
  <si>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</si>
  <si>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</si>
  <si>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</si>
  <si>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</si>
  <si>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</si>
  <si>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</si>
  <si>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</si>
  <si>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</si>
  <si>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</si>
  <si>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</si>
  <si>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</si>
  <si>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</si>
  <si>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</si>
  <si>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</si>
  <si>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</si>
  <si>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</si>
  <si>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</si>
  <si>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</si>
  <si>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</si>
  <si>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</si>
  <si>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</si>
  <si>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</si>
  <si>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</si>
  <si>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</si>
  <si>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</si>
  <si>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</si>
  <si>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</si>
  <si>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</si>
  <si>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</si>
  <si>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</si>
  <si>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</si>
  <si>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</si>
  <si>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</si>
  <si>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</si>
  <si>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</si>
  <si>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</si>
  <si>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</si>
  <si>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</si>
  <si>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</si>
  <si>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</si>
  <si>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</si>
  <si>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</si>
  <si>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</si>
  <si>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</si>
  <si>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</si>
  <si>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</si>
  <si>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</si>
  <si>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</si>
  <si>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</si>
  <si>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</si>
  <si>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</si>
  <si>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</si>
  <si>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</si>
  <si>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</si>
  <si>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</si>
  <si>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</si>
  <si>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</si>
  <si>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</si>
  <si>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</si>
  <si>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</si>
  <si>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</si>
  <si>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</si>
  <si>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</si>
  <si>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</si>
  <si>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</si>
  <si>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</si>
  <si>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</si>
  <si>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</si>
  <si>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</si>
  <si>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</si>
  <si>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</si>
  <si>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</si>
  <si>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</si>
  <si>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</si>
  <si>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</si>
  <si>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</si>
  <si>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</si>
  <si>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</si>
  <si>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</si>
  <si>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</si>
  <si>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</si>
  <si>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</si>
  <si>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</si>
  <si>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</si>
  <si>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</si>
  <si>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</si>
  <si>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</si>
  <si>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</si>
  <si>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</si>
  <si>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</si>
  <si>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</si>
  <si>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</si>
  <si>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</si>
  <si>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</si>
  <si>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</si>
  <si>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</si>
  <si>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</si>
  <si>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</si>
  <si>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</si>
  <si>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</si>
  <si>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</si>
  <si>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</si>
  <si>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</si>
  <si>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</si>
  <si>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</si>
  <si>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</si>
  <si>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</si>
  <si>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</si>
  <si>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</si>
  <si>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</si>
  <si>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</si>
  <si>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</si>
  <si>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</si>
  <si>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</si>
  <si>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</si>
  <si>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</si>
  <si>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</si>
  <si>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</si>
  <si>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</si>
  <si>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</si>
  <si>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</si>
  <si>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</si>
  <si>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</si>
  <si>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</si>
  <si>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</si>
  <si>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</si>
  <si>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</si>
  <si>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</si>
  <si>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</si>
  <si>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</si>
  <si>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</si>
  <si>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</si>
  <si>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</si>
  <si>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</si>
  <si>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</si>
  <si>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</si>
  <si>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</si>
  <si>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</si>
  <si>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</si>
  <si>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</si>
  <si>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</si>
  <si>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</si>
  <si>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</si>
  <si>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</si>
  <si>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</si>
  <si>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</si>
  <si>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</si>
  <si>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</si>
  <si>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</si>
  <si>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</si>
  <si>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</si>
  <si>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</si>
  <si>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</si>
  <si>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</si>
  <si>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</si>
  <si>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</si>
  <si>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</si>
  <si>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</si>
  <si>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</si>
  <si>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</si>
  <si>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</si>
  <si>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</si>
  <si>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</si>
  <si>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</si>
  <si>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</si>
  <si>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</si>
  <si>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</si>
  <si>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</si>
  <si>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</si>
  <si>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</si>
  <si>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</si>
  <si>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</si>
  <si>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</si>
  <si>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</si>
  <si>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</si>
  <si>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</si>
  <si>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</si>
  <si>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</si>
  <si>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</si>
  <si>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</si>
  <si>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</si>
  <si>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</si>
  <si>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</si>
  <si>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</si>
  <si>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</si>
  <si>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</si>
  <si>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</si>
  <si>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</si>
  <si>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</si>
  <si>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</si>
  <si>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</si>
  <si>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</si>
  <si>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</si>
  <si>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</si>
  <si>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</si>
  <si>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</si>
  <si>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</si>
  <si>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</si>
  <si>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</si>
  <si>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</si>
  <si>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</si>
  <si>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</si>
  <si>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</si>
  <si>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</si>
  <si>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</si>
  <si>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</si>
  <si>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</si>
  <si>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</si>
  <si>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</si>
  <si>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</si>
  <si>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</si>
  <si>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</si>
  <si>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</si>
  <si>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</si>
  <si>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</si>
  <si>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</si>
  <si>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</si>
  <si>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</si>
  <si>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</si>
  <si>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</si>
  <si>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</si>
  <si>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</si>
  <si>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</si>
  <si>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</si>
  <si>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</si>
  <si>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</si>
  <si>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</si>
  <si>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</si>
  <si>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</si>
  <si>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</si>
  <si>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</si>
  <si>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</si>
  <si>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</si>
  <si>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</si>
  <si>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</si>
  <si>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</si>
  <si>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</si>
  <si>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</si>
  <si>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</si>
  <si>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</si>
  <si>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</si>
  <si>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</si>
  <si>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</si>
  <si>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</si>
  <si>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</si>
  <si>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</si>
  <si>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</si>
  <si>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</si>
  <si>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</si>
  <si>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</si>
  <si>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</si>
  <si>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</si>
  <si>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</si>
  <si>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</si>
  <si>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</si>
  <si>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</si>
  <si>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</si>
  <si>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</si>
  <si>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</si>
  <si>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</si>
  <si>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</si>
  <si>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</si>
  <si>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</si>
  <si>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</si>
  <si>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</si>
  <si>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</si>
  <si>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</si>
  <si>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</si>
  <si>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</si>
  <si>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</si>
  <si>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</si>
  <si>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</si>
  <si>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</si>
  <si>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</si>
  <si>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</si>
  <si>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</si>
  <si>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</si>
  <si>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</si>
  <si>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</si>
  <si>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</si>
  <si>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</si>
  <si>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</si>
  <si>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</si>
  <si>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</si>
  <si>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</si>
  <si>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</si>
  <si>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</si>
  <si>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</si>
  <si>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</si>
  <si>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</si>
  <si>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</si>
  <si>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</si>
  <si>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</si>
  <si>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</si>
  <si>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</si>
  <si>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</si>
  <si>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</si>
  <si>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</si>
  <si>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</si>
  <si>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</si>
  <si>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</si>
  <si>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</si>
  <si>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</si>
  <si>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</si>
  <si>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</si>
  <si>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</si>
  <si>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</si>
  <si>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</si>
  <si>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</si>
  <si>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</si>
  <si>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</si>
  <si>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</si>
  <si>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</si>
  <si>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</si>
  <si>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</si>
  <si>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</si>
  <si>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</si>
  <si>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</si>
  <si>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</si>
  <si>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</si>
  <si>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</si>
  <si>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</si>
  <si>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</si>
  <si>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</si>
  <si>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</si>
  <si>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</si>
  <si>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</si>
  <si>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</si>
  <si>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</si>
  <si>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</si>
  <si>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</si>
  <si>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</si>
  <si>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</si>
  <si>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</si>
  <si>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</si>
  <si>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</si>
  <si>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</si>
  <si>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</si>
  <si>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</si>
  <si>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</si>
  <si>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</si>
  <si>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</si>
  <si>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</si>
  <si>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</si>
  <si>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</si>
  <si>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</si>
  <si>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</si>
  <si>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</si>
  <si>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</si>
  <si>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</si>
  <si>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</si>
  <si>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</si>
  <si>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</si>
  <si>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</si>
  <si>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</si>
  <si>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</si>
  <si>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</si>
  <si>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</si>
  <si>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</si>
  <si>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</si>
  <si>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</si>
  <si>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</si>
  <si>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</si>
  <si>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</si>
  <si>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</si>
  <si>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</si>
  <si>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</si>
  <si>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</si>
  <si>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</si>
  <si>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</si>
  <si>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</si>
  <si>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</si>
  <si>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</si>
  <si>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</si>
  <si>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</si>
  <si>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</si>
  <si>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</si>
  <si>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</si>
  <si>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</si>
  <si>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</si>
  <si>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</si>
  <si>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</si>
  <si>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</si>
  <si>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</si>
  <si>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</si>
  <si>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</si>
  <si>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</si>
  <si>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</si>
  <si>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</si>
  <si>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</si>
  <si>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</si>
  <si>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</si>
  <si>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</si>
  <si>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</si>
  <si>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</si>
  <si>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</si>
  <si>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</si>
  <si>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</si>
  <si>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</si>
  <si>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</si>
  <si>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</si>
  <si>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</si>
  <si>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</si>
  <si>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</si>
  <si>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</si>
  <si>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</si>
  <si>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</si>
  <si>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</si>
  <si>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</si>
  <si>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</si>
  <si>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</si>
  <si>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</si>
  <si>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</si>
  <si>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</si>
  <si>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</si>
  <si>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</si>
  <si>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</si>
  <si>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</si>
  <si>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</si>
  <si>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</si>
  <si>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</si>
  <si>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</si>
  <si>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</si>
  <si>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</si>
  <si>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</si>
  <si>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</si>
  <si>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</si>
  <si>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</si>
  <si>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</si>
  <si>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</si>
  <si>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</si>
  <si>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</si>
  <si>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</si>
  <si>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</si>
  <si>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</si>
  <si>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</si>
  <si>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</si>
  <si>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</si>
  <si>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</si>
  <si>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</si>
  <si>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</si>
  <si>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</si>
  <si>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</si>
  <si>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</si>
  <si>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</si>
  <si>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</si>
  <si>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</si>
  <si>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</si>
  <si>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</si>
  <si>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</si>
  <si>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</si>
  <si>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</si>
  <si>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</si>
  <si>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</si>
  <si>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</si>
  <si>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</si>
  <si>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</si>
  <si>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</si>
  <si>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</si>
  <si>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</si>
  <si>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</si>
  <si>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</si>
  <si>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</si>
  <si>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</si>
  <si>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</si>
  <si>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</si>
  <si>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</si>
  <si>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</si>
  <si>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</si>
  <si>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</si>
  <si>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</si>
  <si>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</si>
  <si>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</si>
  <si>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</si>
  <si>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</si>
  <si>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</si>
  <si>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</si>
  <si>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</si>
  <si>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</si>
  <si>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</si>
  <si>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</si>
  <si>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</si>
  <si>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</si>
  <si>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</si>
  <si>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</si>
  <si>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</si>
  <si>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</si>
  <si>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</si>
  <si>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</si>
  <si>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</si>
  <si>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</si>
  <si>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</si>
  <si>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</si>
  <si>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</si>
  <si>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</si>
  <si>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</si>
  <si>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</si>
  <si>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</si>
  <si>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</si>
  <si>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</si>
  <si>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</si>
  <si>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</si>
  <si>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</si>
  <si>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</si>
  <si>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</si>
  <si>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</si>
  <si>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</si>
  <si>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</si>
  <si>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</si>
  <si>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</si>
  <si>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</si>
  <si>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</si>
  <si>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</si>
  <si>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</si>
  <si>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</si>
  <si>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</si>
  <si>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</si>
  <si>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</si>
  <si>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</si>
  <si>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</si>
  <si>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</si>
  <si>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</si>
  <si>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</si>
  <si>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</si>
  <si>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</si>
  <si>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</si>
  <si>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</si>
  <si>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</si>
  <si>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</si>
  <si>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</si>
  <si>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</si>
  <si>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</si>
  <si>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</si>
  <si>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</si>
  <si>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</si>
  <si>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</si>
  <si>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</si>
  <si>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</si>
  <si>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</si>
  <si>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</si>
  <si>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</si>
  <si>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</si>
  <si>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</si>
  <si>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</si>
  <si>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</si>
  <si>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</si>
  <si>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</si>
  <si>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</si>
  <si>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</si>
  <si>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</si>
  <si>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</si>
  <si>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</si>
  <si>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</si>
  <si>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</si>
  <si>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</si>
  <si>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</si>
  <si>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</si>
  <si>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</si>
  <si>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</si>
  <si>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</si>
  <si>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</si>
  <si>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</si>
  <si>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</si>
  <si>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</si>
  <si>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</si>
  <si>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</si>
  <si>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</si>
  <si>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</si>
  <si>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</si>
  <si>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</si>
  <si>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</si>
  <si>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</si>
  <si>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</si>
  <si>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</si>
  <si>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</si>
  <si>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</si>
  <si>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</si>
  <si>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</si>
  <si>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</si>
  <si>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</si>
  <si>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</si>
  <si>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</si>
  <si>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</si>
  <si>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</si>
  <si>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</si>
  <si>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</si>
  <si>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</si>
  <si>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</si>
  <si>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</si>
  <si>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</si>
  <si>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</si>
  <si>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</si>
  <si>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</si>
  <si>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</si>
  <si>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</si>
  <si>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</si>
  <si>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</si>
  <si>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</si>
  <si>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</si>
  <si>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</si>
  <si>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</si>
  <si>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</si>
  <si>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</si>
  <si>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</si>
  <si>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</si>
  <si>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</si>
  <si>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</si>
  <si>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</si>
  <si>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</si>
  <si>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</si>
  <si>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</si>
  <si>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</si>
  <si>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</si>
  <si>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</si>
  <si>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</si>
  <si>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</si>
  <si>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</si>
  <si>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</si>
  <si>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</si>
  <si>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</si>
  <si>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</si>
  <si>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</si>
  <si>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</si>
  <si>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</si>
  <si>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</si>
  <si>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</si>
  <si>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</si>
  <si>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</si>
  <si>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</si>
  <si>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</si>
  <si>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</si>
  <si>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</si>
  <si>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</si>
  <si>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</si>
  <si>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</si>
  <si>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</si>
  <si>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</si>
  <si>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</si>
  <si>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</si>
  <si>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</si>
  <si>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</si>
  <si>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</si>
  <si>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</si>
  <si>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</si>
  <si>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</si>
  <si>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</si>
  <si>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</si>
  <si>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</si>
  <si>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</si>
  <si>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</si>
  <si>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</si>
  <si>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</si>
  <si>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</si>
  <si>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</si>
  <si>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</si>
  <si>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</si>
  <si>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</si>
  <si>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</si>
  <si>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</si>
  <si>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</si>
  <si>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</si>
  <si>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</si>
  <si>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</si>
  <si>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</si>
  <si>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</si>
  <si>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</si>
  <si>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</si>
  <si>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</si>
  <si>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</si>
  <si>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</si>
  <si>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</si>
  <si>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</si>
  <si>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</si>
  <si>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</si>
  <si>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</si>
  <si>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</si>
  <si>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</si>
  <si>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</si>
  <si>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</si>
  <si>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</si>
  <si>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</si>
  <si>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</si>
  <si>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</si>
  <si>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</si>
  <si>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</si>
  <si>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</si>
  <si>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</si>
  <si>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</si>
  <si>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</si>
  <si>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</si>
  <si>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</si>
  <si>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</si>
  <si>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</si>
  <si>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</si>
  <si>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</si>
  <si>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</si>
  <si>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</si>
  <si>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</si>
  <si>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</si>
  <si>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</si>
  <si>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</si>
  <si>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</si>
  <si>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</si>
  <si>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</si>
  <si>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</si>
  <si>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</si>
  <si>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</si>
  <si>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</si>
  <si>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</si>
  <si>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</si>
  <si>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</si>
  <si>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</si>
  <si>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</si>
  <si>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</si>
  <si>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</si>
  <si>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</si>
  <si>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</si>
  <si>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</si>
  <si>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</si>
  <si>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</si>
  <si>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</si>
  <si>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</si>
  <si>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</si>
  <si>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</si>
  <si>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</si>
  <si>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</si>
  <si>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</si>
  <si>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</si>
  <si>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</si>
  <si>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</si>
  <si>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</si>
  <si>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</si>
  <si>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</si>
  <si>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</si>
  <si>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</si>
  <si>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</si>
  <si>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</si>
  <si>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</si>
  <si>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</si>
  <si>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</si>
  <si>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</si>
  <si>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</si>
  <si>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</si>
  <si>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</si>
  <si>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</si>
  <si>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</si>
  <si>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</si>
  <si>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</si>
  <si>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</si>
  <si>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</si>
  <si>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</si>
  <si>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</si>
  <si>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</si>
  <si>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</si>
  <si>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</si>
  <si>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</si>
  <si>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</si>
  <si>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</si>
  <si>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</si>
  <si>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</si>
  <si>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</si>
  <si>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</si>
  <si>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</si>
  <si>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</si>
  <si>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</si>
  <si>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</si>
  <si>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</si>
  <si>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</si>
  <si>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</si>
  <si>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</si>
  <si>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</si>
  <si>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</si>
  <si>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</si>
  <si>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</si>
  <si>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</si>
  <si>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</si>
  <si>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</si>
  <si>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</si>
  <si>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</si>
  <si>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</si>
  <si>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</si>
  <si>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</si>
  <si>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</si>
  <si>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</si>
  <si>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</si>
  <si>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</si>
  <si>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</si>
  <si>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</si>
  <si>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</si>
  <si>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</si>
  <si>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</si>
  <si>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</si>
  <si>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</si>
  <si>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</si>
  <si>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</si>
  <si>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</si>
  <si>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</si>
  <si>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</si>
  <si>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</si>
  <si>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</si>
  <si>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</si>
  <si>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</si>
  <si>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</si>
  <si>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</si>
  <si>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</si>
  <si>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</si>
  <si>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</si>
  <si>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</si>
  <si>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</si>
  <si>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</si>
  <si>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</si>
  <si>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</si>
  <si>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</si>
  <si>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</si>
  <si>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</si>
  <si>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</si>
  <si>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</si>
  <si>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</si>
  <si>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</si>
  <si>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</si>
  <si>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</si>
  <si>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</si>
  <si>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</si>
  <si>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</si>
  <si>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</si>
  <si>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</si>
  <si>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</si>
  <si>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</si>
  <si>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</si>
  <si>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</si>
  <si>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</si>
  <si>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</si>
  <si>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</si>
  <si>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</si>
  <si>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</si>
  <si>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</si>
  <si>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</si>
  <si>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</si>
  <si>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</si>
  <si>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</si>
  <si>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</si>
  <si>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</si>
  <si>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</si>
  <si>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</si>
  <si>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</si>
  <si>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</si>
  <si>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</si>
  <si>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</si>
  <si>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</si>
  <si>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</si>
  <si>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</si>
  <si>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</si>
  <si>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</si>
  <si>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</si>
  <si>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</si>
  <si>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</si>
  <si>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</si>
  <si>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</si>
  <si>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</si>
  <si>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</si>
  <si>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</si>
  <si>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</si>
  <si>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</si>
  <si>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</si>
  <si>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</si>
  <si>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</si>
  <si>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</si>
  <si>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</si>
  <si>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</si>
  <si>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</si>
  <si>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</si>
  <si>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</si>
  <si>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</si>
  <si>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</si>
  <si>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</si>
  <si>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</si>
  <si>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</si>
  <si>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</si>
  <si>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</si>
  <si>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</si>
  <si>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</si>
  <si>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</si>
  <si>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</si>
  <si>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</si>
  <si>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</si>
  <si>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</si>
  <si>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</si>
  <si>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</si>
  <si>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</si>
  <si>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</si>
  <si>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</si>
  <si>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</si>
  <si>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</si>
  <si>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</si>
  <si>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</si>
  <si>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</si>
  <si>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</si>
  <si>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</si>
  <si>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</si>
  <si>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</si>
  <si>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</si>
  <si>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</si>
  <si>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</si>
  <si>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</si>
  <si>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</si>
  <si>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</si>
  <si>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</si>
  <si>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</si>
  <si>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</si>
  <si>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</si>
  <si>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</si>
  <si>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</si>
  <si>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</si>
  <si>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</si>
  <si>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</si>
  <si>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</si>
  <si>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</si>
  <si>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</si>
  <si>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</si>
  <si>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</si>
  <si>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</si>
  <si>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</si>
  <si>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</si>
  <si>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</si>
  <si>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</si>
  <si>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</si>
  <si>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</si>
  <si>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</si>
  <si>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</si>
  <si>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</si>
  <si>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</si>
  <si>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</si>
  <si>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</si>
  <si>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</si>
  <si>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</si>
  <si>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</si>
  <si>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</si>
  <si>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</si>
  <si>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</si>
  <si>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</si>
  <si>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</si>
  <si>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</si>
  <si>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</si>
  <si>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</si>
  <si>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</si>
  <si>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</si>
  <si>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</si>
  <si>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</si>
  <si>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</si>
  <si>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</si>
  <si>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</si>
  <si>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</si>
  <si>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</si>
  <si>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</si>
  <si>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</si>
  <si>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</si>
  <si>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</si>
  <si>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</si>
  <si>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</si>
  <si>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</si>
  <si>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</si>
  <si>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</si>
  <si>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</si>
  <si>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</si>
  <si>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</si>
  <si>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</si>
  <si>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</si>
  <si>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</si>
  <si>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</si>
  <si>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</si>
  <si>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</si>
  <si>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</si>
  <si>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</si>
  <si>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</si>
  <si>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</si>
  <si>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</si>
  <si>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</si>
  <si>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</si>
  <si>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</si>
  <si>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</si>
  <si>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</si>
  <si>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</si>
  <si>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</si>
  <si>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</si>
  <si>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</si>
  <si>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</si>
  <si>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</si>
  <si>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</si>
  <si>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</si>
  <si>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</si>
  <si>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</si>
  <si>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</si>
  <si>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</si>
  <si>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</si>
  <si>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</si>
  <si>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</si>
  <si>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</si>
  <si>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</si>
  <si>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</si>
  <si>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</si>
  <si>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</si>
  <si>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</si>
  <si>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</si>
  <si>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</si>
  <si>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</si>
  <si>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</si>
  <si>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</si>
  <si>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</si>
  <si>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</si>
  <si>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</si>
  <si>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</si>
  <si>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</si>
  <si>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</si>
  <si>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</si>
  <si>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</si>
  <si>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</si>
  <si>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</si>
  <si>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</si>
  <si>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</si>
  <si>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</si>
  <si>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</si>
  <si>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</si>
  <si>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</si>
  <si>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</si>
  <si>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</si>
  <si>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</si>
  <si>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</si>
  <si>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</si>
  <si>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</si>
  <si>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</si>
  <si>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</si>
  <si>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</si>
  <si>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</si>
  <si>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</si>
  <si>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</si>
  <si>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</si>
  <si>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</si>
  <si>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</si>
  <si>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</si>
  <si>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</si>
  <si>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</si>
  <si>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</si>
  <si>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</si>
  <si>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</si>
  <si>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</si>
  <si>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</si>
  <si>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</si>
  <si>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</si>
  <si>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</si>
  <si>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</si>
  <si>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</si>
  <si>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</si>
  <si>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</si>
  <si>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</si>
  <si>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</si>
  <si>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</si>
  <si>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</si>
  <si>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</si>
  <si>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</si>
  <si>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</si>
  <si>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</si>
  <si>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</si>
  <si>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</si>
  <si>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</si>
  <si>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</si>
  <si>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</si>
  <si>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</si>
  <si>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</si>
  <si>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</si>
  <si>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</si>
  <si>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</si>
  <si>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</si>
  <si>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</si>
  <si>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</si>
  <si>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</si>
  <si>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</si>
  <si>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</si>
  <si>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</si>
  <si>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</si>
  <si>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</si>
  <si>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</si>
  <si>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</si>
  <si>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</si>
  <si>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</si>
  <si>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</si>
  <si>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</si>
  <si>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</si>
  <si>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</si>
  <si>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</si>
  <si>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</si>
  <si>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</si>
  <si>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</si>
  <si>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</si>
  <si>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</si>
  <si>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</si>
  <si>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</si>
  <si>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</si>
  <si>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</si>
  <si>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</si>
  <si>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</si>
  <si>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</si>
  <si>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</si>
  <si>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</si>
  <si>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</si>
  <si>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</si>
  <si>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</si>
  <si>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</si>
  <si>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</si>
  <si>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</si>
  <si>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</si>
  <si>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</si>
  <si>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</si>
  <si>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</si>
  <si>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</si>
  <si>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</si>
  <si>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</si>
  <si>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</si>
  <si>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</si>
  <si>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</si>
  <si>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</si>
  <si>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</si>
  <si>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</si>
  <si>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</si>
  <si>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</si>
  <si>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</si>
  <si>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</si>
  <si>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</si>
  <si>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</si>
  <si>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</si>
  <si>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</si>
  <si>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</si>
  <si>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</si>
  <si>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</si>
  <si>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</si>
  <si>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</si>
  <si>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</si>
  <si>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</si>
  <si>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</si>
  <si>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</si>
  <si>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</si>
  <si>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</si>
  <si>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</si>
  <si>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</si>
  <si>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</si>
  <si>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</si>
  <si>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</si>
  <si>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</si>
  <si>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</si>
  <si>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</si>
  <si>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</si>
  <si>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</si>
  <si>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</si>
  <si>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</si>
  <si>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</si>
  <si>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</si>
  <si>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</si>
  <si>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</si>
  <si>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</si>
  <si>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</si>
  <si>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</si>
  <si>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</si>
  <si>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</si>
  <si>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</si>
  <si>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</si>
  <si>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</si>
  <si>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</si>
  <si>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</si>
  <si>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</si>
  <si>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</si>
  <si>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</si>
  <si>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</si>
  <si>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</si>
  <si>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</si>
  <si>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</si>
  <si>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</si>
  <si>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</si>
  <si>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</si>
  <si>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</si>
  <si>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</si>
  <si>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</si>
  <si>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</si>
  <si>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</si>
  <si>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</si>
  <si>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</si>
  <si>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</si>
  <si>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</si>
  <si>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</si>
  <si>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</si>
  <si>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</si>
  <si>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</si>
  <si>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</si>
  <si>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</si>
  <si>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</si>
  <si>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</si>
  <si>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</si>
  <si>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</si>
  <si>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</si>
  <si>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</si>
  <si>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</si>
  <si>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</si>
  <si>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</si>
  <si>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</si>
  <si>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</si>
  <si>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</si>
  <si>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</si>
  <si>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</si>
  <si>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</si>
  <si>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</si>
  <si>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</si>
  <si>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</si>
  <si>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</si>
  <si>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</si>
  <si>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</si>
  <si>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</si>
  <si>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</si>
  <si>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</si>
  <si>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</si>
  <si>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</si>
  <si>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</si>
  <si>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</si>
  <si>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</si>
  <si>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</si>
  <si>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</si>
  <si>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</si>
  <si>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</si>
  <si>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</si>
  <si>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</si>
  <si>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</si>
  <si>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</si>
  <si>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</si>
  <si>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</si>
  <si>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</si>
  <si>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</si>
  <si>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</si>
  <si>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</si>
  <si>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</si>
  <si>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</si>
  <si>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</si>
  <si>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</si>
  <si>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</si>
  <si>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</si>
  <si>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</si>
  <si>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</si>
  <si>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</si>
  <si>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</si>
  <si>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</si>
  <si>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</si>
  <si>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</si>
  <si>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</si>
  <si>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</si>
  <si>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</si>
  <si>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</si>
  <si>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</si>
  <si>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</si>
  <si>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</si>
  <si>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</si>
  <si>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</si>
  <si>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</si>
  <si>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</si>
  <si>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</si>
  <si>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</si>
  <si>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</si>
  <si>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</si>
  <si>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</si>
  <si>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</si>
  <si>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</si>
  <si>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</si>
  <si>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</si>
  <si>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</si>
  <si>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</si>
  <si>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</si>
  <si>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</si>
  <si>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</si>
  <si>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</si>
  <si>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</si>
  <si>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</si>
  <si>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</si>
  <si>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</si>
  <si>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</si>
  <si>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</si>
  <si>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</si>
  <si>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</si>
  <si>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</si>
  <si>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</si>
  <si>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</si>
  <si>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</si>
  <si>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</si>
  <si>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</si>
  <si>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</si>
  <si>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</si>
  <si>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</si>
  <si>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</si>
  <si>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</si>
  <si>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</si>
  <si>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</si>
  <si>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</si>
  <si>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</si>
  <si>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</si>
  <si>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</si>
  <si>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</si>
  <si>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</si>
  <si>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</si>
  <si>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</si>
  <si>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</si>
  <si>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</si>
  <si>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</si>
  <si>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</si>
  <si>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</si>
  <si>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</si>
  <si>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</si>
  <si>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</si>
  <si>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</si>
  <si>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</si>
  <si>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</si>
  <si>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</si>
  <si>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</si>
  <si>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</si>
  <si>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</si>
  <si>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</si>
  <si>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</si>
  <si>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</si>
  <si>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</si>
  <si>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</si>
  <si>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</si>
  <si>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</si>
  <si>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</si>
  <si>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</si>
  <si>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</si>
  <si>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</si>
  <si>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</si>
  <si>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</si>
  <si>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</si>
  <si>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</si>
  <si>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</si>
  <si>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</si>
  <si>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</si>
  <si>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</si>
  <si>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</si>
  <si>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</si>
  <si>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Total</t>
  </si>
  <si>
    <t>And</t>
  </si>
  <si>
    <t>Avg Sales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</si>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</sst>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1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6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4" xfId="5" applyFont="1" applyFill="1" applyBorder="1" applyAlignment="1">
      <alignment horizontal="center" vertical="center" wrapText="1"/>
    </xf>
    <xf numFmtId="165" fontId="15" fillId="0" borderId="24" xfId="5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2" fillId="0" borderId="0" xfId="0" applyFont="1"/>
    <xf numFmtId="0" fontId="2" fillId="6" borderId="0" xfId="0" applyFont="1" applyFill="1"/>
    <xf numFmtId="0" fontId="26" fillId="0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3" fontId="2" fillId="6" borderId="0" xfId="0" applyNumberFormat="1" applyFont="1" applyFill="1"/>
    <xf numFmtId="8" fontId="1" fillId="0" borderId="0" xfId="4" applyNumberFormat="1"/>
    <xf numFmtId="0" fontId="27" fillId="0" borderId="0" xfId="0" applyFont="1" applyAlignment="1">
      <alignment horizontal="left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281609</xdr:colOff>
      <xdr:row>9</xdr:row>
      <xdr:rowOff>154610</xdr:rowOff>
    </xdr:from>
    <xdr:to>
      <xdr:col>12</xdr:col>
      <xdr:colOff>574261</xdr:colOff>
      <xdr:row>11</xdr:row>
      <xdr:rowOff>1546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AAAE7C3-0E7A-4544-AE62-9443FB2B5E2D}"/>
            </a:ext>
          </a:extLst>
        </xdr:cNvPr>
        <xdr:cNvSpPr/>
      </xdr:nvSpPr>
      <xdr:spPr bwMode="auto">
        <a:xfrm>
          <a:off x="8221870" y="1662045"/>
          <a:ext cx="292652" cy="178240"/>
        </a:xfrm>
        <a:prstGeom prst="leftArrow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292652</xdr:colOff>
      <xdr:row>15</xdr:row>
      <xdr:rowOff>12588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93781096-F7C4-4AB0-91FF-681766AAD530}"/>
            </a:ext>
          </a:extLst>
        </xdr:cNvPr>
        <xdr:cNvSpPr/>
      </xdr:nvSpPr>
      <xdr:spPr bwMode="auto">
        <a:xfrm>
          <a:off x="8547652" y="2335696"/>
          <a:ext cx="292652" cy="178240"/>
        </a:xfrm>
        <a:prstGeom prst="leftArrow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0B4FBB-FACB-4786-878D-9B58023E4A90}" name="Table3" displayName="Table3" ref="A1:H55" totalsRowCount="1" headerRowDxfId="21" dataDxfId="20" headerRowBorderDxfId="18" tableBorderDxfId="19" headerRowCellStyle="Normal_Sheet1_1" dataCellStyle="Normal_Sheet1_1">
  <autoFilter ref="A1:H54" xr:uid="{F90B4FBB-FACB-4786-878D-9B58023E4A90}"/>
  <tableColumns count="8">
    <tableColumn id="1" xr3:uid="{7B19CC56-F453-4371-BA9F-0D98210DDA81}" name="Emp ID" totalsRowLabel="Total" dataDxfId="16" totalsRowDxfId="17" dataCellStyle="Normal_Sheet1_1"/>
    <tableColumn id="2" xr3:uid="{D3CD2EE7-C425-413B-BE00-2BAB503EB2D6}" name="Last Name" dataDxfId="14" totalsRowDxfId="15" dataCellStyle="Normal_Sheet1_1"/>
    <tableColumn id="3" xr3:uid="{81694D35-C38E-47A7-9588-88C0425D4A65}" name="First Name" dataDxfId="12" totalsRowDxfId="13" dataCellStyle="Normal_Sheet1_1"/>
    <tableColumn id="4" xr3:uid="{3E4ADCE2-3A81-4EA8-B66F-C9186872D035}" name="Dept" dataDxfId="10" totalsRowDxfId="11" dataCellStyle="Normal_Sheet1_1"/>
    <tableColumn id="5" xr3:uid="{9263A346-5636-40CC-ACCB-33DD1BD59195}" name="E-mail" dataDxfId="8" totalsRowDxfId="9" dataCellStyle="Normal_Sheet1_1"/>
    <tableColumn id="6" xr3:uid="{83DC93D4-6974-44D1-9368-E2BC636CE389}" name="Phone Ext" totalsRowFunction="sum" dataDxfId="6" totalsRowDxfId="7" dataCellStyle="Normal_Sheet1_1"/>
    <tableColumn id="7" xr3:uid="{3BEC4D21-7B5B-494E-86F7-E8AC195109B3}" name="Location" dataDxfId="4" totalsRowDxfId="5" dataCellStyle="Normal_Sheet1_1"/>
    <tableColumn id="8" xr3:uid="{29722471-FB29-44EA-8CC9-48F31A0DC250}" name="Hire Date" totalsRowFunction="count" dataDxfId="2" totalsRowDxfId="3" dataCellStyle="Normal_Sheet1_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36" tableBorderDxfId="35" dataCellStyle="Normal_Customer Info">
  <autoFilter ref="A1:J92" xr:uid="{E7A903B1-AB44-418D-86B2-07047534BA74}"/>
  <tableColumns count="10">
    <tableColumn id="1" xr3:uid="{C8FC1844-B3C1-4770-B195-4197B26AE4FF}" name="Customer ID" dataDxfId="34" dataCellStyle="Normal_Customer Info"/>
    <tableColumn id="2" xr3:uid="{695BB946-55F9-4547-9FE5-EE0E075FCA3C}" name="Company Name" dataDxfId="33" dataCellStyle="Normal_Customer Info"/>
    <tableColumn id="3" xr3:uid="{6202DB2A-C556-4011-94A5-2C5FDD509A84}" name="Contact Name" dataDxfId="32" dataCellStyle="Normal_Customer Info"/>
    <tableColumn id="4" xr3:uid="{45FBCC61-5534-4F40-B883-40F01FABE0B7}" name="Contact Title" dataDxfId="31" dataCellStyle="Normal_Customer Info"/>
    <tableColumn id="5" xr3:uid="{496B393D-C88B-45CE-ABEE-BA3E6E7213F9}" name="Address" dataDxfId="30" dataCellStyle="Normal_Customer Info"/>
    <tableColumn id="6" xr3:uid="{72A6884A-29E1-4871-B896-428BE0B278D3}" name="City" dataDxfId="29" dataCellStyle="Normal_Customer Info"/>
    <tableColumn id="7" xr3:uid="{B574F0F6-C699-4FBF-A029-311C5E9781A6}" name="Region" dataDxfId="28" dataCellStyle="Normal_Customer Info"/>
    <tableColumn id="8" xr3:uid="{78929AAC-72E4-46EA-89BA-83CCD07556A5}" name="Postal Code" dataDxfId="27" dataCellStyle="Normal_Customer Info"/>
    <tableColumn id="9" xr3:uid="{6B75647B-4FBC-468D-BFF4-DB1E701EDAF4}" name="Country" dataDxfId="26" dataCellStyle="Normal_Customer Info"/>
    <tableColumn id="10" xr3:uid="{5D846073-115D-4117-A1B4-3E187CEB72AC}" name="Phone" dataDxfId="25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4"/>
    <tableColumn id="5" xr3:uid="{00000000-0010-0000-0100-000005000000}" name="RequiredDate" dataDxfId="23"/>
    <tableColumn id="6" xr3:uid="{00000000-0010-0000-0100-000006000000}" name="ShippedDate" dataDxfId="22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894608-508F-4254-8141-62C7F8B76689}">
  <we:reference id="db18cc72-1a17-45df-b60e-7ffb655e8af5" version="1.0.0.0" store="EXCatalog" storeType="EXCatalog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71" t="s">
        <v>0</v>
      </c>
      <c r="B3" s="69" t="s">
        <v>1</v>
      </c>
    </row>
    <row r="4" spans="1:2" ht="13" x14ac:dyDescent="0.3">
      <c r="A4" s="70" t="s">
        <v>2</v>
      </c>
      <c r="B4" s="68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 filterMode="1"/>
  <dimension ref="A1:H43"/>
  <sheetViews>
    <sheetView workbookViewId="0"/>
  </sheetViews>
  <sheetFormatPr defaultColWidth="9.1796875" defaultRowHeight="12.5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7" width="10.54296875" style="14" bestFit="1" customWidth="1"/>
    <col min="8" max="16384" width="9.1796875" style="14"/>
  </cols>
  <sheetData>
    <row r="1" spans="1:8" ht="13.5" thickBot="1" x14ac:dyDescent="0.3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8" ht="13" hidden="1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8" ht="13" hidden="1" x14ac:dyDescent="0.3">
      <c r="A3" s="15" t="s">
        <v>40</v>
      </c>
      <c r="B3" s="14" t="s">
        <v>42</v>
      </c>
      <c r="C3" s="14">
        <v>61</v>
      </c>
      <c r="D3" s="16">
        <v>13</v>
      </c>
      <c r="E3" s="17">
        <f>C3*D3</f>
        <v>793</v>
      </c>
      <c r="F3" s="18"/>
    </row>
    <row r="4" spans="1:8" ht="13" hidden="1" x14ac:dyDescent="0.3">
      <c r="A4" s="15" t="s">
        <v>40</v>
      </c>
      <c r="B4" s="19" t="s">
        <v>43</v>
      </c>
      <c r="C4" s="14">
        <v>28</v>
      </c>
      <c r="D4" s="16">
        <v>13.5</v>
      </c>
      <c r="E4" s="17">
        <f>C4*D4</f>
        <v>378</v>
      </c>
      <c r="F4" s="18"/>
    </row>
    <row r="5" spans="1:8" ht="13" hidden="1" x14ac:dyDescent="0.3">
      <c r="A5" s="15" t="s">
        <v>40</v>
      </c>
      <c r="B5" s="14" t="s">
        <v>44</v>
      </c>
      <c r="C5" s="14">
        <v>75</v>
      </c>
      <c r="D5" s="16">
        <v>11.2</v>
      </c>
      <c r="E5" s="17">
        <f>C5*D5</f>
        <v>840</v>
      </c>
      <c r="F5" s="18"/>
    </row>
    <row r="6" spans="1:8" ht="13" hidden="1" x14ac:dyDescent="0.3">
      <c r="A6" s="15" t="s">
        <v>40</v>
      </c>
      <c r="B6" s="14" t="s">
        <v>44</v>
      </c>
      <c r="C6" s="14">
        <v>80</v>
      </c>
      <c r="D6" s="16">
        <v>11.2</v>
      </c>
      <c r="E6" s="17">
        <f>C6*D6</f>
        <v>896</v>
      </c>
      <c r="F6" s="18"/>
    </row>
    <row r="7" spans="1:8" ht="13" hidden="1" x14ac:dyDescent="0.3">
      <c r="A7" s="15" t="s">
        <v>40</v>
      </c>
      <c r="B7" s="14" t="s">
        <v>44</v>
      </c>
      <c r="C7" s="14">
        <v>80</v>
      </c>
      <c r="D7" s="16">
        <v>11.2</v>
      </c>
      <c r="E7" s="17">
        <f>C7*D7</f>
        <v>896</v>
      </c>
      <c r="F7" s="18"/>
    </row>
    <row r="8" spans="1:8" ht="13" x14ac:dyDescent="0.3">
      <c r="A8" s="19" t="s">
        <v>45</v>
      </c>
      <c r="B8" s="14" t="s">
        <v>41</v>
      </c>
      <c r="C8" s="14">
        <v>75</v>
      </c>
      <c r="D8" s="16">
        <v>11</v>
      </c>
      <c r="E8" s="17">
        <f>C8*D8</f>
        <v>825</v>
      </c>
      <c r="F8" s="18"/>
      <c r="G8" s="83" t="s">
        <v>1394</v>
      </c>
      <c r="H8" s="83" t="s">
        <v>1430</v>
      </c>
    </row>
    <row r="9" spans="1:8" x14ac:dyDescent="0.25">
      <c r="A9" s="19" t="s">
        <v>45</v>
      </c>
      <c r="B9" s="14" t="s">
        <v>42</v>
      </c>
      <c r="C9" s="14">
        <v>75</v>
      </c>
      <c r="D9" s="16">
        <v>12.65</v>
      </c>
      <c r="E9" s="17">
        <f>C9*D9</f>
        <v>948.75</v>
      </c>
      <c r="F9" s="18"/>
      <c r="G9" s="94">
        <f>SUM(E2:E43)</f>
        <v>36046.6</v>
      </c>
      <c r="H9" s="14">
        <f>SUBTOTAL(9,E2:E43)</f>
        <v>4999.95</v>
      </c>
    </row>
    <row r="10" spans="1:8" x14ac:dyDescent="0.25">
      <c r="A10" s="19" t="s">
        <v>45</v>
      </c>
      <c r="B10" s="14" t="s">
        <v>42</v>
      </c>
      <c r="C10" s="14">
        <v>68</v>
      </c>
      <c r="D10" s="16">
        <v>12.65</v>
      </c>
      <c r="E10" s="17">
        <f>C10*D10</f>
        <v>860.2</v>
      </c>
      <c r="F10" s="18"/>
    </row>
    <row r="11" spans="1:8" x14ac:dyDescent="0.25">
      <c r="A11" s="19" t="s">
        <v>45</v>
      </c>
      <c r="B11" s="19" t="s">
        <v>43</v>
      </c>
      <c r="C11" s="14">
        <v>86</v>
      </c>
      <c r="D11" s="16">
        <v>10</v>
      </c>
      <c r="E11" s="17">
        <f>C11*D11</f>
        <v>860</v>
      </c>
      <c r="F11" s="18"/>
    </row>
    <row r="12" spans="1:8" x14ac:dyDescent="0.25">
      <c r="A12" s="19" t="s">
        <v>45</v>
      </c>
      <c r="B12" s="14" t="s">
        <v>44</v>
      </c>
      <c r="C12" s="14">
        <v>55</v>
      </c>
      <c r="D12" s="16">
        <v>12.55</v>
      </c>
      <c r="E12" s="17">
        <f>C12*D12</f>
        <v>690.25</v>
      </c>
      <c r="F12" s="18"/>
    </row>
    <row r="13" spans="1:8" x14ac:dyDescent="0.25">
      <c r="A13" s="19" t="s">
        <v>45</v>
      </c>
      <c r="B13" s="14" t="s">
        <v>44</v>
      </c>
      <c r="C13" s="14">
        <v>65</v>
      </c>
      <c r="D13" s="16">
        <v>12.55</v>
      </c>
      <c r="E13" s="17">
        <f>C13*D13</f>
        <v>815.75</v>
      </c>
      <c r="F13" s="18"/>
    </row>
    <row r="14" spans="1:8" hidden="1" x14ac:dyDescent="0.25">
      <c r="A14" s="19" t="s">
        <v>46</v>
      </c>
      <c r="B14" s="14" t="s">
        <v>41</v>
      </c>
      <c r="C14" s="14">
        <v>95</v>
      </c>
      <c r="D14" s="16">
        <v>10.55</v>
      </c>
      <c r="E14" s="17">
        <f>C14*D14</f>
        <v>1002.2500000000001</v>
      </c>
      <c r="F14" s="18"/>
    </row>
    <row r="15" spans="1:8" hidden="1" x14ac:dyDescent="0.25">
      <c r="A15" s="19" t="s">
        <v>46</v>
      </c>
      <c r="B15" s="14" t="s">
        <v>42</v>
      </c>
      <c r="C15" s="14">
        <v>95</v>
      </c>
      <c r="D15" s="16">
        <v>10.55</v>
      </c>
      <c r="E15" s="17">
        <f>C15*D15</f>
        <v>1002.2500000000001</v>
      </c>
      <c r="F15" s="18"/>
    </row>
    <row r="16" spans="1:8" hidden="1" x14ac:dyDescent="0.25">
      <c r="A16" s="19" t="s">
        <v>46</v>
      </c>
      <c r="B16" s="19" t="s">
        <v>43</v>
      </c>
      <c r="C16" s="14">
        <v>90</v>
      </c>
      <c r="D16" s="16">
        <v>10.9</v>
      </c>
      <c r="E16" s="17">
        <f>C16*D16</f>
        <v>981</v>
      </c>
      <c r="F16" s="18"/>
    </row>
    <row r="17" spans="1:6" hidden="1" x14ac:dyDescent="0.25">
      <c r="A17" s="19" t="s">
        <v>46</v>
      </c>
      <c r="B17" s="19" t="s">
        <v>43</v>
      </c>
      <c r="C17" s="14">
        <v>110</v>
      </c>
      <c r="D17" s="16">
        <v>10.9</v>
      </c>
      <c r="E17" s="17">
        <f>C17*D17</f>
        <v>1199</v>
      </c>
      <c r="F17" s="18"/>
    </row>
    <row r="18" spans="1:6" hidden="1" x14ac:dyDescent="0.25">
      <c r="A18" s="19" t="s">
        <v>46</v>
      </c>
      <c r="B18" s="14" t="s">
        <v>44</v>
      </c>
      <c r="C18" s="14">
        <v>95</v>
      </c>
      <c r="D18" s="16">
        <v>10.55</v>
      </c>
      <c r="E18" s="17">
        <f>C18*D18</f>
        <v>1002.2500000000001</v>
      </c>
      <c r="F18" s="18"/>
    </row>
    <row r="19" spans="1:6" hidden="1" x14ac:dyDescent="0.25">
      <c r="A19" s="19" t="s">
        <v>47</v>
      </c>
      <c r="B19" s="14" t="s">
        <v>41</v>
      </c>
      <c r="C19" s="14">
        <v>52</v>
      </c>
      <c r="D19" s="16">
        <v>12</v>
      </c>
      <c r="E19" s="17">
        <f>C19*D19</f>
        <v>624</v>
      </c>
      <c r="F19" s="18"/>
    </row>
    <row r="20" spans="1:6" hidden="1" x14ac:dyDescent="0.25">
      <c r="A20" s="19" t="s">
        <v>47</v>
      </c>
      <c r="B20" s="14" t="s">
        <v>42</v>
      </c>
      <c r="C20" s="14">
        <v>85</v>
      </c>
      <c r="D20" s="16">
        <v>11</v>
      </c>
      <c r="E20" s="17">
        <f>C20*D20</f>
        <v>935</v>
      </c>
      <c r="F20" s="18"/>
    </row>
    <row r="21" spans="1:6" hidden="1" x14ac:dyDescent="0.25">
      <c r="A21" s="19" t="s">
        <v>47</v>
      </c>
      <c r="B21" s="19" t="s">
        <v>43</v>
      </c>
      <c r="C21" s="14">
        <v>92</v>
      </c>
      <c r="D21" s="16">
        <v>11.5</v>
      </c>
      <c r="E21" s="17">
        <f>C21*D21</f>
        <v>1058</v>
      </c>
      <c r="F21" s="18"/>
    </row>
    <row r="22" spans="1:6" hidden="1" x14ac:dyDescent="0.25">
      <c r="A22" s="19" t="s">
        <v>47</v>
      </c>
      <c r="B22" s="19" t="s">
        <v>43</v>
      </c>
      <c r="C22" s="14">
        <v>95</v>
      </c>
      <c r="D22" s="16">
        <v>10.55</v>
      </c>
      <c r="E22" s="17">
        <f>C22*D22</f>
        <v>1002.2500000000001</v>
      </c>
      <c r="F22" s="18"/>
    </row>
    <row r="23" spans="1:6" hidden="1" x14ac:dyDescent="0.25">
      <c r="A23" s="19" t="s">
        <v>47</v>
      </c>
      <c r="B23" s="19" t="s">
        <v>43</v>
      </c>
      <c r="C23" s="14">
        <v>90</v>
      </c>
      <c r="D23" s="16">
        <v>10.55</v>
      </c>
      <c r="E23" s="17">
        <f>C23*D23</f>
        <v>949.50000000000011</v>
      </c>
      <c r="F23" s="18"/>
    </row>
    <row r="24" spans="1:6" hidden="1" x14ac:dyDescent="0.25">
      <c r="A24" s="19" t="s">
        <v>47</v>
      </c>
      <c r="B24" s="14" t="s">
        <v>44</v>
      </c>
      <c r="C24" s="14">
        <v>62</v>
      </c>
      <c r="D24" s="16">
        <v>11</v>
      </c>
      <c r="E24" s="17">
        <f>C24*D24</f>
        <v>682</v>
      </c>
      <c r="F24" s="18"/>
    </row>
    <row r="25" spans="1:6" ht="13" hidden="1" x14ac:dyDescent="0.3">
      <c r="A25" s="15" t="s">
        <v>48</v>
      </c>
      <c r="B25" s="14" t="s">
        <v>41</v>
      </c>
      <c r="C25" s="14">
        <v>57</v>
      </c>
      <c r="D25" s="16">
        <v>12.55</v>
      </c>
      <c r="E25" s="17">
        <f>C25*D25</f>
        <v>715.35</v>
      </c>
      <c r="F25" s="18"/>
    </row>
    <row r="26" spans="1:6" ht="13" hidden="1" x14ac:dyDescent="0.3">
      <c r="A26" s="15" t="s">
        <v>48</v>
      </c>
      <c r="B26" s="14" t="s">
        <v>42</v>
      </c>
      <c r="C26" s="14">
        <v>80</v>
      </c>
      <c r="D26" s="16">
        <v>11</v>
      </c>
      <c r="E26" s="17">
        <f>C26*D26</f>
        <v>880</v>
      </c>
      <c r="F26" s="18"/>
    </row>
    <row r="27" spans="1:6" ht="13" hidden="1" x14ac:dyDescent="0.3">
      <c r="A27" s="15" t="s">
        <v>48</v>
      </c>
      <c r="B27" s="14" t="s">
        <v>42</v>
      </c>
      <c r="C27" s="14">
        <v>95</v>
      </c>
      <c r="D27" s="16">
        <v>11</v>
      </c>
      <c r="E27" s="17">
        <f>C27*D27</f>
        <v>1045</v>
      </c>
      <c r="F27" s="18"/>
    </row>
    <row r="28" spans="1:6" ht="13" hidden="1" x14ac:dyDescent="0.3">
      <c r="A28" s="15" t="s">
        <v>48</v>
      </c>
      <c r="B28" s="19" t="s">
        <v>43</v>
      </c>
      <c r="C28" s="14">
        <v>85</v>
      </c>
      <c r="D28" s="16">
        <v>11.5</v>
      </c>
      <c r="E28" s="17">
        <f>C28*D28</f>
        <v>977.5</v>
      </c>
      <c r="F28" s="18"/>
    </row>
    <row r="29" spans="1:6" ht="13" hidden="1" x14ac:dyDescent="0.3">
      <c r="A29" s="15" t="s">
        <v>48</v>
      </c>
      <c r="B29" s="14" t="s">
        <v>44</v>
      </c>
      <c r="C29" s="14">
        <v>80</v>
      </c>
      <c r="D29" s="16">
        <v>11</v>
      </c>
      <c r="E29" s="17">
        <f>C29*D29</f>
        <v>880</v>
      </c>
      <c r="F29" s="18"/>
    </row>
    <row r="30" spans="1:6" ht="13" hidden="1" x14ac:dyDescent="0.3">
      <c r="A30" s="15" t="s">
        <v>48</v>
      </c>
      <c r="B30" s="14" t="s">
        <v>44</v>
      </c>
      <c r="C30" s="14">
        <v>95</v>
      </c>
      <c r="D30" s="16">
        <v>11</v>
      </c>
      <c r="E30" s="17">
        <f>C30*D30</f>
        <v>1045</v>
      </c>
      <c r="F30" s="18"/>
    </row>
    <row r="31" spans="1:6" hidden="1" x14ac:dyDescent="0.25">
      <c r="A31" s="19" t="s">
        <v>49</v>
      </c>
      <c r="B31" s="14" t="s">
        <v>41</v>
      </c>
      <c r="C31" s="14">
        <v>70</v>
      </c>
      <c r="D31" s="16">
        <v>11</v>
      </c>
      <c r="E31" s="17">
        <f>C31*D31</f>
        <v>770</v>
      </c>
      <c r="F31" s="18"/>
    </row>
    <row r="32" spans="1:6" hidden="1" x14ac:dyDescent="0.25">
      <c r="A32" s="19" t="s">
        <v>49</v>
      </c>
      <c r="B32" s="14" t="s">
        <v>42</v>
      </c>
      <c r="C32" s="14">
        <v>23</v>
      </c>
      <c r="D32" s="16">
        <v>16</v>
      </c>
      <c r="E32" s="17">
        <f>C32*D32</f>
        <v>368</v>
      </c>
      <c r="F32" s="18"/>
    </row>
    <row r="33" spans="1:6" hidden="1" x14ac:dyDescent="0.25">
      <c r="A33" s="19" t="s">
        <v>49</v>
      </c>
      <c r="B33" s="19" t="s">
        <v>43</v>
      </c>
      <c r="C33" s="14">
        <v>52</v>
      </c>
      <c r="D33" s="16">
        <v>13.6</v>
      </c>
      <c r="E33" s="17">
        <f>C33*D33</f>
        <v>707.19999999999993</v>
      </c>
      <c r="F33" s="18"/>
    </row>
    <row r="34" spans="1:6" hidden="1" x14ac:dyDescent="0.25">
      <c r="A34" s="19" t="s">
        <v>49</v>
      </c>
      <c r="B34" s="14" t="s">
        <v>44</v>
      </c>
      <c r="C34" s="14">
        <v>60</v>
      </c>
      <c r="D34" s="16">
        <v>12.55</v>
      </c>
      <c r="E34" s="17">
        <f>C34*D34</f>
        <v>753</v>
      </c>
      <c r="F34" s="18"/>
    </row>
    <row r="35" spans="1:6" hidden="1" x14ac:dyDescent="0.25">
      <c r="A35" s="19" t="s">
        <v>49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hidden="1" x14ac:dyDescent="0.25">
      <c r="A36" s="19" t="s">
        <v>49</v>
      </c>
      <c r="B36" s="14" t="s">
        <v>44</v>
      </c>
      <c r="C36" s="14">
        <v>56</v>
      </c>
      <c r="D36" s="16">
        <v>12.55</v>
      </c>
      <c r="E36" s="17">
        <f>C36*D36</f>
        <v>702.80000000000007</v>
      </c>
      <c r="F36" s="18"/>
    </row>
    <row r="37" spans="1:6" hidden="1" x14ac:dyDescent="0.25">
      <c r="A37" s="19" t="s">
        <v>49</v>
      </c>
      <c r="B37" s="14" t="s">
        <v>44</v>
      </c>
      <c r="C37" s="14">
        <v>68</v>
      </c>
      <c r="D37" s="16">
        <v>12.55</v>
      </c>
      <c r="E37" s="17">
        <f>C37*D37</f>
        <v>853.40000000000009</v>
      </c>
      <c r="F37" s="18"/>
    </row>
    <row r="38" spans="1:6" hidden="1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>C38*D38</f>
        <v>846.8</v>
      </c>
      <c r="F38" s="18"/>
    </row>
    <row r="39" spans="1:6" hidden="1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>C39*D39</f>
        <v>999</v>
      </c>
      <c r="F39" s="18"/>
    </row>
    <row r="40" spans="1:6" hidden="1" x14ac:dyDescent="0.25">
      <c r="A40" s="14" t="s">
        <v>50</v>
      </c>
      <c r="B40" s="19" t="s">
        <v>43</v>
      </c>
      <c r="C40" s="14">
        <v>81</v>
      </c>
      <c r="D40" s="16">
        <v>10</v>
      </c>
      <c r="E40" s="17">
        <f>C40*D40</f>
        <v>810</v>
      </c>
      <c r="F40" s="18"/>
    </row>
    <row r="41" spans="1:6" hidden="1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>C41*D41</f>
        <v>1098.9000000000001</v>
      </c>
      <c r="F41" s="18"/>
    </row>
    <row r="42" spans="1:6" hidden="1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>C42*D42</f>
        <v>649.35</v>
      </c>
      <c r="F42" s="18"/>
    </row>
    <row r="43" spans="1:6" hidden="1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>C43*D43</f>
        <v>899.1</v>
      </c>
      <c r="F43" s="18"/>
    </row>
  </sheetData>
  <autoFilter ref="A1:E43" xr:uid="{00000000-0001-0000-0800-000000000000}">
    <filterColumn colId="0">
      <filters>
        <filter val="DeMarcos"/>
      </filters>
    </filterColumn>
  </autoFilter>
  <sortState xmlns:xlrd2="http://schemas.microsoft.com/office/spreadsheetml/2017/richdata2" ref="A2:E48">
    <sortCondition ref="A1:A48"/>
  </sortState>
  <phoneticPr fontId="0" type="noConversion"/>
  <conditionalFormatting sqref="A1:A1048576">
    <cfRule type="duplicateValues" dxfId="0" priority="1"/>
  </conditionalFormatting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9" t="s">
        <v>51</v>
      </c>
      <c r="B1" s="80"/>
      <c r="C1" s="80"/>
      <c r="D1" s="80"/>
      <c r="E1" s="80"/>
      <c r="F1" s="80"/>
    </row>
    <row r="2" spans="1:6" ht="13" thickBot="1" x14ac:dyDescent="0.3"/>
    <row r="3" spans="1:6" ht="14" x14ac:dyDescent="0.3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" x14ac:dyDescent="0.3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" x14ac:dyDescent="0.3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" x14ac:dyDescent="0.3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" x14ac:dyDescent="0.3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" x14ac:dyDescent="0.3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C6" sqref="C6"/>
    </sheetView>
  </sheetViews>
  <sheetFormatPr defaultRowHeight="12.5" x14ac:dyDescent="0.25"/>
  <cols>
    <col min="1" max="1" width="13" customWidth="1"/>
    <col min="2" max="5" width="13" style="34" customWidth="1"/>
    <col min="7" max="7" width="8.1796875" customWidth="1"/>
    <col min="8" max="8" width="13.453125" customWidth="1"/>
  </cols>
  <sheetData>
    <row r="1" spans="1:11" ht="18.5" thickBot="1" x14ac:dyDescent="0.4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5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5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5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5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5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5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5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5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5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5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5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5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5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5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59"/>
  <sheetViews>
    <sheetView showGridLines="0" zoomScale="115" zoomScaleNormal="115" workbookViewId="0">
      <selection activeCell="J15" sqref="J15"/>
    </sheetView>
  </sheetViews>
  <sheetFormatPr defaultRowHeight="12.5" x14ac:dyDescent="0.25"/>
  <cols>
    <col min="1" max="1" width="9.453125" customWidth="1"/>
    <col min="2" max="2" width="18.7265625" style="34" customWidth="1"/>
    <col min="3" max="3" width="12.1796875" style="34" customWidth="1"/>
    <col min="4" max="4" width="12.54296875" customWidth="1"/>
    <col min="5" max="5" width="12.1796875" customWidth="1"/>
    <col min="6" max="6" width="13.7265625" customWidth="1"/>
    <col min="9" max="9" width="10.7265625" customWidth="1"/>
    <col min="10" max="10" width="10.81640625" customWidth="1"/>
  </cols>
  <sheetData>
    <row r="1" spans="1:14" ht="14.5" thickBot="1" x14ac:dyDescent="0.35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  <c r="L1" s="92"/>
      <c r="M1" s="91"/>
    </row>
    <row r="2" spans="1:14" ht="13" x14ac:dyDescent="0.3">
      <c r="A2" s="37" t="s">
        <v>116</v>
      </c>
      <c r="B2" s="38" t="s">
        <v>132</v>
      </c>
      <c r="C2" s="39">
        <v>12250</v>
      </c>
      <c r="D2" s="39">
        <v>12250</v>
      </c>
      <c r="E2" s="39">
        <v>12750</v>
      </c>
      <c r="F2" s="40">
        <f>SUM(C2:E2)</f>
        <v>37250</v>
      </c>
      <c r="I2" s="89" t="str">
        <f>$B$1</f>
        <v>Category</v>
      </c>
      <c r="J2" s="90" t="s">
        <v>1394</v>
      </c>
      <c r="K2" s="88" t="s">
        <v>1429</v>
      </c>
    </row>
    <row r="3" spans="1:14" ht="13" x14ac:dyDescent="0.3">
      <c r="A3" s="41" t="s">
        <v>115</v>
      </c>
      <c r="B3" s="38" t="s">
        <v>132</v>
      </c>
      <c r="C3" s="39">
        <v>14250</v>
      </c>
      <c r="D3" s="39">
        <v>15250</v>
      </c>
      <c r="E3" s="39">
        <v>12050</v>
      </c>
      <c r="F3" s="40">
        <f>SUM(C3:E3)</f>
        <v>41550</v>
      </c>
      <c r="I3" s="87" t="s">
        <v>130</v>
      </c>
      <c r="J3">
        <f>DSUM(A1:F59,F1,I2:I3)</f>
        <v>71160</v>
      </c>
      <c r="K3">
        <f>DAVERAGE(A1:F59,F1,I2:I3)</f>
        <v>17790</v>
      </c>
    </row>
    <row r="4" spans="1:14" ht="13" x14ac:dyDescent="0.3">
      <c r="A4" s="41" t="s">
        <v>118</v>
      </c>
      <c r="B4" s="38" t="s">
        <v>132</v>
      </c>
      <c r="C4" s="39">
        <v>11250</v>
      </c>
      <c r="D4" s="39">
        <v>11250</v>
      </c>
      <c r="E4" s="39">
        <v>11750</v>
      </c>
      <c r="F4" s="40">
        <f>SUM(C4:E4)</f>
        <v>34250</v>
      </c>
    </row>
    <row r="5" spans="1:14" ht="13" x14ac:dyDescent="0.3">
      <c r="A5" s="41" t="s">
        <v>117</v>
      </c>
      <c r="B5" s="38" t="s">
        <v>132</v>
      </c>
      <c r="C5" s="39">
        <v>10250</v>
      </c>
      <c r="D5" s="39">
        <v>10250</v>
      </c>
      <c r="E5" s="39">
        <v>10750</v>
      </c>
      <c r="F5" s="40">
        <f>SUM(C5:E5)</f>
        <v>31250</v>
      </c>
    </row>
    <row r="6" spans="1:14" ht="13" x14ac:dyDescent="0.3">
      <c r="A6" s="37" t="s">
        <v>116</v>
      </c>
      <c r="B6" s="38" t="s">
        <v>133</v>
      </c>
      <c r="C6" s="39">
        <v>25000</v>
      </c>
      <c r="D6" s="39">
        <v>24000</v>
      </c>
      <c r="E6" s="39">
        <v>26390</v>
      </c>
      <c r="F6" s="40">
        <f>SUM(C6:E6)</f>
        <v>75390</v>
      </c>
      <c r="H6" s="89" t="str">
        <f>A1</f>
        <v>Division</v>
      </c>
      <c r="I6" s="89" t="str">
        <f>B1</f>
        <v>Category</v>
      </c>
      <c r="J6" s="90" t="s">
        <v>1394</v>
      </c>
      <c r="K6" s="88" t="s">
        <v>1429</v>
      </c>
    </row>
    <row r="7" spans="1:14" ht="13" x14ac:dyDescent="0.3">
      <c r="A7" s="41" t="s">
        <v>115</v>
      </c>
      <c r="B7" s="38" t="s">
        <v>133</v>
      </c>
      <c r="C7" s="39">
        <v>25700</v>
      </c>
      <c r="D7" s="39">
        <v>24200</v>
      </c>
      <c r="E7" s="39">
        <v>26930</v>
      </c>
      <c r="F7" s="40">
        <f>SUM(C7:E7)</f>
        <v>76830</v>
      </c>
      <c r="H7" s="87" t="s">
        <v>115</v>
      </c>
      <c r="I7" s="87" t="s">
        <v>130</v>
      </c>
      <c r="J7">
        <f>DSUM(A1:F59,F1,H6:I8)</f>
        <v>21865</v>
      </c>
      <c r="K7">
        <f>DAVERAGE($A$1:$F$59,F1,H6:I8)</f>
        <v>10932.5</v>
      </c>
    </row>
    <row r="8" spans="1:14" ht="13" x14ac:dyDescent="0.3">
      <c r="A8" s="41" t="s">
        <v>118</v>
      </c>
      <c r="B8" s="38" t="s">
        <v>133</v>
      </c>
      <c r="C8" s="39">
        <v>24290</v>
      </c>
      <c r="D8" s="39">
        <v>24050</v>
      </c>
      <c r="E8" s="39">
        <v>26600</v>
      </c>
      <c r="F8" s="40">
        <f>SUM(C8:E8)</f>
        <v>74940</v>
      </c>
      <c r="H8" s="87" t="s">
        <v>115</v>
      </c>
      <c r="I8" s="87" t="s">
        <v>124</v>
      </c>
    </row>
    <row r="9" spans="1:14" ht="13" x14ac:dyDescent="0.3">
      <c r="A9" s="41" t="s">
        <v>117</v>
      </c>
      <c r="B9" s="38" t="s">
        <v>133</v>
      </c>
      <c r="C9" s="39">
        <v>25000</v>
      </c>
      <c r="D9" s="39">
        <v>24000</v>
      </c>
      <c r="E9" s="39">
        <v>26000</v>
      </c>
      <c r="F9" s="40">
        <f>SUM(C9:E9)</f>
        <v>75000</v>
      </c>
    </row>
    <row r="10" spans="1:14" ht="13" x14ac:dyDescent="0.3">
      <c r="A10" s="37" t="s">
        <v>116</v>
      </c>
      <c r="B10" s="38" t="s">
        <v>129</v>
      </c>
      <c r="C10" s="39">
        <v>6250</v>
      </c>
      <c r="D10" s="39">
        <v>6000</v>
      </c>
      <c r="E10" s="39">
        <v>6500</v>
      </c>
      <c r="F10" s="40">
        <f>SUM(C10:E10)</f>
        <v>18750</v>
      </c>
      <c r="H10" s="93" t="str">
        <f>A1</f>
        <v>Division</v>
      </c>
      <c r="I10" s="89" t="str">
        <f>$B$1</f>
        <v>Category</v>
      </c>
      <c r="J10" s="90" t="s">
        <v>1394</v>
      </c>
      <c r="K10" s="88" t="s">
        <v>1429</v>
      </c>
    </row>
    <row r="11" spans="1:14" ht="13" x14ac:dyDescent="0.3">
      <c r="A11" s="41" t="s">
        <v>115</v>
      </c>
      <c r="B11" s="38" t="s">
        <v>129</v>
      </c>
      <c r="C11" s="39">
        <v>5250</v>
      </c>
      <c r="D11" s="39">
        <v>8990</v>
      </c>
      <c r="E11" s="39">
        <v>5515</v>
      </c>
      <c r="F11" s="40">
        <f>SUM(C11:E11)</f>
        <v>19755</v>
      </c>
      <c r="H11" s="87" t="s">
        <v>115</v>
      </c>
      <c r="I11" s="87" t="s">
        <v>130</v>
      </c>
      <c r="J11">
        <f>DSUM(A1:F59,F1,H10:I11)</f>
        <v>18060</v>
      </c>
      <c r="K11">
        <f>DAVERAGE($A$1:$F$59,F1,H10:I11)</f>
        <v>18060</v>
      </c>
      <c r="N11" s="87" t="s">
        <v>1428</v>
      </c>
    </row>
    <row r="12" spans="1:14" ht="13" x14ac:dyDescent="0.3">
      <c r="A12" s="41" t="s">
        <v>118</v>
      </c>
      <c r="B12" s="38" t="s">
        <v>129</v>
      </c>
      <c r="C12" s="39">
        <v>5250</v>
      </c>
      <c r="D12" s="39">
        <v>5000</v>
      </c>
      <c r="E12" s="39">
        <v>5500</v>
      </c>
      <c r="F12" s="40">
        <f>SUM(C12:E12)</f>
        <v>15750</v>
      </c>
    </row>
    <row r="13" spans="1:14" ht="13" x14ac:dyDescent="0.3">
      <c r="A13" s="41" t="s">
        <v>117</v>
      </c>
      <c r="B13" s="38" t="s">
        <v>129</v>
      </c>
      <c r="C13" s="39">
        <v>5250</v>
      </c>
      <c r="D13" s="39">
        <v>5335</v>
      </c>
      <c r="E13" s="39">
        <v>5500</v>
      </c>
      <c r="F13" s="40">
        <f>SUM(C13:E13)</f>
        <v>16085</v>
      </c>
    </row>
    <row r="14" spans="1:14" ht="13" x14ac:dyDescent="0.3">
      <c r="A14" s="37" t="s">
        <v>116</v>
      </c>
      <c r="B14" s="38" t="s">
        <v>128</v>
      </c>
      <c r="C14" s="39">
        <v>8900</v>
      </c>
      <c r="D14" s="39">
        <v>10315</v>
      </c>
      <c r="E14" s="39">
        <v>5250</v>
      </c>
      <c r="F14" s="40">
        <f>SUM(C14:E14)</f>
        <v>24465</v>
      </c>
      <c r="H14" s="89" t="str">
        <f>$B$1</f>
        <v>Category</v>
      </c>
      <c r="I14" s="90" t="s">
        <v>1394</v>
      </c>
      <c r="J14" s="88" t="s">
        <v>1429</v>
      </c>
    </row>
    <row r="15" spans="1:14" ht="13" x14ac:dyDescent="0.3">
      <c r="A15" s="41" t="s">
        <v>115</v>
      </c>
      <c r="B15" s="38" t="s">
        <v>128</v>
      </c>
      <c r="C15" s="39">
        <v>1250</v>
      </c>
      <c r="D15" s="39">
        <v>1250</v>
      </c>
      <c r="E15" s="39">
        <v>1250</v>
      </c>
      <c r="F15" s="40">
        <f>SUM(C15:E15)</f>
        <v>3750</v>
      </c>
      <c r="H15" s="87" t="s">
        <v>130</v>
      </c>
      <c r="I15">
        <f>DSUM(A1:F59,F1,H14:H16)</f>
        <v>88375</v>
      </c>
      <c r="J15">
        <f>DAVERAGE($A$1:$F$59,F1,H14:H16)</f>
        <v>11046.875</v>
      </c>
      <c r="M15" s="87" t="s">
        <v>973</v>
      </c>
    </row>
    <row r="16" spans="1:14" ht="13" x14ac:dyDescent="0.3">
      <c r="A16" s="41" t="s">
        <v>118</v>
      </c>
      <c r="B16" s="38" t="s">
        <v>128</v>
      </c>
      <c r="C16" s="39">
        <v>3490</v>
      </c>
      <c r="D16" s="39">
        <v>32840</v>
      </c>
      <c r="E16" s="39">
        <v>3070</v>
      </c>
      <c r="F16" s="40">
        <f>SUM(C16:E16)</f>
        <v>39400</v>
      </c>
      <c r="H16" s="87" t="s">
        <v>124</v>
      </c>
    </row>
    <row r="17" spans="1:6" ht="13" x14ac:dyDescent="0.3">
      <c r="A17" s="41" t="s">
        <v>117</v>
      </c>
      <c r="B17" s="38" t="s">
        <v>128</v>
      </c>
      <c r="C17" s="39">
        <v>1250</v>
      </c>
      <c r="D17" s="39">
        <v>1250</v>
      </c>
      <c r="E17" s="39">
        <v>1250</v>
      </c>
      <c r="F17" s="40">
        <f>SUM(C17:E17)</f>
        <v>3750</v>
      </c>
    </row>
    <row r="18" spans="1:6" ht="13" x14ac:dyDescent="0.3">
      <c r="A18" s="37" t="s">
        <v>116</v>
      </c>
      <c r="B18" s="38" t="s">
        <v>122</v>
      </c>
      <c r="C18" s="39">
        <v>4850</v>
      </c>
      <c r="D18" s="39">
        <v>3200</v>
      </c>
      <c r="E18" s="39">
        <v>1155</v>
      </c>
      <c r="F18" s="40">
        <f>SUM(C18:E18)</f>
        <v>9205</v>
      </c>
    </row>
    <row r="19" spans="1:6" ht="13" x14ac:dyDescent="0.3">
      <c r="A19" s="41" t="s">
        <v>115</v>
      </c>
      <c r="B19" s="38" t="s">
        <v>122</v>
      </c>
      <c r="C19" s="39">
        <v>5000</v>
      </c>
      <c r="D19" s="39">
        <v>4800</v>
      </c>
      <c r="E19" s="39">
        <v>4500</v>
      </c>
      <c r="F19" s="40">
        <f>SUM(C19:E19)</f>
        <v>14300</v>
      </c>
    </row>
    <row r="20" spans="1:6" ht="13" x14ac:dyDescent="0.3">
      <c r="A20" s="41" t="s">
        <v>118</v>
      </c>
      <c r="B20" s="38" t="s">
        <v>122</v>
      </c>
      <c r="C20" s="39">
        <v>2780</v>
      </c>
      <c r="D20" s="39">
        <v>3590</v>
      </c>
      <c r="E20" s="39">
        <v>2300</v>
      </c>
      <c r="F20" s="40">
        <f>SUM(C20:E20)</f>
        <v>8670</v>
      </c>
    </row>
    <row r="21" spans="1:6" ht="13" x14ac:dyDescent="0.3">
      <c r="A21" s="41" t="s">
        <v>117</v>
      </c>
      <c r="B21" s="38" t="s">
        <v>122</v>
      </c>
      <c r="C21" s="39">
        <v>5000</v>
      </c>
      <c r="D21" s="39">
        <v>4800</v>
      </c>
      <c r="E21" s="39">
        <v>4545</v>
      </c>
      <c r="F21" s="40">
        <f>SUM(C21:E21)</f>
        <v>14345</v>
      </c>
    </row>
    <row r="22" spans="1:6" ht="13" x14ac:dyDescent="0.3">
      <c r="A22" s="37" t="s">
        <v>116</v>
      </c>
      <c r="B22" s="38" t="s">
        <v>125</v>
      </c>
      <c r="C22" s="39">
        <v>1350</v>
      </c>
      <c r="D22" s="39">
        <v>1500</v>
      </c>
      <c r="E22" s="39">
        <v>1700</v>
      </c>
      <c r="F22" s="40">
        <f>SUM(C22:E22)</f>
        <v>4550</v>
      </c>
    </row>
    <row r="23" spans="1:6" ht="13" x14ac:dyDescent="0.3">
      <c r="A23" s="41" t="s">
        <v>115</v>
      </c>
      <c r="B23" s="38" t="s">
        <v>125</v>
      </c>
      <c r="C23" s="39">
        <v>940</v>
      </c>
      <c r="D23" s="39">
        <v>950</v>
      </c>
      <c r="E23" s="39">
        <v>820</v>
      </c>
      <c r="F23" s="40">
        <f>SUM(C23:E23)</f>
        <v>2710</v>
      </c>
    </row>
    <row r="24" spans="1:6" ht="13" x14ac:dyDescent="0.3">
      <c r="A24" s="41" t="s">
        <v>118</v>
      </c>
      <c r="B24" s="38" t="s">
        <v>125</v>
      </c>
      <c r="C24" s="39">
        <v>2000</v>
      </c>
      <c r="D24" s="39">
        <v>950</v>
      </c>
      <c r="E24" s="39">
        <v>800</v>
      </c>
      <c r="F24" s="40">
        <f>SUM(C24:E24)</f>
        <v>3750</v>
      </c>
    </row>
    <row r="25" spans="1:6" ht="13" x14ac:dyDescent="0.3">
      <c r="A25" s="41" t="s">
        <v>117</v>
      </c>
      <c r="B25" s="38" t="s">
        <v>125</v>
      </c>
      <c r="C25" s="39">
        <v>2000</v>
      </c>
      <c r="D25" s="39">
        <v>950</v>
      </c>
      <c r="E25" s="39">
        <v>800</v>
      </c>
      <c r="F25" s="40">
        <f>SUM(C25:E25)</f>
        <v>3750</v>
      </c>
    </row>
    <row r="26" spans="1:6" ht="13" x14ac:dyDescent="0.3">
      <c r="A26" s="37" t="s">
        <v>116</v>
      </c>
      <c r="B26" s="38" t="s">
        <v>131</v>
      </c>
      <c r="C26" s="39">
        <v>11500</v>
      </c>
      <c r="D26" s="39">
        <v>12500</v>
      </c>
      <c r="E26" s="39">
        <v>12500</v>
      </c>
      <c r="F26" s="40">
        <f>SUM(C26:E26)</f>
        <v>36500</v>
      </c>
    </row>
    <row r="27" spans="1:6" ht="13" x14ac:dyDescent="0.3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>SUM(C27:E27)</f>
        <v>35740</v>
      </c>
    </row>
    <row r="28" spans="1:6" ht="13" x14ac:dyDescent="0.3">
      <c r="A28" s="41" t="s">
        <v>118</v>
      </c>
      <c r="B28" s="38" t="s">
        <v>131</v>
      </c>
      <c r="C28" s="39">
        <v>24500</v>
      </c>
      <c r="D28" s="39">
        <v>23500</v>
      </c>
      <c r="E28" s="39">
        <v>24500</v>
      </c>
      <c r="F28" s="40">
        <f>SUM(C28:E28)</f>
        <v>72500</v>
      </c>
    </row>
    <row r="29" spans="1:6" ht="13" x14ac:dyDescent="0.3">
      <c r="A29" s="41" t="s">
        <v>117</v>
      </c>
      <c r="B29" s="38" t="s">
        <v>131</v>
      </c>
      <c r="C29" s="39">
        <v>14500</v>
      </c>
      <c r="D29" s="39">
        <v>13500</v>
      </c>
      <c r="E29" s="39">
        <v>15500</v>
      </c>
      <c r="F29" s="40">
        <f>SUM(C29:E29)</f>
        <v>43500</v>
      </c>
    </row>
    <row r="30" spans="1:6" ht="13" x14ac:dyDescent="0.3">
      <c r="A30" s="37" t="s">
        <v>116</v>
      </c>
      <c r="B30" s="38" t="s">
        <v>123</v>
      </c>
      <c r="C30" s="39">
        <v>1250</v>
      </c>
      <c r="D30" s="39">
        <v>1250</v>
      </c>
      <c r="E30" s="39">
        <v>1250</v>
      </c>
      <c r="F30" s="40">
        <f>SUM(C30:E30)</f>
        <v>3750</v>
      </c>
    </row>
    <row r="31" spans="1:6" ht="13" x14ac:dyDescent="0.3">
      <c r="A31" s="41" t="s">
        <v>115</v>
      </c>
      <c r="B31" s="38" t="s">
        <v>123</v>
      </c>
      <c r="C31" s="39">
        <v>850</v>
      </c>
      <c r="D31" s="39">
        <v>750</v>
      </c>
      <c r="E31" s="39">
        <v>800</v>
      </c>
      <c r="F31" s="40">
        <f>SUM(C31:E31)</f>
        <v>2400</v>
      </c>
    </row>
    <row r="32" spans="1:6" ht="13" x14ac:dyDescent="0.3">
      <c r="A32" s="41" t="s">
        <v>118</v>
      </c>
      <c r="B32" s="38" t="s">
        <v>123</v>
      </c>
      <c r="C32" s="39">
        <v>2140</v>
      </c>
      <c r="D32" s="39">
        <v>2310</v>
      </c>
      <c r="E32" s="39">
        <v>2000</v>
      </c>
      <c r="F32" s="40">
        <f>SUM(C32:E32)</f>
        <v>6450</v>
      </c>
    </row>
    <row r="33" spans="1:6" ht="13" x14ac:dyDescent="0.3">
      <c r="A33" s="41" t="s">
        <v>117</v>
      </c>
      <c r="B33" s="38" t="s">
        <v>123</v>
      </c>
      <c r="C33" s="39">
        <v>775</v>
      </c>
      <c r="D33" s="39">
        <v>750</v>
      </c>
      <c r="E33" s="39">
        <v>700</v>
      </c>
      <c r="F33" s="40">
        <f>SUM(C33:E33)</f>
        <v>2225</v>
      </c>
    </row>
    <row r="34" spans="1:6" ht="13" x14ac:dyDescent="0.3">
      <c r="A34" s="37" t="s">
        <v>116</v>
      </c>
      <c r="B34" s="38" t="s">
        <v>130</v>
      </c>
      <c r="C34" s="39">
        <v>8000</v>
      </c>
      <c r="D34" s="39">
        <v>8000</v>
      </c>
      <c r="E34" s="39">
        <v>8000</v>
      </c>
      <c r="F34" s="40">
        <f>SUM(C34:E34)</f>
        <v>24000</v>
      </c>
    </row>
    <row r="35" spans="1:6" ht="13" x14ac:dyDescent="0.3">
      <c r="A35" s="41" t="s">
        <v>115</v>
      </c>
      <c r="B35" s="38" t="s">
        <v>130</v>
      </c>
      <c r="C35" s="39">
        <v>6020</v>
      </c>
      <c r="D35" s="39">
        <v>6020</v>
      </c>
      <c r="E35" s="39">
        <v>6020</v>
      </c>
      <c r="F35" s="40">
        <f>SUM(C35:E35)</f>
        <v>18060</v>
      </c>
    </row>
    <row r="36" spans="1:6" ht="13" x14ac:dyDescent="0.3">
      <c r="A36" s="41" t="s">
        <v>118</v>
      </c>
      <c r="B36" s="38" t="s">
        <v>130</v>
      </c>
      <c r="C36" s="39">
        <v>4700</v>
      </c>
      <c r="D36" s="39">
        <v>4700</v>
      </c>
      <c r="E36" s="39">
        <v>4700</v>
      </c>
      <c r="F36" s="40">
        <f>SUM(C36:E36)</f>
        <v>14100</v>
      </c>
    </row>
    <row r="37" spans="1:6" ht="13" x14ac:dyDescent="0.3">
      <c r="A37" s="41" t="s">
        <v>117</v>
      </c>
      <c r="B37" s="38" t="s">
        <v>130</v>
      </c>
      <c r="C37" s="39">
        <v>5000</v>
      </c>
      <c r="D37" s="39">
        <v>5000</v>
      </c>
      <c r="E37" s="39">
        <v>5000</v>
      </c>
      <c r="F37" s="40">
        <f>SUM(C37:E37)</f>
        <v>15000</v>
      </c>
    </row>
    <row r="38" spans="1:6" ht="13" x14ac:dyDescent="0.3">
      <c r="A38" s="41" t="s">
        <v>118</v>
      </c>
      <c r="B38" s="38" t="s">
        <v>134</v>
      </c>
      <c r="C38" s="39">
        <v>56900</v>
      </c>
      <c r="D38" s="39">
        <v>62800</v>
      </c>
      <c r="E38" s="39">
        <v>60870</v>
      </c>
      <c r="F38" s="40">
        <f>SUM(C38:E38)</f>
        <v>180570</v>
      </c>
    </row>
    <row r="39" spans="1:6" ht="13" x14ac:dyDescent="0.3">
      <c r="A39" s="41" t="s">
        <v>117</v>
      </c>
      <c r="B39" s="38" t="s">
        <v>134</v>
      </c>
      <c r="C39" s="39">
        <v>72000</v>
      </c>
      <c r="D39" s="39">
        <v>70000</v>
      </c>
      <c r="E39" s="39">
        <v>70000</v>
      </c>
      <c r="F39" s="40">
        <f>SUM(C39:E39)</f>
        <v>212000</v>
      </c>
    </row>
    <row r="40" spans="1:6" ht="13" x14ac:dyDescent="0.3">
      <c r="A40" s="37" t="s">
        <v>116</v>
      </c>
      <c r="B40" s="38" t="s">
        <v>124</v>
      </c>
      <c r="C40" s="39">
        <v>2025</v>
      </c>
      <c r="D40" s="39">
        <v>2200</v>
      </c>
      <c r="E40" s="39">
        <v>1650</v>
      </c>
      <c r="F40" s="40">
        <f>SUM(C40:E40)</f>
        <v>5875</v>
      </c>
    </row>
    <row r="41" spans="1:6" ht="13" x14ac:dyDescent="0.3">
      <c r="A41" s="41" t="s">
        <v>115</v>
      </c>
      <c r="B41" s="38" t="s">
        <v>124</v>
      </c>
      <c r="C41" s="39">
        <v>1150</v>
      </c>
      <c r="D41" s="39">
        <v>1255</v>
      </c>
      <c r="E41" s="39">
        <v>1400</v>
      </c>
      <c r="F41" s="40">
        <f>SUM(C41:E41)</f>
        <v>3805</v>
      </c>
    </row>
    <row r="42" spans="1:6" ht="13" x14ac:dyDescent="0.3">
      <c r="A42" s="41" t="s">
        <v>118</v>
      </c>
      <c r="B42" s="38" t="s">
        <v>124</v>
      </c>
      <c r="C42" s="39">
        <v>1150</v>
      </c>
      <c r="D42" s="39">
        <v>1200</v>
      </c>
      <c r="E42" s="39">
        <v>1400</v>
      </c>
      <c r="F42" s="40">
        <f>SUM(C42:E42)</f>
        <v>3750</v>
      </c>
    </row>
    <row r="43" spans="1:6" ht="13" x14ac:dyDescent="0.3">
      <c r="A43" s="41" t="s">
        <v>117</v>
      </c>
      <c r="B43" s="38" t="s">
        <v>124</v>
      </c>
      <c r="C43" s="39">
        <v>1150</v>
      </c>
      <c r="D43" s="39">
        <v>1200</v>
      </c>
      <c r="E43" s="39">
        <v>1435</v>
      </c>
      <c r="F43" s="40">
        <f>SUM(C43:E43)</f>
        <v>3785</v>
      </c>
    </row>
    <row r="44" spans="1:6" ht="13" x14ac:dyDescent="0.3">
      <c r="A44" s="37" t="s">
        <v>116</v>
      </c>
      <c r="B44" s="38" t="s">
        <v>126</v>
      </c>
      <c r="C44" s="39">
        <v>3300</v>
      </c>
      <c r="D44" s="39">
        <v>3500</v>
      </c>
      <c r="E44" s="39">
        <v>3700</v>
      </c>
      <c r="F44" s="40">
        <f>SUM(C44:E44)</f>
        <v>10500</v>
      </c>
    </row>
    <row r="45" spans="1:6" ht="13" x14ac:dyDescent="0.3">
      <c r="A45" s="41" t="s">
        <v>115</v>
      </c>
      <c r="B45" s="38" t="s">
        <v>126</v>
      </c>
      <c r="C45" s="39">
        <v>2410</v>
      </c>
      <c r="D45" s="39">
        <v>1850</v>
      </c>
      <c r="E45" s="39">
        <v>2390</v>
      </c>
      <c r="F45" s="40">
        <f>SUM(C45:E45)</f>
        <v>6650</v>
      </c>
    </row>
    <row r="46" spans="1:6" ht="13" x14ac:dyDescent="0.3">
      <c r="A46" s="41" t="s">
        <v>118</v>
      </c>
      <c r="B46" s="38" t="s">
        <v>126</v>
      </c>
      <c r="C46" s="39">
        <v>745</v>
      </c>
      <c r="D46" s="39">
        <v>780</v>
      </c>
      <c r="E46" s="39">
        <v>900</v>
      </c>
      <c r="F46" s="40">
        <f>SUM(C46:E46)</f>
        <v>2425</v>
      </c>
    </row>
    <row r="47" spans="1:6" ht="13" x14ac:dyDescent="0.3">
      <c r="A47" s="41" t="s">
        <v>117</v>
      </c>
      <c r="B47" s="38" t="s">
        <v>126</v>
      </c>
      <c r="C47" s="39">
        <v>2000</v>
      </c>
      <c r="D47" s="39">
        <v>1800</v>
      </c>
      <c r="E47" s="39">
        <v>1900</v>
      </c>
      <c r="F47" s="40">
        <f>SUM(C47:E47)</f>
        <v>5700</v>
      </c>
    </row>
    <row r="48" spans="1:6" ht="13" x14ac:dyDescent="0.3">
      <c r="A48" s="37" t="s">
        <v>116</v>
      </c>
      <c r="B48" s="38" t="s">
        <v>66</v>
      </c>
      <c r="C48" s="39">
        <v>800</v>
      </c>
      <c r="D48" s="39">
        <v>650</v>
      </c>
      <c r="E48" s="39">
        <v>700</v>
      </c>
      <c r="F48" s="40">
        <f>SUM(C48:E48)</f>
        <v>2150</v>
      </c>
    </row>
    <row r="49" spans="1:6" ht="13" x14ac:dyDescent="0.3">
      <c r="A49" s="41" t="s">
        <v>115</v>
      </c>
      <c r="B49" s="38" t="s">
        <v>66</v>
      </c>
      <c r="C49" s="39">
        <v>800</v>
      </c>
      <c r="D49" s="39">
        <v>950</v>
      </c>
      <c r="E49" s="39">
        <v>750</v>
      </c>
      <c r="F49" s="40">
        <f>SUM(C49:E49)</f>
        <v>2500</v>
      </c>
    </row>
    <row r="50" spans="1:6" ht="13" x14ac:dyDescent="0.3">
      <c r="A50" s="41" t="s">
        <v>118</v>
      </c>
      <c r="B50" s="38" t="s">
        <v>66</v>
      </c>
      <c r="C50" s="39">
        <v>730</v>
      </c>
      <c r="D50" s="39">
        <v>525</v>
      </c>
      <c r="E50" s="39">
        <v>430</v>
      </c>
      <c r="F50" s="40">
        <f>SUM(C50:E50)</f>
        <v>1685</v>
      </c>
    </row>
    <row r="51" spans="1:6" ht="13" x14ac:dyDescent="0.3">
      <c r="A51" s="41" t="s">
        <v>117</v>
      </c>
      <c r="B51" s="38" t="s">
        <v>66</v>
      </c>
      <c r="C51" s="39">
        <v>300</v>
      </c>
      <c r="D51" s="39">
        <v>100</v>
      </c>
      <c r="E51" s="39">
        <v>150</v>
      </c>
      <c r="F51" s="40">
        <f>SUM(C51:E51)</f>
        <v>550</v>
      </c>
    </row>
    <row r="52" spans="1:6" ht="13" x14ac:dyDescent="0.3">
      <c r="A52" s="37" t="s">
        <v>116</v>
      </c>
      <c r="B52" s="38" t="s">
        <v>127</v>
      </c>
      <c r="C52" s="39">
        <v>3825</v>
      </c>
      <c r="D52" s="39">
        <v>3725</v>
      </c>
      <c r="E52" s="39">
        <v>3750</v>
      </c>
      <c r="F52" s="40">
        <f>SUM(C52:E52)</f>
        <v>11300</v>
      </c>
    </row>
    <row r="53" spans="1:6" ht="13" x14ac:dyDescent="0.3">
      <c r="A53" s="41" t="s">
        <v>115</v>
      </c>
      <c r="B53" s="38" t="s">
        <v>127</v>
      </c>
      <c r="C53" s="39">
        <v>3200</v>
      </c>
      <c r="D53" s="39">
        <v>3760</v>
      </c>
      <c r="E53" s="39">
        <v>3750</v>
      </c>
      <c r="F53" s="40">
        <f>SUM(C53:E53)</f>
        <v>10710</v>
      </c>
    </row>
    <row r="54" spans="1:6" ht="13" x14ac:dyDescent="0.3">
      <c r="A54" s="41" t="s">
        <v>118</v>
      </c>
      <c r="B54" s="38" t="s">
        <v>127</v>
      </c>
      <c r="C54" s="39">
        <v>6980</v>
      </c>
      <c r="D54" s="39">
        <v>6310</v>
      </c>
      <c r="E54" s="39">
        <v>6375</v>
      </c>
      <c r="F54" s="40">
        <f>SUM(C54:E54)</f>
        <v>19665</v>
      </c>
    </row>
    <row r="55" spans="1:6" ht="13" x14ac:dyDescent="0.3">
      <c r="A55" s="41" t="s">
        <v>117</v>
      </c>
      <c r="B55" s="38" t="s">
        <v>127</v>
      </c>
      <c r="C55" s="39">
        <v>3800</v>
      </c>
      <c r="D55" s="39">
        <v>3700</v>
      </c>
      <c r="E55" s="39">
        <v>3750</v>
      </c>
      <c r="F55" s="40">
        <f>SUM(C55:E55)</f>
        <v>11250</v>
      </c>
    </row>
    <row r="56" spans="1:6" ht="13" x14ac:dyDescent="0.3">
      <c r="A56" s="37" t="s">
        <v>116</v>
      </c>
      <c r="B56" s="38" t="s">
        <v>121</v>
      </c>
      <c r="C56" s="39">
        <v>900</v>
      </c>
      <c r="D56" s="39">
        <v>850</v>
      </c>
      <c r="E56" s="39">
        <v>850</v>
      </c>
      <c r="F56" s="40">
        <f>SUM(C56:E56)</f>
        <v>2600</v>
      </c>
    </row>
    <row r="57" spans="1:6" ht="13" x14ac:dyDescent="0.3">
      <c r="A57" s="41" t="s">
        <v>115</v>
      </c>
      <c r="B57" s="38" t="s">
        <v>121</v>
      </c>
      <c r="C57" s="39">
        <v>980</v>
      </c>
      <c r="D57" s="39">
        <v>850</v>
      </c>
      <c r="E57" s="39">
        <v>950</v>
      </c>
      <c r="F57" s="40">
        <f>SUM(C57:E57)</f>
        <v>2780</v>
      </c>
    </row>
    <row r="58" spans="1:6" ht="13" x14ac:dyDescent="0.3">
      <c r="A58" s="41" t="s">
        <v>118</v>
      </c>
      <c r="B58" s="38" t="s">
        <v>121</v>
      </c>
      <c r="C58" s="39">
        <v>700</v>
      </c>
      <c r="D58" s="39">
        <v>750</v>
      </c>
      <c r="E58" s="39">
        <v>750</v>
      </c>
      <c r="F58" s="40">
        <f>SUM(C58:E58)</f>
        <v>2200</v>
      </c>
    </row>
    <row r="59" spans="1:6" ht="13.5" thickBot="1" x14ac:dyDescent="0.35">
      <c r="A59" s="42" t="s">
        <v>117</v>
      </c>
      <c r="B59" s="43" t="s">
        <v>121</v>
      </c>
      <c r="C59" s="44">
        <v>700</v>
      </c>
      <c r="D59" s="44">
        <v>750</v>
      </c>
      <c r="E59" s="44">
        <v>750</v>
      </c>
      <c r="F59" s="45">
        <f>SUM(C59:E59)</f>
        <v>2200</v>
      </c>
    </row>
  </sheetData>
  <autoFilter ref="A1:F59" xr:uid="{00000000-0001-0000-0C00-000000000000}">
    <sortState xmlns:xlrd2="http://schemas.microsoft.com/office/spreadsheetml/2017/richdata2" ref="A2:F59">
      <sortCondition ref="B1:B59"/>
    </sortState>
  </autoFilter>
  <mergeCells count="1">
    <mergeCell ref="L1:M1"/>
  </mergeCells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46"/>
    <col min="2" max="2" width="12.1796875" style="46" customWidth="1"/>
    <col min="3" max="3" width="12.81640625" style="46" customWidth="1"/>
    <col min="4" max="4" width="15.7265625" style="46" customWidth="1"/>
    <col min="5" max="5" width="9.54296875" style="46" customWidth="1"/>
    <col min="6" max="6" width="10.453125" style="46" customWidth="1"/>
    <col min="7" max="7" width="11.1796875" style="46" customWidth="1"/>
    <col min="8" max="16384" width="9.1796875" style="46"/>
  </cols>
  <sheetData>
    <row r="1" spans="1:8" ht="16.5" x14ac:dyDescent="0.3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6.5" x14ac:dyDescent="0.3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" thickBot="1" x14ac:dyDescent="0.4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3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3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3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3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3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3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3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3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3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3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3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3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3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3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3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3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3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3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3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3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3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3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3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3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3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3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3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3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3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3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3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3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3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3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3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3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3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3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3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3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3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3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3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3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3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3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3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3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3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3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3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3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3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3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3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3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3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3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3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3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3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3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3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3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3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3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3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3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3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3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3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3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3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3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3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3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3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3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3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3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3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3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3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3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3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3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3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3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3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3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3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3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3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3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3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3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3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3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3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3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3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3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3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3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3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3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3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3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3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3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3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3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3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3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3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3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3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3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3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3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3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3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3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3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3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3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3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3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3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3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3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3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3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3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3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3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3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3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3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3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3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3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3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3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3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3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3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3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3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3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3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3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3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3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3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3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3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3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3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3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3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3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3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3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3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3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3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3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3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3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3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3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3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3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3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3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3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3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3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3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3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3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3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3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3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3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3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3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3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3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3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3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3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3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3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3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3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3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3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3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3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3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3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3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3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3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3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3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3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3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3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3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3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3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3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3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3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3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3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3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3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3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3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3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3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3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3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3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3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3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3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3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3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3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3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3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3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3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3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3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3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3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3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3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3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3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3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3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3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3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3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3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3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3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3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3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3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3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3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3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3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3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3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3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3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3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3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3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3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3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3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3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3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3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3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3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3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3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3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3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3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3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3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3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3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3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3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3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3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3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3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3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3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3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3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3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3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3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3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3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3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3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3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3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3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3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3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3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3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3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3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3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3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3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3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3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3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3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3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3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3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3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3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3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3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3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3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3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3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3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3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3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3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3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3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3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3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3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3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3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3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3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3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3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3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3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3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3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3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3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3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3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3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3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3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3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3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3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3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3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3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3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3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3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3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3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3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3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3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3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3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3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3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3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3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3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3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3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3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3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3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3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3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3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3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3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3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3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3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3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3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3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3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3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3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3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3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3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3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3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3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3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3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3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3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3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3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3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3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3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3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3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3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3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3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3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3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3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3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3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3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3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3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3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3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3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3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3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3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3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3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3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3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3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3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3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3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3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3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3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3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3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3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3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71" t="s">
        <v>0</v>
      </c>
      <c r="B3" s="69" t="s">
        <v>1</v>
      </c>
    </row>
    <row r="4" spans="1:2" ht="13" x14ac:dyDescent="0.3">
      <c r="A4" s="72" t="s">
        <v>2</v>
      </c>
      <c r="B4" s="73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71" t="s">
        <v>0</v>
      </c>
      <c r="B3" s="74" t="s">
        <v>1</v>
      </c>
    </row>
    <row r="4" spans="1:2" ht="13" x14ac:dyDescent="0.3">
      <c r="A4" s="72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71" t="s">
        <v>0</v>
      </c>
      <c r="B3" s="69" t="s">
        <v>1</v>
      </c>
    </row>
    <row r="4" spans="1:2" ht="13" x14ac:dyDescent="0.3">
      <c r="A4" s="70" t="s">
        <v>2</v>
      </c>
      <c r="B4" s="68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130" zoomScaleNormal="130" workbookViewId="0">
      <selection activeCell="A2" sqref="A2:A55"/>
    </sheetView>
  </sheetViews>
  <sheetFormatPr defaultRowHeight="14.25" customHeight="1" x14ac:dyDescent="0.25"/>
  <cols>
    <col min="1" max="1" width="12.54296875" style="53" customWidth="1"/>
    <col min="2" max="2" width="13.54296875" style="53" customWidth="1"/>
    <col min="3" max="3" width="13.26953125" style="53" customWidth="1"/>
    <col min="4" max="5" width="12.54296875" style="53" customWidth="1"/>
    <col min="6" max="6" width="13.7265625" style="53" customWidth="1"/>
    <col min="7" max="8" width="12.54296875" style="53" customWidth="1"/>
  </cols>
  <sheetData>
    <row r="1" spans="1:8" ht="24" customHeight="1" thickBot="1" x14ac:dyDescent="0.3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5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25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1983</v>
      </c>
      <c r="B19" s="51" t="s">
        <v>268</v>
      </c>
      <c r="C19" s="51" t="s">
        <v>279</v>
      </c>
      <c r="D19" s="51" t="s">
        <v>155</v>
      </c>
      <c r="E19" s="51" t="s">
        <v>280</v>
      </c>
      <c r="F19" s="51">
        <v>154</v>
      </c>
      <c r="G19" s="51" t="s">
        <v>157</v>
      </c>
      <c r="H19" s="52">
        <v>35609</v>
      </c>
    </row>
    <row r="20" spans="1:8" ht="14.25" customHeight="1" x14ac:dyDescent="0.25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25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25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25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25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25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25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25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25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25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25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25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25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25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25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25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25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25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25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25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25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25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25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25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25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25">
      <c r="A45" s="51">
        <v>1054</v>
      </c>
      <c r="B45" s="51" t="s">
        <v>49</v>
      </c>
      <c r="C45" s="51" t="s">
        <v>70</v>
      </c>
      <c r="D45" s="51" t="s">
        <v>155</v>
      </c>
      <c r="E45" s="51" t="s">
        <v>156</v>
      </c>
      <c r="F45" s="51">
        <v>148</v>
      </c>
      <c r="G45" s="51" t="s">
        <v>157</v>
      </c>
      <c r="H45" s="52">
        <v>33344</v>
      </c>
    </row>
    <row r="46" spans="1:8" ht="14.25" customHeight="1" x14ac:dyDescent="0.25">
      <c r="A46" s="51">
        <v>1310</v>
      </c>
      <c r="B46" s="51" t="s">
        <v>49</v>
      </c>
      <c r="C46" s="51" t="s">
        <v>198</v>
      </c>
      <c r="D46" s="51" t="s">
        <v>193</v>
      </c>
      <c r="E46" s="51" t="s">
        <v>199</v>
      </c>
      <c r="F46" s="51">
        <v>137</v>
      </c>
      <c r="G46" s="51" t="s">
        <v>157</v>
      </c>
      <c r="H46" s="52">
        <v>31689</v>
      </c>
    </row>
    <row r="47" spans="1:8" ht="14.25" customHeight="1" x14ac:dyDescent="0.25">
      <c r="A47" s="51">
        <v>1922</v>
      </c>
      <c r="B47" s="51" t="s">
        <v>49</v>
      </c>
      <c r="C47" s="51" t="s">
        <v>258</v>
      </c>
      <c r="D47" s="51" t="s">
        <v>152</v>
      </c>
      <c r="E47" s="51" t="s">
        <v>259</v>
      </c>
      <c r="F47" s="51">
        <v>146</v>
      </c>
      <c r="G47" s="51" t="s">
        <v>154</v>
      </c>
      <c r="H47" s="52">
        <v>31751</v>
      </c>
    </row>
    <row r="48" spans="1:8" ht="14.25" customHeight="1" x14ac:dyDescent="0.25">
      <c r="A48" s="51">
        <v>9999</v>
      </c>
      <c r="B48" s="51" t="s">
        <v>49</v>
      </c>
      <c r="C48" s="51" t="s">
        <v>151</v>
      </c>
      <c r="D48" s="51" t="s">
        <v>152</v>
      </c>
      <c r="E48" s="51" t="s">
        <v>153</v>
      </c>
      <c r="F48" s="51">
        <v>109</v>
      </c>
      <c r="G48" s="51" t="s">
        <v>154</v>
      </c>
      <c r="H48" s="52">
        <v>31446</v>
      </c>
    </row>
    <row r="49" spans="1:8" ht="14.25" customHeight="1" x14ac:dyDescent="0.25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25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25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25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25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25">
      <c r="A54" s="84">
        <v>1908</v>
      </c>
      <c r="B54" s="84" t="s">
        <v>256</v>
      </c>
      <c r="C54" s="84" t="s">
        <v>68</v>
      </c>
      <c r="D54" s="84" t="s">
        <v>155</v>
      </c>
      <c r="E54" s="84" t="s">
        <v>257</v>
      </c>
      <c r="F54" s="84">
        <v>152</v>
      </c>
      <c r="G54" s="84" t="s">
        <v>157</v>
      </c>
      <c r="H54" s="85">
        <v>30817</v>
      </c>
    </row>
    <row r="55" spans="1:8" ht="14.25" customHeight="1" x14ac:dyDescent="0.25">
      <c r="A55" s="86" t="s">
        <v>1427</v>
      </c>
      <c r="B55" s="86"/>
      <c r="C55" s="86"/>
      <c r="D55" s="86"/>
      <c r="E55" s="86"/>
      <c r="F55" s="86">
        <f>SUBTOTAL(109,Table3[Phone Ext])</f>
        <v>7553</v>
      </c>
      <c r="G55" s="86"/>
      <c r="H55" s="86">
        <f>SUBTOTAL(103,Table3[Hire Date])</f>
        <v>53</v>
      </c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  <row r="63" spans="1:8" ht="14.25" customHeight="1" x14ac:dyDescent="0.25">
      <c r="H63" s="56"/>
    </row>
  </sheetData>
  <sortState xmlns:xlrd2="http://schemas.microsoft.com/office/spreadsheetml/2017/richdata2" ref="A2:H54">
    <sortCondition ref="B2:B54"/>
  </sortState>
  <phoneticPr fontId="0" type="noConversion"/>
  <conditionalFormatting sqref="A2:A55">
    <cfRule type="duplicateValues" dxfId="1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3" customWidth="1"/>
    <col min="2" max="2" width="13.54296875" style="53" customWidth="1"/>
    <col min="3" max="3" width="13.26953125" style="53" customWidth="1"/>
    <col min="4" max="5" width="12.54296875" style="53" customWidth="1"/>
    <col min="6" max="6" width="13.7265625" style="53" customWidth="1"/>
    <col min="7" max="8" width="12.54296875" style="53" customWidth="1"/>
  </cols>
  <sheetData>
    <row r="1" spans="1:8" ht="24" customHeight="1" thickBot="1" x14ac:dyDescent="0.3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5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5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5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5">
      <c r="H55" s="56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4.5" x14ac:dyDescent="0.3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4.5" x14ac:dyDescent="0.3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4.5" x14ac:dyDescent="0.3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4.5" x14ac:dyDescent="0.3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4.5" x14ac:dyDescent="0.3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4.5" x14ac:dyDescent="0.3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4.5" x14ac:dyDescent="0.3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4.5" x14ac:dyDescent="0.3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4.5" x14ac:dyDescent="0.3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4.5" x14ac:dyDescent="0.3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4.5" x14ac:dyDescent="0.3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4.5" x14ac:dyDescent="0.3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4.5" x14ac:dyDescent="0.3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4.5" x14ac:dyDescent="0.3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4.5" x14ac:dyDescent="0.3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4.5" x14ac:dyDescent="0.3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4.5" x14ac:dyDescent="0.3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4.5" x14ac:dyDescent="0.3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4.5" x14ac:dyDescent="0.3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4.5" x14ac:dyDescent="0.3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4.5" x14ac:dyDescent="0.3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4.5" x14ac:dyDescent="0.3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4.5" x14ac:dyDescent="0.3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4.5" x14ac:dyDescent="0.3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4.5" x14ac:dyDescent="0.3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4.5" x14ac:dyDescent="0.3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4.5" x14ac:dyDescent="0.3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4.5" x14ac:dyDescent="0.3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4.5" x14ac:dyDescent="0.3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4.5" x14ac:dyDescent="0.3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4.5" x14ac:dyDescent="0.3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4.5" x14ac:dyDescent="0.3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4.5" x14ac:dyDescent="0.3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4.5" x14ac:dyDescent="0.3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4.5" x14ac:dyDescent="0.3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4.5" x14ac:dyDescent="0.3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4.5" x14ac:dyDescent="0.3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4.5" x14ac:dyDescent="0.3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4.5" x14ac:dyDescent="0.3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4.5" x14ac:dyDescent="0.3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4.5" x14ac:dyDescent="0.3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4.5" x14ac:dyDescent="0.3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4.5" x14ac:dyDescent="0.3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4.5" x14ac:dyDescent="0.3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4.5" x14ac:dyDescent="0.3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4.5" x14ac:dyDescent="0.3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4.5" x14ac:dyDescent="0.3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4.5" x14ac:dyDescent="0.3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4.5" x14ac:dyDescent="0.3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4.5" x14ac:dyDescent="0.3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4.5" x14ac:dyDescent="0.3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4.5" x14ac:dyDescent="0.3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4.5" x14ac:dyDescent="0.3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4.5" x14ac:dyDescent="0.3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4.5" x14ac:dyDescent="0.3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4.5" x14ac:dyDescent="0.3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4.5" x14ac:dyDescent="0.3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4.5" x14ac:dyDescent="0.3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4.5" x14ac:dyDescent="0.3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4.5" x14ac:dyDescent="0.3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4.5" x14ac:dyDescent="0.3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4.5" x14ac:dyDescent="0.3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4.5" x14ac:dyDescent="0.3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4.5" x14ac:dyDescent="0.3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4.5" x14ac:dyDescent="0.3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4.5" x14ac:dyDescent="0.3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4.5" x14ac:dyDescent="0.3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4.5" x14ac:dyDescent="0.3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4.5" x14ac:dyDescent="0.3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4.5" x14ac:dyDescent="0.3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4.5" x14ac:dyDescent="0.3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4.5" x14ac:dyDescent="0.3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4.5" x14ac:dyDescent="0.3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4.5" x14ac:dyDescent="0.3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4.5" x14ac:dyDescent="0.3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29" x14ac:dyDescent="0.3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4.5" x14ac:dyDescent="0.3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4.5" x14ac:dyDescent="0.3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4.5" x14ac:dyDescent="0.3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4.5" x14ac:dyDescent="0.3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4.5" x14ac:dyDescent="0.3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4.5" x14ac:dyDescent="0.3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4.5" x14ac:dyDescent="0.3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4.5" x14ac:dyDescent="0.3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4.5" x14ac:dyDescent="0.3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4.5" x14ac:dyDescent="0.3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4.5" x14ac:dyDescent="0.3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4.5" x14ac:dyDescent="0.3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4.5" x14ac:dyDescent="0.3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4.5" x14ac:dyDescent="0.3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tabSelected="1" topLeftCell="A2" zoomScale="95" zoomScaleNormal="130" workbookViewId="0">
      <selection activeCell="B4" sqref="B4:B28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" x14ac:dyDescent="0.3">
      <c r="A4" s="10">
        <v>2</v>
      </c>
      <c r="B4" s="95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Sasi Reddyvari (ZEN3 INFOSOLUTIONS AMERICA INC)</cp:lastModifiedBy>
  <dcterms:created xsi:type="dcterms:W3CDTF">1998-08-21T01:22:16Z</dcterms:created>
  <dcterms:modified xsi:type="dcterms:W3CDTF">2022-03-05T11:02:38Z</dcterms:modified>
</cp:coreProperties>
</file>