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5"/>
  <workbookPr defaultThemeVersion="166925"/>
  <mc:AlternateContent xmlns:mc="http://schemas.openxmlformats.org/markup-compatibility/2006">
    <mc:Choice Requires="x15">
      <x15ac:absPath xmlns:x15ac="http://schemas.microsoft.com/office/spreadsheetml/2010/11/ac" url="https://myoffice.accenture.com/personal/sanjay_k_mohan_kumar_accenture_com/Documents/Documents/Deals/AMIC/"/>
    </mc:Choice>
  </mc:AlternateContent>
  <xr:revisionPtr revIDLastSave="1718" documentId="8_{7243E143-FD5D-42DD-9088-46C3FE2C8BD3}" xr6:coauthVersionLast="47" xr6:coauthVersionMax="47" xr10:uidLastSave="{7F999965-6BD7-4EF7-9804-5A901E6C8D27}"/>
  <bookViews>
    <workbookView xWindow="-110" yWindow="-110" windowWidth="19420" windowHeight="10300" firstSheet="4" activeTab="4" xr2:uid="{A6B73AF4-3B6C-4C81-907B-68631F507E02}"/>
  </bookViews>
  <sheets>
    <sheet name="ADF" sheetId="8" r:id="rId1"/>
    <sheet name="Sheet1" sheetId="9" state="hidden" r:id="rId2"/>
    <sheet name="ADLS" sheetId="10" r:id="rId3"/>
    <sheet name="Azure SQL" sheetId="11" r:id="rId4"/>
    <sheet name="Power BI" sheetId="12" r:id="rId5"/>
  </sheets>
  <definedNames>
    <definedName name="Cost">#REF!</definedName>
    <definedName name="COST1">#REF!</definedName>
    <definedName name="Lic">#REF!</definedName>
    <definedName name="License">#REF!</definedName>
    <definedName name="LicenseData">#REF!</definedName>
    <definedName name="LicenseType">#REF!</definedName>
    <definedName name="Sales">#REF!</definedName>
    <definedName name="SalesDat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2" l="1"/>
  <c r="B12" i="12"/>
  <c r="I11" i="8"/>
  <c r="I20" i="8" s="1"/>
  <c r="L18" i="10"/>
  <c r="L17" i="10"/>
  <c r="L16" i="10"/>
  <c r="L15" i="10"/>
  <c r="L14" i="10"/>
  <c r="C9" i="9"/>
  <c r="F9" i="9" s="1"/>
  <c r="C8" i="9"/>
  <c r="F8" i="9" s="1"/>
  <c r="N7" i="8"/>
  <c r="N16" i="8"/>
  <c r="N17" i="8" s="1"/>
  <c r="N21" i="8" s="1"/>
  <c r="I16" i="8"/>
  <c r="I17" i="8" s="1"/>
  <c r="I21" i="8" s="1"/>
  <c r="D16" i="8"/>
  <c r="D17" i="8" s="1"/>
  <c r="D21" i="8" s="1"/>
  <c r="N15" i="8"/>
  <c r="I15" i="8"/>
  <c r="D15" i="8"/>
  <c r="N11" i="8"/>
  <c r="N20" i="8" s="1"/>
  <c r="D11" i="8"/>
  <c r="D20" i="8" s="1"/>
  <c r="N6" i="8"/>
  <c r="I6" i="8"/>
  <c r="D6" i="8"/>
  <c r="N5" i="8"/>
  <c r="I5" i="8"/>
  <c r="D5" i="8"/>
  <c r="N4" i="8"/>
  <c r="I4" i="8"/>
  <c r="D4" i="8"/>
  <c r="N3" i="8"/>
  <c r="I3" i="8"/>
  <c r="D3" i="8"/>
  <c r="N19" i="8" l="1"/>
  <c r="N22" i="8" s="1"/>
  <c r="D7" i="8"/>
  <c r="D19" i="8" s="1"/>
  <c r="D22" i="8" s="1"/>
  <c r="I7" i="8"/>
  <c r="I19" i="8" s="1"/>
  <c r="I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tc={43513E0A-A34F-4B02-A7CA-55B5560902AA}</author>
    <author>tc={5690D291-5039-4F2B-B081-D38D64B59AF5}</author>
    <author>tc={71D53ACB-1CBF-4F6B-AB76-A4BEAC790F34}</author>
    <author>tc={A7B9CF46-D663-46B5-A59E-EFE53E8CCCC8}</author>
    <author>tc={1DF7E8A4-F05B-4EC9-BDAE-26A5CDAB1F17}</author>
    <author>tc={FDF85246-6903-4549-BD86-C5071B4FE784}</author>
    <author>tc={5329C004-9109-45F7-953B-8C81F4141811}</author>
    <author>tc={EEDF93C2-217B-4633-BE21-0634F81117EF}</author>
    <author>tc={2787AEDE-F668-42EF-AAA8-79D2B16C8D4C}</author>
    <author>tc={817EE424-76DA-40D7-A299-25985B46D75C}</author>
    <author>tc={9028B1C4-4034-47AB-B3CC-A275B1454376}</author>
    <author>tc={3138D9DB-3156-4943-9E4E-EA008195457A}</author>
    <author>tc={B6109D49-46DD-4E61-B32C-7037C897F103}</author>
    <author>tc={6671C276-CC5C-4422-9BD7-C36E1E3D51CF}</author>
    <author>tc={47F65A1A-2D19-4F72-BF90-DAB92A6CF191}</author>
    <author>tc={022B8AEE-FBEB-4F58-9B15-177AD8D8B800}</author>
    <author>tc={2C68F254-C124-43D5-BAB5-F08C52DD565F}</author>
    <author>tc={5A126237-76DC-4854-A38A-B7E2A9E50C40}</author>
    <author>tc={0DF8D9EE-D89B-45A0-AB32-750D5B10A932}</author>
    <author>tc={305A80C6-F92F-49D2-9D76-D040A2876E49}</author>
    <author>tc={21A3B150-A274-4C8A-88A6-EE38FBDC7FB8}</author>
    <author>tc={52C28EB7-3EF5-4AFF-9732-1AA14A89C450}</author>
    <author>tc={1A9EB82F-E929-49A2-82F5-761220DAE85E}</author>
    <author>tc={3FF9FE78-2703-4791-8D5C-4489E6426C89}</author>
    <author>tc={A8E7FD6C-C854-403E-9710-B3730A7A533A}</author>
    <author>tc={55194D38-03DF-4245-8B95-8ECD0DAFF039}</author>
    <author>tc={8BBE315E-3C87-478A-AFCF-C9F8B2D5B9F3}</author>
    <author>tc={FC0A6C65-081A-4A70-89FE-2F5154F51185}</author>
    <author>tc={55DB3BBE-7B05-459C-9F2B-44BB67A5B6C4}</author>
    <author>tc={5B6A8E58-7042-4113-92C8-E29A6C7763F4}</author>
    <author>tc={F734617A-A39E-40FF-A7A4-E06860753B30}</author>
    <author>tc={1B8B2BD5-1B88-461F-B58D-95CEF3A1E85B}</author>
    <author>tc={34A37257-268B-42AC-A92C-F19B591D1AF8}</author>
  </authors>
  <commentList>
    <comment ref="A3" authorId="0" shapeId="0" xr:uid="{43513E0A-A34F-4B02-A7CA-55B5560902AA}">
      <text>
        <t>[Threaded comment]
Your version of Excel allows you to read this threaded comment; however, any edits to it will get removed if the file is opened in a newer version of Excel. Learn more: https://go.microsoft.com/fwlink/?linkid=870924
Comment:
    Activities</t>
      </text>
    </comment>
    <comment ref="F3" authorId="1" shapeId="0" xr:uid="{5690D291-5039-4F2B-B081-D38D64B59AF5}">
      <text>
        <t>[Threaded comment]
Your version of Excel allows you to read this threaded comment; however, any edits to it will get removed if the file is opened in a newer version of Excel. Learn more: https://go.microsoft.com/fwlink/?linkid=870924
Comment:
    Activities</t>
      </text>
    </comment>
    <comment ref="A4" authorId="2" shapeId="0" xr:uid="{71D53ACB-1CBF-4F6B-AB76-A4BEAC790F34}">
      <text>
        <t xml:space="preserve">[Threaded comment]
Your version of Excel allows you to read this threaded comment; however, any edits to it will get removed if the file is opened in a newer version of Excel. Learn more: https://go.microsoft.com/fwlink/?linkid=870924
Comment:
    A Data Integration Unit (DIU) is a measure that represents the power of a single unit in Azure Data Factory. Power is a combination of CPU, memory, and network resource allocation. DIU only applies to Azure integration runtime. </t>
      </text>
    </comment>
    <comment ref="C4" authorId="3" shapeId="0" xr:uid="{A7B9CF46-D663-46B5-A59E-EFE53E8CCCC8}">
      <text>
        <t>[Threaded comment]
Your version of Excel allows you to read this threaded comment; however, any edits to it will get removed if the file is opened in a newer version of Excel. Learn more: https://go.microsoft.com/fwlink/?linkid=870924
Comment:
    per hour</t>
      </text>
    </comment>
    <comment ref="F4" authorId="4" shapeId="0" xr:uid="{1DF7E8A4-F05B-4EC9-BDAE-26A5CDAB1F17}">
      <text>
        <t xml:space="preserve">[Threaded comment]
Your version of Excel allows you to read this threaded comment; however, any edits to it will get removed if the file is opened in a newer version of Excel. Learn more: https://go.microsoft.com/fwlink/?linkid=870924
Comment:
    A Data Integration Unit (DIU) is a measure that represents the power of a single unit in Azure Data Factory. Power is a combination of CPU, memory, and network resource allocation. DIU only applies to Azure integration runtime. </t>
      </text>
    </comment>
    <comment ref="H4" authorId="5" shapeId="0" xr:uid="{FDF85246-6903-4549-BD86-C5071B4FE784}">
      <text>
        <t>[Threaded comment]
Your version of Excel allows you to read this threaded comment; however, any edits to it will get removed if the file is opened in a newer version of Excel. Learn more: https://go.microsoft.com/fwlink/?linkid=870924
Comment:
    per hour</t>
      </text>
    </comment>
    <comment ref="L4" authorId="6" shapeId="0" xr:uid="{5329C004-9109-45F7-953B-8C81F4141811}">
      <text>
        <t>[Threaded comment]
Your version of Excel allows you to read this threaded comment; however, any edits to it will get removed if the file is opened in a newer version of Excel. Learn more: https://go.microsoft.com/fwlink/?linkid=870924
Comment:
    DIU's is not required for Self hosted IR</t>
      </text>
    </comment>
    <comment ref="M4" authorId="7" shapeId="0" xr:uid="{EEDF93C2-217B-4633-BE21-0634F81117EF}">
      <text>
        <t>[Threaded comment]
Your version of Excel allows you to read this threaded comment; however, any edits to it will get removed if the file is opened in a newer version of Excel. Learn more: https://go.microsoft.com/fwlink/?linkid=870924
Comment:
    per hour</t>
      </text>
    </comment>
    <comment ref="A5" authorId="8" shapeId="0" xr:uid="{2787AEDE-F668-42EF-AAA8-79D2B16C8D4C}">
      <text>
        <t xml:space="preserve">[Threaded comment]
Your version of Excel allows you to read this threaded comment; however, any edits to it will get removed if the file is opened in a newer version of Excel. Learn more: https://go.microsoft.com/fwlink/?linkid=870924
Comment:
    Pipeline activities execute on integration runtime. Pipeline activities include Lookup, Get Metadata, Delete, and schema operations during authoring (test connection, browse folder list and table list, get schema, and preview data). External pipeline activities are managed on integration runtime but execute on linked services. </t>
      </text>
    </comment>
    <comment ref="C5" authorId="9" shapeId="0" xr:uid="{817EE424-76DA-40D7-A299-25985B46D75C}">
      <text>
        <t>[Threaded comment]
Your version of Excel allows you to read this threaded comment; however, any edits to it will get removed if the file is opened in a newer version of Excel. Learn more: https://go.microsoft.com/fwlink/?linkid=870924
Comment:
    Per hour</t>
      </text>
    </comment>
    <comment ref="F5" authorId="10" shapeId="0" xr:uid="{9028B1C4-4034-47AB-B3CC-A275B1454376}">
      <text>
        <t xml:space="preserve">[Threaded comment]
Your version of Excel allows you to read this threaded comment; however, any edits to it will get removed if the file is opened in a newer version of Excel. Learn more: https://go.microsoft.com/fwlink/?linkid=870924
Comment:
    Pipeline activities execute on integration runtime. Pipeline activities include Lookup, Get Metadata, Delete, and schema operations during authoring (test connection, browse folder list and table list, get schema, and preview data). External pipeline activities are managed on integration runtime but execute on linked services. </t>
      </text>
    </comment>
    <comment ref="H5" authorId="11" shapeId="0" xr:uid="{3138D9DB-3156-4943-9E4E-EA008195457A}">
      <text>
        <t>[Threaded comment]
Your version of Excel allows you to read this threaded comment; however, any edits to it will get removed if the file is opened in a newer version of Excel. Learn more: https://go.microsoft.com/fwlink/?linkid=870924
Comment:
    Per hour</t>
      </text>
    </comment>
    <comment ref="M5" authorId="12" shapeId="0" xr:uid="{B6109D49-46DD-4E61-B32C-7037C897F103}">
      <text>
        <t>[Threaded comment]
Your version of Excel allows you to read this threaded comment; however, any edits to it will get removed if the file is opened in a newer version of Excel. Learn more: https://go.microsoft.com/fwlink/?linkid=870924
Comment:
    Per hour</t>
      </text>
    </comment>
    <comment ref="A6" authorId="13" shapeId="0" xr:uid="{6671C276-CC5C-4422-9BD7-C36E1E3D51CF}">
      <text>
        <t xml:space="preserve">[Threaded comment]
Your version of Excel allows you to read this threaded comment; however, any edits to it will get removed if the file is opened in a newer version of Excel. Learn more: https://go.microsoft.com/fwlink/?linkid=870924
Comment:
    External activities include Databricks, stored procedure, HDInsight activities, and many more. Please view the documentation page for a complete list of external activities. For Mapping Data Flow activity please refer to the “Data Factory Data Flow Execution and Debugging” section below. </t>
      </text>
    </comment>
    <comment ref="F6" authorId="14" shapeId="0" xr:uid="{47F65A1A-2D19-4F72-BF90-DAB92A6CF191}">
      <text>
        <t xml:space="preserve">[Threaded comment]
Your version of Excel allows you to read this threaded comment; however, any edits to it will get removed if the file is opened in a newer version of Excel. Learn more: https://go.microsoft.com/fwlink/?linkid=870924
Comment:
    External activities include Databricks, stored procedure, HDInsight activities, and many more. Please view the documentation page for a complete list of external activities. For Mapping Data Flow activity please refer to the “Data Factory Data Flow Execution and Debugging” section below. </t>
      </text>
    </comment>
    <comment ref="A15" authorId="15" shapeId="0" xr:uid="{022B8AEE-FBEB-4F58-9B15-177AD8D8B800}">
      <text>
        <t xml:space="preserve">[Threaded comment]
Your version of Excel allows you to read this threaded comment; however, any edits to it will get removed if the file is opened in a newer version of Excel. Learn more: https://go.microsoft.com/fwlink/?linkid=870924
Comment:
    Read/Write operations include Create, Read, Update and Delete of Azure Data Factory Entities. Entities are Datasets, Linked Services, Pipelines, Integration Runtime and Triggers. </t>
      </text>
    </comment>
    <comment ref="B15" authorId="16" shapeId="0" xr:uid="{2C68F254-C124-43D5-BAB5-F08C52DD565F}">
      <text>
        <t>[Threaded comment]
Your version of Excel allows you to read this threaded comment; however, any edits to it will get removed if the file is opened in a newer version of Excel. Learn more: https://go.microsoft.com/fwlink/?linkid=870924
Comment:
    Entity units(50,000 entities)</t>
      </text>
    </comment>
    <comment ref="C15" authorId="17" shapeId="0" xr:uid="{5A126237-76DC-4854-A38A-B7E2A9E50C40}">
      <text>
        <t>[Threaded comment]
Your version of Excel allows you to read this threaded comment; however, any edits to it will get removed if the file is opened in a newer version of Excel. Learn more: https://go.microsoft.com/fwlink/?linkid=870924
Comment:
    Per 50,000 entities</t>
      </text>
    </comment>
    <comment ref="F15" authorId="18" shapeId="0" xr:uid="{0DF8D9EE-D89B-45A0-AB32-750D5B10A932}">
      <text>
        <t xml:space="preserve">[Threaded comment]
Your version of Excel allows you to read this threaded comment; however, any edits to it will get removed if the file is opened in a newer version of Excel. Learn more: https://go.microsoft.com/fwlink/?linkid=870924
Comment:
    Read/Write operations include Create, Read, Update and Delete of Azure Data Factory Entities. Entities are Datasets, Linked Services, Pipelines, Integration Runtime and Triggers. </t>
      </text>
    </comment>
    <comment ref="G15" authorId="19" shapeId="0" xr:uid="{305A80C6-F92F-49D2-9D76-D040A2876E49}">
      <text>
        <t>[Threaded comment]
Your version of Excel allows you to read this threaded comment; however, any edits to it will get removed if the file is opened in a newer version of Excel. Learn more: https://go.microsoft.com/fwlink/?linkid=870924
Comment:
    Entity units(50,000 entities)</t>
      </text>
    </comment>
    <comment ref="H15" authorId="20" shapeId="0" xr:uid="{21A3B150-A274-4C8A-88A6-EE38FBDC7FB8}">
      <text>
        <t>[Threaded comment]
Your version of Excel allows you to read this threaded comment; however, any edits to it will get removed if the file is opened in a newer version of Excel. Learn more: https://go.microsoft.com/fwlink/?linkid=870924
Comment:
    Per 50,000 entities</t>
      </text>
    </comment>
    <comment ref="K15" authorId="21" shapeId="0" xr:uid="{52C28EB7-3EF5-4AFF-9732-1AA14A89C450}">
      <text>
        <t xml:space="preserve">[Threaded comment]
Your version of Excel allows you to read this threaded comment; however, any edits to it will get removed if the file is opened in a newer version of Excel. Learn more: https://go.microsoft.com/fwlink/?linkid=870924
Comment:
    Read/Write operations include Create, Read, Update and Delete of Azure Data Factory Entities. Entities are Datasets, Linked Services, Pipelines, Integration Runtime and Triggers. </t>
      </text>
    </comment>
    <comment ref="L15" authorId="22" shapeId="0" xr:uid="{1A9EB82F-E929-49A2-82F5-761220DAE85E}">
      <text>
        <t>[Threaded comment]
Your version of Excel allows you to read this threaded comment; however, any edits to it will get removed if the file is opened in a newer version of Excel. Learn more: https://go.microsoft.com/fwlink/?linkid=870924
Comment:
    Entity units(50,000 entities)</t>
      </text>
    </comment>
    <comment ref="M15" authorId="23" shapeId="0" xr:uid="{3FF9FE78-2703-4791-8D5C-4489E6426C89}">
      <text>
        <t>[Threaded comment]
Your version of Excel allows you to read this threaded comment; however, any edits to it will get removed if the file is opened in a newer version of Excel. Learn more: https://go.microsoft.com/fwlink/?linkid=870924
Comment:
    Per 50,000 entities</t>
      </text>
    </comment>
    <comment ref="A16" authorId="24" shapeId="0" xr:uid="{A8E7FD6C-C854-403E-9710-B3730A7A533A}">
      <text>
        <t xml:space="preserve">[Threaded comment]
Your version of Excel allows you to read this threaded comment; however, any edits to it will get removed if the file is opened in a newer version of Excel. Learn more: https://go.microsoft.com/fwlink/?linkid=870924
Comment:
    Monitoring operations include Get and List of Pipeline, Activity, Trigger and Debug Runs. </t>
      </text>
    </comment>
    <comment ref="B16" authorId="25" shapeId="0" xr:uid="{55194D38-03DF-4245-8B95-8ECD0DAFF039}">
      <text>
        <t>[Threaded comment]
Your version of Excel allows you to read this threaded comment; however, any edits to it will get removed if the file is opened in a newer version of Excel. Learn more: https://go.microsoft.com/fwlink/?linkid=870924
Comment:
    Entity units(50,000 entities)</t>
      </text>
    </comment>
    <comment ref="C16" authorId="26" shapeId="0" xr:uid="{8BBE315E-3C87-478A-AFCF-C9F8B2D5B9F3}">
      <text>
        <t>[Threaded comment]
Your version of Excel allows you to read this threaded comment; however, any edits to it will get removed if the file is opened in a newer version of Excel. Learn more: https://go.microsoft.com/fwlink/?linkid=870924
Comment:
    Per 50,000 entities</t>
      </text>
    </comment>
    <comment ref="F16" authorId="27" shapeId="0" xr:uid="{FC0A6C65-081A-4A70-89FE-2F5154F51185}">
      <text>
        <t xml:space="preserve">[Threaded comment]
Your version of Excel allows you to read this threaded comment; however, any edits to it will get removed if the file is opened in a newer version of Excel. Learn more: https://go.microsoft.com/fwlink/?linkid=870924
Comment:
    Monitoring operations include Get and List of Pipeline, Activity, Trigger and Debug Runs. </t>
      </text>
    </comment>
    <comment ref="G16" authorId="28" shapeId="0" xr:uid="{55DB3BBE-7B05-459C-9F2B-44BB67A5B6C4}">
      <text>
        <t>[Threaded comment]
Your version of Excel allows you to read this threaded comment; however, any edits to it will get removed if the file is opened in a newer version of Excel. Learn more: https://go.microsoft.com/fwlink/?linkid=870924
Comment:
    Entity units(50,000 entities)</t>
      </text>
    </comment>
    <comment ref="H16" authorId="29" shapeId="0" xr:uid="{5B6A8E58-7042-4113-92C8-E29A6C7763F4}">
      <text>
        <t>[Threaded comment]
Your version of Excel allows you to read this threaded comment; however, any edits to it will get removed if the file is opened in a newer version of Excel. Learn more: https://go.microsoft.com/fwlink/?linkid=870924
Comment:
    Per 50,000 entities</t>
      </text>
    </comment>
    <comment ref="K16" authorId="30" shapeId="0" xr:uid="{F734617A-A39E-40FF-A7A4-E06860753B30}">
      <text>
        <t xml:space="preserve">[Threaded comment]
Your version of Excel allows you to read this threaded comment; however, any edits to it will get removed if the file is opened in a newer version of Excel. Learn more: https://go.microsoft.com/fwlink/?linkid=870924
Comment:
    Monitoring operations include Get and List of Pipeline, Activity, Trigger and Debug Runs. </t>
      </text>
    </comment>
    <comment ref="L16" authorId="31" shapeId="0" xr:uid="{1B8B2BD5-1B88-461F-B58D-95CEF3A1E85B}">
      <text>
        <t>[Threaded comment]
Your version of Excel allows you to read this threaded comment; however, any edits to it will get removed if the file is opened in a newer version of Excel. Learn more: https://go.microsoft.com/fwlink/?linkid=870924
Comment:
    Entity units(50,000 entities)</t>
      </text>
    </comment>
    <comment ref="M16" authorId="32" shapeId="0" xr:uid="{34A37257-268B-42AC-A92C-F19B591D1AF8}">
      <text>
        <t>[Threaded comment]
Your version of Excel allows you to read this threaded comment; however, any edits to it will get removed if the file is opened in a newer version of Excel. Learn more: https://go.microsoft.com/fwlink/?linkid=870924
Comment:
    Per 50,000 entities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tc={39F81341-78F8-466A-8F95-8FD2DADC5B17}</author>
    <author>tc={7C55B462-9467-4471-BC3F-CD535F0DA1C6}</author>
    <author>tc={EF33EE0C-CFFF-4296-BADA-2EB41460713D}</author>
    <author>tc={BAB40713-747D-43CC-B44E-81D44C987329}</author>
    <author>tc={FC65C1CD-0402-47D3-B865-625E479A79C3}</author>
    <author>tc={4D93AFF3-9B60-454F-B154-13734A50AD09}</author>
  </authors>
  <commentList>
    <comment ref="A8" authorId="0" shapeId="0" xr:uid="{39F81341-78F8-466A-8F95-8FD2DADC5B17}">
      <text>
        <t xml:space="preserve">[Threaded comment]
Your version of Excel allows you to read this threaded comment; however, any edits to it will get removed if the file is opened in a newer version of Excel. Learn more: https://go.microsoft.com/fwlink/?linkid=870924
Comment:
    One Write Operation is applied for every 4 MB.
The following API calls are considered write operations: AppendFile, CreateFilesystem, CreatePath, CreatePathFile, FlushFile, SetFileProperties, SetFilesystemProperties, RenameFile, RenamePathFile and CopyFile.
</t>
      </text>
    </comment>
    <comment ref="B8" authorId="1" shapeId="0" xr:uid="{7C55B462-9467-4471-BC3F-CD535F0DA1C6}">
      <text>
        <t>[Threaded comment]
Your version of Excel allows you to read this threaded comment; however, any edits to it will get removed if the file is opened in a newer version of Excel. Learn more: https://go.microsoft.com/fwlink/?linkid=870924
Comment:
    In MB</t>
      </text>
    </comment>
    <comment ref="D8" authorId="2" shapeId="0" xr:uid="{EF33EE0C-CFFF-4296-BADA-2EB41460713D}">
      <text>
        <t xml:space="preserve">[Threaded comment]
Your version of Excel allows you to read this threaded comment; however, any edits to it will get removed if the file is opened in a newer version of Excel. Learn more: https://go.microsoft.com/fwlink/?linkid=870924
Comment:
    Transaction -1 Write Operation = 4 MB </t>
      </text>
    </comment>
    <comment ref="A9" authorId="3" shapeId="0" xr:uid="{BAB40713-747D-43CC-B44E-81D44C987329}">
      <text>
        <t xml:space="preserve">[Threaded comment]
Your version of Excel allows you to read this threaded comment; however, any edits to it will get removed if the file is opened in a newer version of Excel. Learn more: https://go.microsoft.com/fwlink/?linkid=870924
Comment:
    One Write Operation is applied for every 4 MB.
The following API calls are considered write operations: AppendFile, CreateFilesystem, CreatePath, CreatePathFile, FlushFile, SetFileProperties, SetFilesystemProperties, RenameFile, RenamePathFile and CopyFile.
</t>
      </text>
    </comment>
    <comment ref="B9" authorId="4" shapeId="0" xr:uid="{FC65C1CD-0402-47D3-B865-625E479A79C3}">
      <text>
        <t>[Threaded comment]
Your version of Excel allows you to read this threaded comment; however, any edits to it will get removed if the file is opened in a newer version of Excel. Learn more: https://go.microsoft.com/fwlink/?linkid=870924
Comment:
    In MB</t>
      </text>
    </comment>
    <comment ref="D9" authorId="5" shapeId="0" xr:uid="{4D93AFF3-9B60-454F-B154-13734A50AD09}">
      <text>
        <t xml:space="preserve">[Threaded comment]
Your version of Excel allows you to read this threaded comment; however, any edits to it will get removed if the file is opened in a newer version of Excel. Learn more: https://go.microsoft.com/fwlink/?linkid=870924
Comment:
    Transaction -1 Write Operation = 4 MB </t>
      </text>
    </comment>
  </commentList>
</comments>
</file>

<file path=xl/sharedStrings.xml><?xml version="1.0" encoding="utf-8"?>
<sst xmlns="http://schemas.openxmlformats.org/spreadsheetml/2006/main" count="315" uniqueCount="200">
  <si>
    <t>Azure Integration Runtime</t>
  </si>
  <si>
    <t>Azure Managed VNET Integration Runtime</t>
  </si>
  <si>
    <t>Self-Hosted IR</t>
  </si>
  <si>
    <t>Orachestration and Execution</t>
  </si>
  <si>
    <t>In $</t>
  </si>
  <si>
    <t>Orachestration</t>
  </si>
  <si>
    <t>Executions(Data Integration unit hours)</t>
  </si>
  <si>
    <t>Execution(Data Integration unit hours)</t>
  </si>
  <si>
    <t>Pipeline activity execution hours</t>
  </si>
  <si>
    <t>External Pipline activity</t>
  </si>
  <si>
    <t>Total - Orachestration and Execution</t>
  </si>
  <si>
    <t>Data Flow</t>
  </si>
  <si>
    <t>Cluster Configuration</t>
  </si>
  <si>
    <t>General Purpose vCores- 8 vCores - Instance</t>
  </si>
  <si>
    <t>Data Factory Operations</t>
  </si>
  <si>
    <t>Operations</t>
  </si>
  <si>
    <t>Read/Write Operations</t>
  </si>
  <si>
    <t>Monitoring Operations</t>
  </si>
  <si>
    <t>`</t>
  </si>
  <si>
    <t>Region: East US2 
Type : Data Stroage Gen2
Tier : Standard
Storage Account Type : General Purpose V2
Access Tier : Cold
Redundancy : RA-GRS
File Structure : Hierarchical Namespace</t>
  </si>
  <si>
    <t>Size</t>
  </si>
  <si>
    <t>Total Cost</t>
  </si>
  <si>
    <t>Capacity</t>
  </si>
  <si>
    <t>1000 GB</t>
  </si>
  <si>
    <t>Transactions</t>
  </si>
  <si>
    <t>Write Operations</t>
  </si>
  <si>
    <t>Read Operations</t>
  </si>
  <si>
    <t>Meter</t>
  </si>
  <si>
    <t>Unit</t>
  </si>
  <si>
    <t>Data storage</t>
  </si>
  <si>
    <t>Per GB / per month</t>
  </si>
  <si>
    <t>Per transaction</t>
  </si>
  <si>
    <t>Data transfer</t>
  </si>
  <si>
    <t>Per GB</t>
  </si>
  <si>
    <t>Metadata</t>
  </si>
  <si>
    <r>
      <t>Per GB / per month</t>
    </r>
    <r>
      <rPr>
        <sz val="5"/>
        <color rgb="FF161616"/>
        <rFont val="Segoe UI"/>
        <family val="2"/>
      </rPr>
      <t>1</t>
    </r>
  </si>
  <si>
    <t>Blob index tags</t>
  </si>
  <si>
    <r>
      <t>Per tag</t>
    </r>
    <r>
      <rPr>
        <sz val="5"/>
        <color rgb="FF161616"/>
        <rFont val="Segoe UI"/>
        <family val="2"/>
      </rPr>
      <t>2</t>
    </r>
  </si>
  <si>
    <t>Change feed</t>
  </si>
  <si>
    <r>
      <t>Per logged change</t>
    </r>
    <r>
      <rPr>
        <sz val="5"/>
        <color rgb="FF161616"/>
        <rFont val="Segoe UI"/>
        <family val="2"/>
      </rPr>
      <t>2</t>
    </r>
  </si>
  <si>
    <t>Encryption scopes</t>
  </si>
  <si>
    <r>
      <t>Per month</t>
    </r>
    <r>
      <rPr>
        <sz val="5"/>
        <color rgb="FF161616"/>
        <rFont val="Segoe UI"/>
        <family val="2"/>
      </rPr>
      <t>2</t>
    </r>
  </si>
  <si>
    <t>Query acceleration</t>
  </si>
  <si>
    <t>Per GB scanned &amp; Per GB returned</t>
  </si>
  <si>
    <t>Data storage prices pay-as-you-go</t>
  </si>
  <si>
    <t>Premium</t>
  </si>
  <si>
    <t>Hot</t>
  </si>
  <si>
    <t>Cool</t>
  </si>
  <si>
    <t>Archive</t>
  </si>
  <si>
    <t>First 50TB/month</t>
  </si>
  <si>
    <t>$0.15 per GB</t>
  </si>
  <si>
    <t>$0.0184 per GB</t>
  </si>
  <si>
    <t>$0.01 per GB</t>
  </si>
  <si>
    <t>$0.00099 per GB</t>
  </si>
  <si>
    <t>Next 450 TB/month</t>
  </si>
  <si>
    <t>$0.0177 per GB</t>
  </si>
  <si>
    <t>Over 500 TB / month</t>
  </si>
  <si>
    <t>$0.0166 per GB</t>
  </si>
  <si>
    <t xml:space="preserve">Azure Storage Reserved Capacity </t>
  </si>
  <si>
    <t> 1 YEAR RESERVED</t>
  </si>
  <si>
    <t>   3    YEAR RESERVED</t>
  </si>
  <si>
    <t>100TB/month</t>
  </si>
  <si>
    <t>1PB/month</t>
  </si>
  <si>
    <t>Other operations and Meta data Storage meters</t>
  </si>
  <si>
    <t>Example Calculation - Cool Storage</t>
  </si>
  <si>
    <t>First 50 TB - Cool</t>
  </si>
  <si>
    <t>Write operations (per 10,000)</t>
  </si>
  <si>
    <t>Read operations (per 10,000)</t>
  </si>
  <si>
    <t>Iterative Read Operations  (per 10,000)</t>
  </si>
  <si>
    <t>N/A</t>
  </si>
  <si>
    <t>All other options(per 10,000), except for Delete, which is free</t>
  </si>
  <si>
    <t>Iterative Write Operations (100’s)</t>
  </si>
  <si>
    <t>Data Retrieval (per GB)</t>
  </si>
  <si>
    <t>Gen 5 Hardware Type</t>
  </si>
  <si>
    <t>vCore</t>
  </si>
  <si>
    <t>Memory</t>
  </si>
  <si>
    <t>General PurposeLocally Redundant Cost per Hour</t>
  </si>
  <si>
    <t>General Purpose
Zone Redundant Cost per Hour</t>
  </si>
  <si>
    <t>Business Critical Cost per Hour</t>
  </si>
  <si>
    <t>Hyperscale Cost per Hour</t>
  </si>
  <si>
    <t>10.2 GB</t>
  </si>
  <si>
    <t>$0.5044/hour</t>
  </si>
  <si>
    <t>$0.6871/hour</t>
  </si>
  <si>
    <t>$1.3589/hour</t>
  </si>
  <si>
    <t>$0.5653/hour</t>
  </si>
  <si>
    <t>20.4 GB</t>
  </si>
  <si>
    <t>$1.0088/hour</t>
  </si>
  <si>
    <t>$1.3741/hour</t>
  </si>
  <si>
    <t>$2.7178/hour</t>
  </si>
  <si>
    <t>$1.1306/hour</t>
  </si>
  <si>
    <t>30.6 GB</t>
  </si>
  <si>
    <t>$1.5131/hour</t>
  </si>
  <si>
    <t>$2.0611/hour</t>
  </si>
  <si>
    <t>$4.0767/hour</t>
  </si>
  <si>
    <t>$1.6958/hour</t>
  </si>
  <si>
    <t>40.8 GB</t>
  </si>
  <si>
    <t>$2.0175/hour</t>
  </si>
  <si>
    <t>$2.7482/hour</t>
  </si>
  <si>
    <t>$5.4355/hour</t>
  </si>
  <si>
    <t>$2.2611/hour</t>
  </si>
  <si>
    <t>51.0 GB</t>
  </si>
  <si>
    <t>$2.5219/hour</t>
  </si>
  <si>
    <t>$3.4352/hour</t>
  </si>
  <si>
    <t>$6.7944/hour</t>
  </si>
  <si>
    <t>$2.8263/hour</t>
  </si>
  <si>
    <t>61.2 GB</t>
  </si>
  <si>
    <t>$3.0262/hour</t>
  </si>
  <si>
    <t>$4.1222/hour</t>
  </si>
  <si>
    <t>$8.1533/hour</t>
  </si>
  <si>
    <t>$3.3916/hour</t>
  </si>
  <si>
    <t>71.4 GB</t>
  </si>
  <si>
    <t>$3.5306/hour</t>
  </si>
  <si>
    <t>$4.8092/hour</t>
  </si>
  <si>
    <t>$9.5121/hour</t>
  </si>
  <si>
    <t>$3.9568/hour</t>
  </si>
  <si>
    <t>81.6 GB</t>
  </si>
  <si>
    <t>$4.0350/hour</t>
  </si>
  <si>
    <t>$5.4963/hour</t>
  </si>
  <si>
    <t>$10.8710/hour</t>
  </si>
  <si>
    <t>$4.5221/hour</t>
  </si>
  <si>
    <t>91.8 GB</t>
  </si>
  <si>
    <t>$4.5393/hour</t>
  </si>
  <si>
    <t>$6.1833/hour</t>
  </si>
  <si>
    <t>$12.2299/hour</t>
  </si>
  <si>
    <t>$5.0873/hour</t>
  </si>
  <si>
    <t>102.0 GB</t>
  </si>
  <si>
    <t>$5.0437/hour</t>
  </si>
  <si>
    <t>$6.8703/hour</t>
  </si>
  <si>
    <t>$13.5887/hour</t>
  </si>
  <si>
    <t>$5.6526/hour</t>
  </si>
  <si>
    <t>122.4 GB</t>
  </si>
  <si>
    <t>$6.0524/hour</t>
  </si>
  <si>
    <t>$8.2444/hour</t>
  </si>
  <si>
    <t>$16.3065/hour</t>
  </si>
  <si>
    <t>$6.7831/hour</t>
  </si>
  <si>
    <t>163.2 GB</t>
  </si>
  <si>
    <t>$8.0699/hour</t>
  </si>
  <si>
    <t>$7.7936/hour</t>
  </si>
  <si>
    <t>$21.7420/hour</t>
  </si>
  <si>
    <t>$9.0441/hour</t>
  </si>
  <si>
    <t>204.0 GB</t>
  </si>
  <si>
    <t>$10.0874/hour</t>
  </si>
  <si>
    <t>$13.7406/hour</t>
  </si>
  <si>
    <t>$27.1774/hour</t>
  </si>
  <si>
    <t>$11.3051/hour</t>
  </si>
  <si>
    <t>396.0 GB</t>
  </si>
  <si>
    <t>$20.1747/hour</t>
  </si>
  <si>
    <t>$27.4811/hour</t>
  </si>
  <si>
    <t>$54.3548/hour</t>
  </si>
  <si>
    <t>$22.6101/hour</t>
  </si>
  <si>
    <t>Power BI Pro vs Premium</t>
  </si>
  <si>
    <t>Power BI Pro</t>
  </si>
  <si>
    <t>Power BI Premium</t>
  </si>
  <si>
    <t>Suitable For</t>
  </si>
  <si>
    <t>Small to Medium sized businesses, approx. less than total 500 Power BI users</t>
  </si>
  <si>
    <t>Enterprise Organizations, approx. greater than 500 total Power BI users</t>
  </si>
  <si>
    <t>User</t>
  </si>
  <si>
    <t>Per User (Monthly)</t>
  </si>
  <si>
    <t>Per Capacity (Monthly)</t>
  </si>
  <si>
    <t>User Count (Enter Manually)</t>
  </si>
  <si>
    <t>Note</t>
  </si>
  <si>
    <t>Source Link</t>
  </si>
  <si>
    <t>$ in USD</t>
  </si>
  <si>
    <t>https://powerbi.microsoft.com/en-us/pricing/</t>
  </si>
  <si>
    <t>.</t>
  </si>
  <si>
    <t>Feature</t>
  </si>
  <si>
    <t>Power BI Premium       (Capacity)</t>
  </si>
  <si>
    <t>Collaboration and analytics</t>
  </si>
  <si>
    <t>Mobile app access</t>
  </si>
  <si>
    <t>Included</t>
  </si>
  <si>
    <t>Publish reports to share and collaborate</t>
  </si>
  <si>
    <t>Paginated (RDL) reports</t>
  </si>
  <si>
    <t>Consume content without a per-user license</t>
  </si>
  <si>
    <t>On-premises reporting with Power BI Report Server</t>
  </si>
  <si>
    <t>Data prep, modeling, and visualization</t>
  </si>
  <si>
    <t>Model memory size limit5</t>
  </si>
  <si>
    <t>1 GB</t>
  </si>
  <si>
    <t>100 GB</t>
  </si>
  <si>
    <t>400 GB</t>
  </si>
  <si>
    <t>Refresh rate</t>
  </si>
  <si>
    <t>8/day</t>
  </si>
  <si>
    <t>48/day</t>
  </si>
  <si>
    <t>Connect to more than 100 data sources</t>
  </si>
  <si>
    <t>Create reports and visualizations with Power BI Desktop4</t>
  </si>
  <si>
    <t>Embed APIs and controls</t>
  </si>
  <si>
    <t>AI visuals</t>
  </si>
  <si>
    <t>Advanced AI (text analytics, image detection, automated machine learning)</t>
  </si>
  <si>
    <t>XMLA endpoint read/write connectivity</t>
  </si>
  <si>
    <t>Dataflows (direct query, linked and computed entities, enhanced compute engine)</t>
  </si>
  <si>
    <t>Datamart creation</t>
  </si>
  <si>
    <t>Governance and administration</t>
  </si>
  <si>
    <t>Data security and encryption</t>
  </si>
  <si>
    <t>Metrics for content creation, consumption, and publishing</t>
  </si>
  <si>
    <t>Application lifecycle management</t>
  </si>
  <si>
    <t>Multi-geo deployment management</t>
  </si>
  <si>
    <t>Bring your own key (BYOK)</t>
  </si>
  <si>
    <t>Autoscale add-on availability</t>
  </si>
  <si>
    <t>Maximum storage</t>
  </si>
  <si>
    <t>10 GB/user</t>
  </si>
  <si>
    <t>100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</si>
</sst>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19">
    <font>
      <sz val="11"/>
      <color theme="1"/>
      <name val="Calibri"/>
      <family val="2"/>
      <scheme val="minor"/>
    </font>
    <font>
      <b/>
      <sz val="11"/>
      <name val="Calibri"/>
      <family val="2"/>
    </font>
    <font>
      <sz val="11"/>
      <name val="Calibri"/>
      <family val="2"/>
    </font>
    <font>
      <b/>
      <sz val="11"/>
      <color theme="1"/>
      <name val="Calibri"/>
      <family val="2"/>
      <scheme val="minor"/>
    </font>
    <font>
      <b/>
      <sz val="11"/>
      <color rgb="FF161616"/>
      <name val="Segoe UI"/>
      <family val="2"/>
    </font>
    <font>
      <sz val="11"/>
      <color rgb="FF161616"/>
      <name val="Segoe UI"/>
      <family val="2"/>
    </font>
    <font>
      <sz val="5"/>
      <color rgb="FF161616"/>
      <name val="Segoe UI"/>
      <family val="2"/>
    </font>
    <font>
      <sz val="9"/>
      <color rgb="FF454545"/>
      <name val="Lato"/>
      <family val="2"/>
    </font>
    <font>
      <b/>
      <sz val="9"/>
      <color rgb="FF454545"/>
      <name val="Lato"/>
      <family val="2"/>
    </font>
    <font>
      <b/>
      <sz val="10"/>
      <color rgb="FFFFFFFF"/>
      <name val="Lato"/>
      <family val="2"/>
    </font>
    <font>
      <sz val="8"/>
      <color rgb="FF0E152B"/>
      <name val="Lato"/>
      <family val="2"/>
    </font>
    <font>
      <u/>
      <sz val="11"/>
      <color theme="10"/>
      <name val="Calibri"/>
      <family val="2"/>
      <scheme val="minor"/>
    </font>
    <font>
      <sz val="11"/>
      <name val="Calibri"/>
      <family val="2"/>
      <scheme val="minor"/>
    </font>
    <font>
      <b/>
      <sz val="11"/>
      <name val="Calibri"/>
      <family val="2"/>
      <scheme val="minor"/>
    </font>
    <font>
      <b/>
      <sz val="12"/>
      <color rgb="FF000000"/>
      <name val="Calibri"/>
      <family val="2"/>
      <scheme val="minor"/>
    </font>
    <font>
      <sz val="10"/>
      <name val="Arial"/>
      <family val="2"/>
    </font>
    <font>
      <b/>
      <sz val="10"/>
      <color rgb="FFFFFFFF"/>
      <name val="Calibri"/>
      <family val="2"/>
    </font>
    <font>
      <b/>
      <sz val="10"/>
      <color rgb="FF000000"/>
      <name val="Calibri"/>
      <family val="2"/>
    </font>
    <font>
      <sz val="10"/>
      <color rgb="FF000000"/>
      <name val="Calibri"/>
      <family val="2"/>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FFFF"/>
        <bgColor indexed="64"/>
      </patternFill>
    </fill>
    <fill>
      <patternFill patternType="solid">
        <fgColor rgb="FF0C4881"/>
        <bgColor indexed="64"/>
      </patternFill>
    </fill>
    <fill>
      <patternFill patternType="solid">
        <fgColor rgb="FFEEEEEE"/>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4472C4"/>
        <bgColor indexed="64"/>
      </patternFill>
    </fill>
    <fill>
      <patternFill patternType="solid">
        <fgColor rgb="FFCFD5EA"/>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868080"/>
      </right>
      <top style="medium">
        <color rgb="FF868080"/>
      </top>
      <bottom style="medium">
        <color rgb="FF868080"/>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bottom style="thick">
        <color rgb="FFFFFFFF"/>
      </bottom>
      <diagonal/>
    </border>
  </borders>
  <cellStyleXfs count="2">
    <xf numFmtId="0" fontId="0" fillId="0" borderId="0"/>
    <xf numFmtId="0" fontId="11" fillId="0" borderId="0" applyNumberFormat="0" applyFill="0" applyBorder="0" applyAlignment="0" applyProtection="0"/>
  </cellStyleXfs>
  <cellXfs count="94">
    <xf numFmtId="0" fontId="0" fillId="0" borderId="0" xfId="0"/>
    <xf numFmtId="0" fontId="0" fillId="0" borderId="1" xfId="0" applyBorder="1"/>
    <xf numFmtId="0" fontId="0" fillId="0" borderId="0" xfId="0" applyAlignment="1">
      <alignment horizontal="center"/>
    </xf>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3" borderId="1" xfId="0" applyFont="1" applyFill="1" applyBorder="1" applyAlignment="1">
      <alignment horizontal="left" vertical="center"/>
    </xf>
    <xf numFmtId="0" fontId="0" fillId="3" borderId="1" xfId="0" applyFill="1" applyBorder="1" applyAlignment="1">
      <alignment horizontal="right"/>
    </xf>
    <xf numFmtId="0" fontId="2" fillId="3" borderId="1" xfId="0" applyFont="1" applyFill="1" applyBorder="1" applyAlignment="1">
      <alignment horizontal="right"/>
    </xf>
    <xf numFmtId="0" fontId="1" fillId="4" borderId="1" xfId="0" applyFont="1" applyFill="1" applyBorder="1" applyAlignment="1">
      <alignment horizontal="left" vertical="center"/>
    </xf>
    <xf numFmtId="0" fontId="0" fillId="4" borderId="1" xfId="0" applyFill="1" applyBorder="1" applyAlignment="1">
      <alignment horizontal="right"/>
    </xf>
    <xf numFmtId="0" fontId="2" fillId="4" borderId="1" xfId="0" applyFont="1" applyFill="1" applyBorder="1" applyAlignment="1">
      <alignment horizontal="right"/>
    </xf>
    <xf numFmtId="0" fontId="2" fillId="3" borderId="1" xfId="0" applyFont="1" applyFill="1" applyBorder="1" applyAlignment="1">
      <alignment horizontal="right" vertical="center"/>
    </xf>
    <xf numFmtId="0" fontId="2" fillId="4" borderId="1" xfId="0" applyFont="1" applyFill="1" applyBorder="1" applyAlignment="1">
      <alignment horizontal="right" vertical="center"/>
    </xf>
    <xf numFmtId="0" fontId="1" fillId="3" borderId="1" xfId="0" applyFont="1" applyFill="1" applyBorder="1" applyAlignment="1">
      <alignment horizontal="left" vertical="top"/>
    </xf>
    <xf numFmtId="0" fontId="1" fillId="4" borderId="1" xfId="0" applyFont="1" applyFill="1" applyBorder="1" applyAlignment="1">
      <alignment horizontal="left" vertical="top"/>
    </xf>
    <xf numFmtId="0" fontId="2" fillId="3" borderId="1" xfId="0" applyFont="1" applyFill="1" applyBorder="1"/>
    <xf numFmtId="0" fontId="2" fillId="4" borderId="1" xfId="0" applyFont="1" applyFill="1" applyBorder="1"/>
    <xf numFmtId="0" fontId="1" fillId="5" borderId="1" xfId="0" applyFont="1" applyFill="1" applyBorder="1"/>
    <xf numFmtId="0" fontId="0" fillId="5" borderId="1" xfId="0" applyFill="1" applyBorder="1"/>
    <xf numFmtId="0" fontId="1" fillId="5" borderId="1" xfId="0" applyFont="1" applyFill="1" applyBorder="1" applyAlignment="1">
      <alignment horizontal="left" vertical="center"/>
    </xf>
    <xf numFmtId="0" fontId="0" fillId="5" borderId="1" xfId="0" applyFill="1" applyBorder="1" applyAlignment="1">
      <alignment horizontal="right"/>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1" fillId="5" borderId="1" xfId="0" applyFont="1" applyFill="1" applyBorder="1" applyAlignment="1">
      <alignment horizontal="left" vertical="top"/>
    </xf>
    <xf numFmtId="0" fontId="2" fillId="5" borderId="1" xfId="0" applyFont="1" applyFill="1" applyBorder="1"/>
    <xf numFmtId="0" fontId="1" fillId="3" borderId="1" xfId="0" applyFont="1" applyFill="1" applyBorder="1" applyAlignment="1">
      <alignment horizontal="left"/>
    </xf>
    <xf numFmtId="0" fontId="3" fillId="4" borderId="1" xfId="0" applyFont="1" applyFill="1" applyBorder="1"/>
    <xf numFmtId="0" fontId="1" fillId="5" borderId="1" xfId="0" applyFont="1" applyFill="1" applyBorder="1" applyAlignment="1">
      <alignment horizontal="left"/>
    </xf>
    <xf numFmtId="0" fontId="1" fillId="3" borderId="1" xfId="0" applyFont="1" applyFill="1" applyBorder="1" applyAlignment="1">
      <alignment horizontal="right" vertical="center"/>
    </xf>
    <xf numFmtId="0" fontId="3" fillId="3" borderId="1" xfId="0" applyFont="1" applyFill="1" applyBorder="1"/>
    <xf numFmtId="0" fontId="1" fillId="4" borderId="1" xfId="0" applyFont="1" applyFill="1" applyBorder="1" applyAlignment="1">
      <alignment horizontal="right" vertical="center"/>
    </xf>
    <xf numFmtId="0" fontId="3" fillId="5" borderId="1" xfId="0" applyFont="1" applyFill="1" applyBorder="1"/>
    <xf numFmtId="0" fontId="1" fillId="5" borderId="1" xfId="0" applyFont="1" applyFill="1" applyBorder="1" applyAlignment="1">
      <alignment horizontal="right"/>
    </xf>
    <xf numFmtId="0" fontId="1" fillId="4" borderId="1" xfId="0" applyFont="1" applyFill="1" applyBorder="1" applyAlignment="1">
      <alignment horizontal="right"/>
    </xf>
    <xf numFmtId="0" fontId="4" fillId="6"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3" fillId="0" borderId="1" xfId="0" applyFont="1" applyBorder="1"/>
    <xf numFmtId="0" fontId="0" fillId="2" borderId="1" xfId="0" applyFill="1" applyBorder="1"/>
    <xf numFmtId="0" fontId="0" fillId="2" borderId="1" xfId="0" applyFill="1" applyBorder="1" applyAlignment="1">
      <alignment horizontal="center"/>
    </xf>
    <xf numFmtId="0" fontId="0" fillId="0" borderId="1" xfId="0" applyBorder="1" applyAlignment="1">
      <alignment wrapText="1"/>
    </xf>
    <xf numFmtId="0" fontId="0" fillId="0" borderId="1" xfId="0" applyBorder="1" applyAlignment="1">
      <alignment horizontal="right"/>
    </xf>
    <xf numFmtId="0" fontId="8" fillId="6" borderId="1" xfId="0" applyFont="1" applyFill="1" applyBorder="1" applyAlignment="1">
      <alignment vertical="top" wrapText="1"/>
    </xf>
    <xf numFmtId="0" fontId="8" fillId="6" borderId="1" xfId="0" applyFont="1" applyFill="1" applyBorder="1" applyAlignment="1">
      <alignment horizontal="center" vertical="top" wrapText="1"/>
    </xf>
    <xf numFmtId="0" fontId="7" fillId="6" borderId="1" xfId="0" applyFont="1" applyFill="1" applyBorder="1" applyAlignment="1">
      <alignment horizontal="center" vertical="top" wrapText="1"/>
    </xf>
    <xf numFmtId="164" fontId="7" fillId="6" borderId="1" xfId="0" applyNumberFormat="1" applyFont="1" applyFill="1" applyBorder="1" applyAlignment="1">
      <alignment horizontal="center" vertical="top" wrapText="1"/>
    </xf>
    <xf numFmtId="0" fontId="7" fillId="6" borderId="5" xfId="0" applyFont="1" applyFill="1" applyBorder="1" applyAlignment="1">
      <alignment horizontal="center" vertical="top" wrapText="1"/>
    </xf>
    <xf numFmtId="0" fontId="8" fillId="6" borderId="5" xfId="0" applyFont="1" applyFill="1" applyBorder="1" applyAlignment="1">
      <alignment vertical="top" wrapText="1"/>
    </xf>
    <xf numFmtId="165" fontId="7" fillId="6" borderId="14" xfId="0" applyNumberFormat="1" applyFont="1" applyFill="1" applyBorder="1" applyAlignment="1">
      <alignment horizontal="center" vertical="top" wrapText="1"/>
    </xf>
    <xf numFmtId="0" fontId="8" fillId="0" borderId="1" xfId="0" applyFont="1" applyBorder="1"/>
    <xf numFmtId="165" fontId="7" fillId="6" borderId="1" xfId="0" applyNumberFormat="1" applyFont="1" applyFill="1" applyBorder="1" applyAlignment="1">
      <alignment horizontal="center" vertical="top" wrapText="1"/>
    </xf>
    <xf numFmtId="165" fontId="8" fillId="6" borderId="1" xfId="0" applyNumberFormat="1" applyFont="1" applyFill="1" applyBorder="1" applyAlignment="1">
      <alignment horizontal="left" vertical="top" wrapText="1"/>
    </xf>
    <xf numFmtId="165" fontId="0" fillId="0" borderId="0" xfId="0" applyNumberFormat="1"/>
    <xf numFmtId="0" fontId="0" fillId="0" borderId="0" xfId="0" applyAlignment="1">
      <alignment wrapText="1"/>
    </xf>
    <xf numFmtId="165" fontId="0" fillId="0" borderId="1" xfId="0" applyNumberFormat="1" applyBorder="1"/>
    <xf numFmtId="165" fontId="0" fillId="2" borderId="1" xfId="0" applyNumberFormat="1" applyFill="1" applyBorder="1"/>
    <xf numFmtId="0" fontId="9" fillId="7"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164" fontId="0" fillId="0" borderId="1" xfId="0" applyNumberFormat="1" applyBorder="1"/>
    <xf numFmtId="0" fontId="3" fillId="9" borderId="1" xfId="0" applyFont="1" applyFill="1" applyBorder="1"/>
    <xf numFmtId="0" fontId="0" fillId="0" borderId="1" xfId="0" applyBorder="1" applyAlignment="1">
      <alignment horizontal="center" vertical="center"/>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164" fontId="0" fillId="0" borderId="0" xfId="0" applyNumberFormat="1"/>
    <xf numFmtId="0" fontId="3" fillId="11" borderId="1" xfId="0" applyFont="1" applyFill="1" applyBorder="1"/>
    <xf numFmtId="0" fontId="12" fillId="0" borderId="1" xfId="0" applyFont="1" applyBorder="1"/>
    <xf numFmtId="0" fontId="11" fillId="0" borderId="1" xfId="1" applyBorder="1"/>
    <xf numFmtId="0" fontId="13" fillId="11" borderId="1" xfId="0" applyFont="1" applyFill="1" applyBorder="1"/>
    <xf numFmtId="0" fontId="16" fillId="12" borderId="15" xfId="0" applyFont="1" applyFill="1" applyBorder="1" applyAlignment="1">
      <alignment horizontal="left" vertical="center" wrapText="1" readingOrder="1"/>
    </xf>
    <xf numFmtId="0" fontId="17" fillId="13" borderId="16" xfId="0" applyFont="1" applyFill="1" applyBorder="1" applyAlignment="1">
      <alignment horizontal="left" vertical="center" wrapText="1" readingOrder="1"/>
    </xf>
    <xf numFmtId="0" fontId="18" fillId="13" borderId="16" xfId="0" applyFont="1" applyFill="1" applyBorder="1" applyAlignment="1">
      <alignment horizontal="left" vertical="center" wrapText="1" readingOrder="1"/>
    </xf>
    <xf numFmtId="0" fontId="15" fillId="12" borderId="17" xfId="0" applyFont="1" applyFill="1" applyBorder="1" applyAlignment="1">
      <alignment vertical="top" wrapText="1"/>
    </xf>
    <xf numFmtId="0" fontId="14" fillId="0" borderId="1" xfId="0" applyFont="1" applyBorder="1" applyAlignment="1">
      <alignment horizontal="left" vertical="center" readingOrder="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0" xfId="0"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2" xfId="0" applyFont="1" applyFill="1" applyBorder="1" applyAlignment="1">
      <alignment horizontal="center"/>
    </xf>
    <xf numFmtId="0" fontId="3" fillId="2" borderId="1" xfId="0" applyFont="1" applyFill="1" applyBorder="1" applyAlignment="1">
      <alignment horizontal="center"/>
    </xf>
    <xf numFmtId="0" fontId="8" fillId="6" borderId="1" xfId="0" applyFont="1" applyFill="1" applyBorder="1" applyAlignment="1">
      <alignment horizontal="center" vertical="top" wrapText="1"/>
    </xf>
    <xf numFmtId="0" fontId="3" fillId="10"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annan, Gopinath" id="{896F8EF8-9076-4FB5-B0EF-82C2C38C68FF}" userId="S::gopinath.kannan@accenture.com::664fa6a2-4463-4694-80fb-202d79f33075" providerId="AD"/>
  <person displayName="Kannan, Gopinath" id="{6F0B6084-DE6A-4D8D-A740-78C1334144DB}" userId="S::gopinath.kannan@accenture.com::c20f9bff-9b13-4113-a75c-ff08eef1d17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8-22T05:38:52.21" personId="{6F0B6084-DE6A-4D8D-A740-78C1334144DB}" id="{43513E0A-A34F-4B02-A7CA-55B5560902AA}">
    <text>Activities</text>
  </threadedComment>
  <threadedComment ref="F3" dT="2023-08-22T05:38:52.21" personId="{6F0B6084-DE6A-4D8D-A740-78C1334144DB}" id="{5690D291-5039-4F2B-B081-D38D64B59AF5}">
    <text>Activities</text>
  </threadedComment>
  <threadedComment ref="A4" dT="2023-08-22T05:42:58.37" personId="{6F0B6084-DE6A-4D8D-A740-78C1334144DB}" id="{71D53ACB-1CBF-4F6B-AB76-A4BEAC790F34}">
    <text xml:space="preserve">A Data Integration Unit (DIU) is a measure that represents the power of a single unit in Azure Data Factory. Power is a combination of CPU, memory, and network resource allocation. DIU only applies to Azure integration runtime. </text>
    <extLst>
      <x:ext xmlns:xltc2="http://schemas.microsoft.com/office/spreadsheetml/2020/threadedcomments2" uri="{F7C98A9C-CBB3-438F-8F68-D28B6AF4A901}">
        <xltc2:checksum>381895160</xltc2:checksum>
        <xltc2:hyperlink startIndex="201" length="25" url="https://learn.microsoft.com/en-in/azure/data-factory/concepts-integration-runtime#azure-integration-runtime"/>
      </x:ext>
    </extLst>
  </threadedComment>
  <threadedComment ref="C4" dT="2022-07-25T07:07:37.16" personId="{896F8EF8-9076-4FB5-B0EF-82C2C38C68FF}" id="{A7B9CF46-D663-46B5-A59E-EFE53E8CCCC8}">
    <text>per hour</text>
  </threadedComment>
  <threadedComment ref="F4" dT="2023-08-22T05:42:58.37" personId="{6F0B6084-DE6A-4D8D-A740-78C1334144DB}" id="{1DF7E8A4-F05B-4EC9-BDAE-26A5CDAB1F17}">
    <text xml:space="preserve">A Data Integration Unit (DIU) is a measure that represents the power of a single unit in Azure Data Factory. Power is a combination of CPU, memory, and network resource allocation. DIU only applies to Azure integration runtime. </text>
    <extLst>
      <x:ext xmlns:xltc2="http://schemas.microsoft.com/office/spreadsheetml/2020/threadedcomments2" uri="{F7C98A9C-CBB3-438F-8F68-D28B6AF4A901}">
        <xltc2:checksum>381895160</xltc2:checksum>
        <xltc2:hyperlink startIndex="201" length="25" url="https://learn.microsoft.com/en-in/azure/data-factory/concepts-integration-runtime#azure-integration-runtime"/>
      </x:ext>
    </extLst>
  </threadedComment>
  <threadedComment ref="H4" dT="2022-07-25T07:07:37.16" personId="{896F8EF8-9076-4FB5-B0EF-82C2C38C68FF}" id="{FDF85246-6903-4549-BD86-C5071B4FE784}">
    <text>per hour</text>
  </threadedComment>
  <threadedComment ref="L4" dT="2023-08-22T06:19:47.26" personId="{6F0B6084-DE6A-4D8D-A740-78C1334144DB}" id="{5329C004-9109-45F7-953B-8C81F4141811}">
    <text>DIU's is not required for Self hosted IR</text>
  </threadedComment>
  <threadedComment ref="M4" dT="2022-07-25T07:07:37.16" personId="{896F8EF8-9076-4FB5-B0EF-82C2C38C68FF}" id="{EEDF93C2-217B-4633-BE21-0634F81117EF}">
    <text>per hour</text>
  </threadedComment>
  <threadedComment ref="A5" dT="2023-08-22T05:46:18.98" personId="{6F0B6084-DE6A-4D8D-A740-78C1334144DB}" id="{2787AEDE-F668-42EF-AAA8-79D2B16C8D4C}">
    <text xml:space="preserve">Pipeline activities execute on integration runtime. Pipeline activities include Lookup, Get Metadata, Delete, and schema operations during authoring (test connection, browse folder list and table list, get schema, and preview data). External pipeline activities are managed on integration runtime but execute on linked services. </text>
  </threadedComment>
  <threadedComment ref="C5" dT="2022-07-25T07:07:45.55" personId="{896F8EF8-9076-4FB5-B0EF-82C2C38C68FF}" id="{817EE424-76DA-40D7-A299-25985B46D75C}">
    <text>Per hour</text>
  </threadedComment>
  <threadedComment ref="F5" dT="2023-08-22T05:46:18.98" personId="{6F0B6084-DE6A-4D8D-A740-78C1334144DB}" id="{9028B1C4-4034-47AB-B3CC-A275B1454376}">
    <text xml:space="preserve">Pipeline activities execute on integration runtime. Pipeline activities include Lookup, Get Metadata, Delete, and schema operations during authoring (test connection, browse folder list and table list, get schema, and preview data). External pipeline activities are managed on integration runtime but execute on linked services. </text>
  </threadedComment>
  <threadedComment ref="H5" dT="2022-07-25T07:07:45.55" personId="{896F8EF8-9076-4FB5-B0EF-82C2C38C68FF}" id="{3138D9DB-3156-4943-9E4E-EA008195457A}">
    <text>Per hour</text>
  </threadedComment>
  <threadedComment ref="M5" dT="2022-07-25T07:07:45.55" personId="{896F8EF8-9076-4FB5-B0EF-82C2C38C68FF}" id="{B6109D49-46DD-4E61-B32C-7037C897F103}">
    <text>Per hour</text>
  </threadedComment>
  <threadedComment ref="A6" dT="2023-08-22T05:45:48.75" personId="{6F0B6084-DE6A-4D8D-A740-78C1334144DB}" id="{6671C276-CC5C-4422-9BD7-C36E1E3D51CF}">
    <text xml:space="preserve">External activities include Databricks, stored procedure, HDInsight activities, and many more. Please view the documentation page for a complete list of external activities. For Mapping Data Flow activity please refer to the “Data Factory Data Flow Execution and Debugging” section below. </text>
    <extLst>
      <x:ext xmlns:xltc2="http://schemas.microsoft.com/office/spreadsheetml/2020/threadedcomments2" uri="{F7C98A9C-CBB3-438F-8F68-D28B6AF4A901}">
        <xltc2:checksum>2541824058</xltc2:checksum>
        <xltc2:hyperlink startIndex="111" length="13" url="https://docs.microsoft.com/en-in/azure/data-factory/transform-data/"/>
      </x:ext>
    </extLst>
  </threadedComment>
  <threadedComment ref="F6" dT="2023-08-22T05:45:48.75" personId="{6F0B6084-DE6A-4D8D-A740-78C1334144DB}" id="{47F65A1A-2D19-4F72-BF90-DAB92A6CF191}">
    <text xml:space="preserve">External activities include Databricks, stored procedure, HDInsight activities, and many more. Please view the documentation page for a complete list of external activities. For Mapping Data Flow activity please refer to the “Data Factory Data Flow Execution and Debugging” section below. </text>
    <extLst>
      <x:ext xmlns:xltc2="http://schemas.microsoft.com/office/spreadsheetml/2020/threadedcomments2" uri="{F7C98A9C-CBB3-438F-8F68-D28B6AF4A901}">
        <xltc2:checksum>2541824058</xltc2:checksum>
        <xltc2:hyperlink startIndex="111" length="13" url="https://docs.microsoft.com/en-in/azure/data-factory/transform-data/"/>
      </x:ext>
    </extLst>
  </threadedComment>
  <threadedComment ref="A15" dT="2023-08-22T05:40:51.49" personId="{6F0B6084-DE6A-4D8D-A740-78C1334144DB}" id="{022B8AEE-FBEB-4F58-9B15-177AD8D8B800}">
    <text xml:space="preserve">Read/Write operations include Create, Read, Update and Delete of Azure Data Factory Entities. Entities are Datasets, Linked Services, Pipelines, Integration Runtime and Triggers. </text>
  </threadedComment>
  <threadedComment ref="B15" dT="2022-07-25T07:15:04.01" personId="{896F8EF8-9076-4FB5-B0EF-82C2C38C68FF}" id="{2C68F254-C124-43D5-BAB5-F08C52DD565F}">
    <text>Entity units(50,000 entities)</text>
  </threadedComment>
  <threadedComment ref="C15" dT="2022-07-25T07:15:21.78" personId="{896F8EF8-9076-4FB5-B0EF-82C2C38C68FF}" id="{5A126237-76DC-4854-A38A-B7E2A9E50C40}">
    <text>Per 50,000 entities</text>
  </threadedComment>
  <threadedComment ref="F15" dT="2023-08-22T05:40:51.49" personId="{6F0B6084-DE6A-4D8D-A740-78C1334144DB}" id="{0DF8D9EE-D89B-45A0-AB32-750D5B10A932}">
    <text xml:space="preserve">Read/Write operations include Create, Read, Update and Delete of Azure Data Factory Entities. Entities are Datasets, Linked Services, Pipelines, Integration Runtime and Triggers. </text>
  </threadedComment>
  <threadedComment ref="G15" dT="2022-07-25T07:15:04.01" personId="{896F8EF8-9076-4FB5-B0EF-82C2C38C68FF}" id="{305A80C6-F92F-49D2-9D76-D040A2876E49}">
    <text>Entity units(50,000 entities)</text>
  </threadedComment>
  <threadedComment ref="H15" dT="2022-07-25T07:15:21.78" personId="{896F8EF8-9076-4FB5-B0EF-82C2C38C68FF}" id="{21A3B150-A274-4C8A-88A6-EE38FBDC7FB8}">
    <text>Per 50,000 entities</text>
  </threadedComment>
  <threadedComment ref="K15" dT="2023-08-22T05:40:51.49" personId="{6F0B6084-DE6A-4D8D-A740-78C1334144DB}" id="{52C28EB7-3EF5-4AFF-9732-1AA14A89C450}">
    <text xml:space="preserve">Read/Write operations include Create, Read, Update and Delete of Azure Data Factory Entities. Entities are Datasets, Linked Services, Pipelines, Integration Runtime and Triggers. </text>
  </threadedComment>
  <threadedComment ref="L15" dT="2022-07-25T07:15:04.01" personId="{896F8EF8-9076-4FB5-B0EF-82C2C38C68FF}" id="{1A9EB82F-E929-49A2-82F5-761220DAE85E}">
    <text>Entity units(50,000 entities)</text>
  </threadedComment>
  <threadedComment ref="M15" dT="2022-07-25T07:15:21.78" personId="{896F8EF8-9076-4FB5-B0EF-82C2C38C68FF}" id="{3FF9FE78-2703-4791-8D5C-4489E6426C89}">
    <text>Per 50,000 entities</text>
  </threadedComment>
  <threadedComment ref="A16" dT="2023-08-22T05:41:18.38" personId="{6F0B6084-DE6A-4D8D-A740-78C1334144DB}" id="{A8E7FD6C-C854-403E-9710-B3730A7A533A}">
    <text xml:space="preserve">Monitoring operations include Get and List of Pipeline, Activity, Trigger and Debug Runs. </text>
  </threadedComment>
  <threadedComment ref="B16" dT="2022-07-25T07:15:04.01" personId="{896F8EF8-9076-4FB5-B0EF-82C2C38C68FF}" id="{55194D38-03DF-4245-8B95-8ECD0DAFF039}">
    <text>Entity units(50,000 entities)</text>
  </threadedComment>
  <threadedComment ref="C16" dT="2022-07-25T07:15:21.78" personId="{896F8EF8-9076-4FB5-B0EF-82C2C38C68FF}" id="{8BBE315E-3C87-478A-AFCF-C9F8B2D5B9F3}">
    <text>Per 50,000 entities</text>
  </threadedComment>
  <threadedComment ref="F16" dT="2023-08-22T05:41:18.38" personId="{6F0B6084-DE6A-4D8D-A740-78C1334144DB}" id="{FC0A6C65-081A-4A70-89FE-2F5154F51185}">
    <text xml:space="preserve">Monitoring operations include Get and List of Pipeline, Activity, Trigger and Debug Runs. </text>
  </threadedComment>
  <threadedComment ref="G16" dT="2022-07-25T07:15:04.01" personId="{896F8EF8-9076-4FB5-B0EF-82C2C38C68FF}" id="{55DB3BBE-7B05-459C-9F2B-44BB67A5B6C4}">
    <text>Entity units(50,000 entities)</text>
  </threadedComment>
  <threadedComment ref="H16" dT="2022-07-25T07:15:21.78" personId="{896F8EF8-9076-4FB5-B0EF-82C2C38C68FF}" id="{5B6A8E58-7042-4113-92C8-E29A6C7763F4}">
    <text>Per 50,000 entities</text>
  </threadedComment>
  <threadedComment ref="K16" dT="2023-08-22T05:41:18.38" personId="{6F0B6084-DE6A-4D8D-A740-78C1334144DB}" id="{F734617A-A39E-40FF-A7A4-E06860753B30}">
    <text xml:space="preserve">Monitoring operations include Get and List of Pipeline, Activity, Trigger and Debug Runs. </text>
  </threadedComment>
  <threadedComment ref="L16" dT="2022-07-25T07:15:04.01" personId="{896F8EF8-9076-4FB5-B0EF-82C2C38C68FF}" id="{1B8B2BD5-1B88-461F-B58D-95CEF3A1E85B}">
    <text>Entity units(50,000 entities)</text>
  </threadedComment>
  <threadedComment ref="M16" dT="2022-07-25T07:15:21.78" personId="{896F8EF8-9076-4FB5-B0EF-82C2C38C68FF}" id="{34A37257-268B-42AC-A92C-F19B591D1AF8}">
    <text>Per 50,000 entities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A8" dT="2023-08-22T06:38:28.36" personId="{6F0B6084-DE6A-4D8D-A740-78C1334144DB}" id="{39F81341-78F8-466A-8F95-8FD2DADC5B17}">
    <text xml:space="preserve">One Write Operation is applied for every 4 MB.
The following API calls are considered write operations: AppendFile, CreateFilesystem, CreatePath, CreatePathFile, FlushFile, SetFileProperties, SetFilesystemProperties, RenameFile, RenamePathFile and CopyFile.
</text>
  </threadedComment>
  <threadedComment ref="B8" dT="2023-08-22T06:55:19.73" personId="{6F0B6084-DE6A-4D8D-A740-78C1334144DB}" id="{7C55B462-9467-4471-BC3F-CD535F0DA1C6}">
    <text>In MB</text>
  </threadedComment>
  <threadedComment ref="D8" dT="2023-08-22T06:52:48.18" personId="{6F0B6084-DE6A-4D8D-A740-78C1334144DB}" id="{EF33EE0C-CFFF-4296-BADA-2EB41460713D}">
    <text xml:space="preserve">Transaction -1 Write Operation = 4 MB </text>
  </threadedComment>
  <threadedComment ref="A9" dT="2023-08-22T06:38:28.36" personId="{6F0B6084-DE6A-4D8D-A740-78C1334144DB}" id="{BAB40713-747D-43CC-B44E-81D44C987329}">
    <text xml:space="preserve">One Write Operation is applied for every 4 MB.
The following API calls are considered write operations: AppendFile, CreateFilesystem, CreatePath, CreatePathFile, FlushFile, SetFileProperties, SetFilesystemProperties, RenameFile, RenamePathFile and CopyFile.
</text>
  </threadedComment>
  <threadedComment ref="B9" dT="2023-08-22T06:55:19.73" personId="{6F0B6084-DE6A-4D8D-A740-78C1334144DB}" id="{FC65C1CD-0402-47D3-B865-625E479A79C3}">
    <text>In MB</text>
  </threadedComment>
  <threadedComment ref="D9" dT="2023-08-22T06:52:48.18" personId="{6F0B6084-DE6A-4D8D-A740-78C1334144DB}" id="{4D93AFF3-9B60-454F-B154-13734A50AD09}">
    <text xml:space="preserve">Transaction -1 Write Operation = 4 MB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werbi.microsoft.com/en-us/pric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9CF1-3487-45AF-ADC0-01C41B893221}">
  <dimension ref="A1:N22"/>
  <sheetViews>
    <sheetView workbookViewId="0">
      <selection activeCell="N6" sqref="N6"/>
    </sheetView>
  </sheetViews>
  <sheetFormatPr defaultRowHeight="14.45"/>
  <cols>
    <col min="1" max="1" width="38.140625" bestFit="1" customWidth="1"/>
    <col min="4" max="4" width="38.140625" bestFit="1" customWidth="1"/>
    <col min="6" max="6" width="38.140625" bestFit="1" customWidth="1"/>
    <col min="9" max="9" width="7.85546875" bestFit="1" customWidth="1"/>
    <col min="11" max="11" width="38.140625" bestFit="1" customWidth="1"/>
    <col min="14" max="14" width="9.85546875" bestFit="1" customWidth="1"/>
  </cols>
  <sheetData>
    <row r="1" spans="1:14">
      <c r="A1" s="3" t="s">
        <v>0</v>
      </c>
      <c r="B1" s="4"/>
      <c r="C1" s="4"/>
      <c r="D1" s="4"/>
      <c r="F1" s="5" t="s">
        <v>1</v>
      </c>
      <c r="G1" s="6"/>
      <c r="H1" s="6"/>
      <c r="I1" s="6"/>
      <c r="K1" s="19" t="s">
        <v>2</v>
      </c>
      <c r="L1" s="20"/>
      <c r="M1" s="20"/>
      <c r="N1" s="20"/>
    </row>
    <row r="2" spans="1:14">
      <c r="A2" s="7" t="s">
        <v>3</v>
      </c>
      <c r="B2" s="8"/>
      <c r="C2" s="9" t="s">
        <v>4</v>
      </c>
      <c r="D2" s="9" t="s">
        <v>4</v>
      </c>
      <c r="F2" s="10" t="s">
        <v>3</v>
      </c>
      <c r="G2" s="11"/>
      <c r="H2" s="12" t="s">
        <v>4</v>
      </c>
      <c r="I2" s="35" t="s">
        <v>4</v>
      </c>
      <c r="K2" s="21" t="s">
        <v>3</v>
      </c>
      <c r="L2" s="22"/>
      <c r="M2" s="23" t="s">
        <v>4</v>
      </c>
      <c r="N2" s="34" t="s">
        <v>4</v>
      </c>
    </row>
    <row r="3" spans="1:14">
      <c r="A3" s="13" t="s">
        <v>5</v>
      </c>
      <c r="B3" s="4">
        <v>50</v>
      </c>
      <c r="C3" s="4">
        <v>1</v>
      </c>
      <c r="D3" s="4">
        <f>B3*C3</f>
        <v>50</v>
      </c>
      <c r="F3" s="14" t="s">
        <v>5</v>
      </c>
      <c r="G3" s="6">
        <v>50</v>
      </c>
      <c r="H3" s="6">
        <v>1</v>
      </c>
      <c r="I3" s="6">
        <f>G3*H3</f>
        <v>50</v>
      </c>
      <c r="K3" s="24" t="s">
        <v>5</v>
      </c>
      <c r="L3" s="20">
        <v>50</v>
      </c>
      <c r="M3" s="20">
        <v>1.5</v>
      </c>
      <c r="N3" s="20">
        <f>L3*M3</f>
        <v>75</v>
      </c>
    </row>
    <row r="4" spans="1:14">
      <c r="A4" s="13" t="s">
        <v>6</v>
      </c>
      <c r="B4" s="4">
        <v>10</v>
      </c>
      <c r="C4" s="4">
        <v>0.25</v>
      </c>
      <c r="D4" s="4">
        <f>B4*C4</f>
        <v>2.5</v>
      </c>
      <c r="F4" s="14" t="s">
        <v>6</v>
      </c>
      <c r="G4" s="6">
        <v>0</v>
      </c>
      <c r="H4" s="6">
        <v>0.25</v>
      </c>
      <c r="I4" s="6">
        <f>G4*H4</f>
        <v>0</v>
      </c>
      <c r="K4" s="24" t="s">
        <v>7</v>
      </c>
      <c r="L4" s="20">
        <v>0</v>
      </c>
      <c r="M4" s="20">
        <v>0.1</v>
      </c>
      <c r="N4" s="20">
        <f>L4*M4</f>
        <v>0</v>
      </c>
    </row>
    <row r="5" spans="1:14">
      <c r="A5" s="13" t="s">
        <v>8</v>
      </c>
      <c r="B5" s="4">
        <v>5</v>
      </c>
      <c r="C5" s="4">
        <v>5.0000000000000001E-3</v>
      </c>
      <c r="D5" s="4">
        <f>B5*C5</f>
        <v>2.5000000000000001E-2</v>
      </c>
      <c r="F5" s="14" t="s">
        <v>8</v>
      </c>
      <c r="G5" s="6">
        <v>5</v>
      </c>
      <c r="H5" s="6">
        <v>1</v>
      </c>
      <c r="I5" s="6">
        <f>G5*H5</f>
        <v>5</v>
      </c>
      <c r="K5" s="24" t="s">
        <v>8</v>
      </c>
      <c r="L5" s="20">
        <v>5</v>
      </c>
      <c r="M5" s="20">
        <v>2E-3</v>
      </c>
      <c r="N5" s="20">
        <f>L5*M5</f>
        <v>0.01</v>
      </c>
    </row>
    <row r="6" spans="1:14">
      <c r="A6" s="13" t="s">
        <v>9</v>
      </c>
      <c r="B6" s="4">
        <v>5</v>
      </c>
      <c r="C6" s="4">
        <v>2.5000000000000001E-4</v>
      </c>
      <c r="D6" s="4">
        <f>B6*C6</f>
        <v>1.25E-3</v>
      </c>
      <c r="F6" s="14" t="s">
        <v>9</v>
      </c>
      <c r="G6" s="6">
        <v>5</v>
      </c>
      <c r="H6" s="6">
        <v>1</v>
      </c>
      <c r="I6" s="6">
        <f>G6*H6</f>
        <v>5</v>
      </c>
      <c r="K6" s="24" t="s">
        <v>9</v>
      </c>
      <c r="L6" s="20">
        <v>5</v>
      </c>
      <c r="M6" s="20">
        <v>1E-4</v>
      </c>
      <c r="N6" s="20">
        <f>L6*M6</f>
        <v>5.0000000000000001E-4</v>
      </c>
    </row>
    <row r="7" spans="1:14">
      <c r="A7" s="30" t="s">
        <v>10</v>
      </c>
      <c r="B7" s="4"/>
      <c r="C7" s="4"/>
      <c r="D7" s="31">
        <f>SUM(D3:D6)</f>
        <v>52.526249999999997</v>
      </c>
      <c r="F7" s="32" t="s">
        <v>10</v>
      </c>
      <c r="G7" s="6"/>
      <c r="H7" s="6"/>
      <c r="I7" s="28">
        <f>SUM(I3:I6)</f>
        <v>60</v>
      </c>
      <c r="K7" s="24" t="s">
        <v>10</v>
      </c>
      <c r="L7" s="20"/>
      <c r="M7" s="20"/>
      <c r="N7" s="33">
        <f>SUM(N3:N6)</f>
        <v>75.010500000000008</v>
      </c>
    </row>
    <row r="8" spans="1:14">
      <c r="A8" s="4"/>
      <c r="B8" s="4"/>
      <c r="C8" s="4"/>
      <c r="D8" s="4"/>
      <c r="F8" s="6"/>
      <c r="G8" s="6"/>
      <c r="H8" s="6"/>
      <c r="I8" s="6"/>
      <c r="K8" s="20"/>
      <c r="L8" s="20"/>
      <c r="M8" s="20"/>
      <c r="N8" s="20"/>
    </row>
    <row r="9" spans="1:14">
      <c r="A9" s="15" t="s">
        <v>11</v>
      </c>
      <c r="B9" s="4"/>
      <c r="C9" s="4"/>
      <c r="D9" s="4"/>
      <c r="F9" s="16" t="s">
        <v>11</v>
      </c>
      <c r="G9" s="6"/>
      <c r="H9" s="6"/>
      <c r="I9" s="6"/>
      <c r="K9" s="25" t="s">
        <v>11</v>
      </c>
      <c r="L9" s="20"/>
      <c r="M9" s="20"/>
      <c r="N9" s="20"/>
    </row>
    <row r="10" spans="1:14">
      <c r="A10" s="15" t="s">
        <v>12</v>
      </c>
      <c r="B10" s="4"/>
      <c r="C10" s="4"/>
      <c r="D10" s="4"/>
      <c r="F10" s="16" t="s">
        <v>12</v>
      </c>
      <c r="G10" s="6"/>
      <c r="H10" s="6"/>
      <c r="I10" s="6"/>
      <c r="K10" s="25" t="s">
        <v>12</v>
      </c>
      <c r="L10" s="20"/>
      <c r="M10" s="20"/>
      <c r="N10" s="20"/>
    </row>
    <row r="11" spans="1:14">
      <c r="A11" s="9" t="s">
        <v>13</v>
      </c>
      <c r="B11" s="4">
        <v>1</v>
      </c>
      <c r="C11" s="4">
        <v>730</v>
      </c>
      <c r="D11" s="31">
        <f>1502.34</f>
        <v>1502.34</v>
      </c>
      <c r="F11" s="12" t="s">
        <v>13</v>
      </c>
      <c r="G11" s="6">
        <v>1</v>
      </c>
      <c r="H11" s="6">
        <v>730</v>
      </c>
      <c r="I11" s="28">
        <f>1502.34</f>
        <v>1502.34</v>
      </c>
      <c r="K11" s="23" t="s">
        <v>13</v>
      </c>
      <c r="L11" s="20">
        <v>1</v>
      </c>
      <c r="M11" s="20">
        <v>730</v>
      </c>
      <c r="N11" s="33">
        <f>1502.34</f>
        <v>1502.34</v>
      </c>
    </row>
    <row r="12" spans="1:14">
      <c r="A12" s="4"/>
      <c r="B12" s="4"/>
      <c r="C12" s="4"/>
      <c r="D12" s="4"/>
      <c r="F12" s="6"/>
      <c r="G12" s="6"/>
      <c r="H12" s="6"/>
      <c r="I12" s="6"/>
      <c r="K12" s="20"/>
      <c r="L12" s="20"/>
      <c r="M12" s="20"/>
      <c r="N12" s="20"/>
    </row>
    <row r="13" spans="1:14">
      <c r="A13" s="3" t="s">
        <v>14</v>
      </c>
      <c r="B13" s="4"/>
      <c r="C13" s="4"/>
      <c r="D13" s="4"/>
      <c r="F13" s="5" t="s">
        <v>14</v>
      </c>
      <c r="G13" s="6"/>
      <c r="H13" s="6"/>
      <c r="I13" s="6"/>
      <c r="K13" s="19" t="s">
        <v>14</v>
      </c>
      <c r="L13" s="20"/>
      <c r="M13" s="20"/>
      <c r="N13" s="20"/>
    </row>
    <row r="14" spans="1:14">
      <c r="A14" s="3" t="s">
        <v>15</v>
      </c>
      <c r="B14" s="4"/>
      <c r="C14" s="4"/>
      <c r="D14" s="4"/>
      <c r="F14" s="5" t="s">
        <v>15</v>
      </c>
      <c r="G14" s="6"/>
      <c r="H14" s="6"/>
      <c r="I14" s="6"/>
      <c r="K14" s="19" t="s">
        <v>15</v>
      </c>
      <c r="L14" s="20"/>
      <c r="M14" s="20"/>
      <c r="N14" s="20"/>
    </row>
    <row r="15" spans="1:14">
      <c r="A15" s="9" t="s">
        <v>16</v>
      </c>
      <c r="B15" s="4">
        <v>1200</v>
      </c>
      <c r="C15" s="4">
        <v>0.5</v>
      </c>
      <c r="D15" s="4">
        <f>B15*C15</f>
        <v>600</v>
      </c>
      <c r="F15" s="11" t="s">
        <v>16</v>
      </c>
      <c r="G15" s="6">
        <v>1200</v>
      </c>
      <c r="H15" s="6">
        <v>0.5</v>
      </c>
      <c r="I15" s="6">
        <f>G15*H15</f>
        <v>600</v>
      </c>
      <c r="K15" s="22" t="s">
        <v>16</v>
      </c>
      <c r="L15" s="20">
        <v>1200</v>
      </c>
      <c r="M15" s="20">
        <v>0.5</v>
      </c>
      <c r="N15" s="20">
        <f>L15*M15</f>
        <v>600</v>
      </c>
    </row>
    <row r="16" spans="1:14">
      <c r="A16" s="9" t="s">
        <v>17</v>
      </c>
      <c r="B16" s="4">
        <v>1200</v>
      </c>
      <c r="C16" s="4">
        <v>0.25</v>
      </c>
      <c r="D16" s="4">
        <f>B16*C16</f>
        <v>300</v>
      </c>
      <c r="F16" s="11" t="s">
        <v>17</v>
      </c>
      <c r="G16" s="6">
        <v>1200</v>
      </c>
      <c r="H16" s="6">
        <v>0.25</v>
      </c>
      <c r="I16" s="6">
        <f>G16*H16</f>
        <v>300</v>
      </c>
      <c r="K16" s="22" t="s">
        <v>17</v>
      </c>
      <c r="L16" s="20">
        <v>1200</v>
      </c>
      <c r="M16" s="20">
        <v>0.25</v>
      </c>
      <c r="N16" s="20">
        <f>L16*M16</f>
        <v>300</v>
      </c>
    </row>
    <row r="17" spans="1:14">
      <c r="A17" s="4"/>
      <c r="B17" s="4"/>
      <c r="C17" s="4"/>
      <c r="D17" s="31">
        <f>SUM(D15:D16)</f>
        <v>900</v>
      </c>
      <c r="F17" s="6"/>
      <c r="G17" s="6"/>
      <c r="H17" s="6"/>
      <c r="I17" s="28">
        <f>SUM(I15:I16)</f>
        <v>900</v>
      </c>
      <c r="K17" s="20"/>
      <c r="L17" s="20"/>
      <c r="M17" s="20"/>
      <c r="N17" s="33">
        <f>SUM(N15:N16)</f>
        <v>900</v>
      </c>
    </row>
    <row r="18" spans="1:14">
      <c r="A18" s="4"/>
      <c r="B18" s="4"/>
      <c r="C18" s="4"/>
      <c r="D18" s="4"/>
      <c r="F18" s="6"/>
      <c r="G18" s="6"/>
      <c r="H18" s="6"/>
      <c r="I18" s="6"/>
      <c r="K18" s="20"/>
      <c r="L18" s="20"/>
      <c r="M18" s="20"/>
      <c r="N18" s="20"/>
    </row>
    <row r="19" spans="1:14">
      <c r="A19" s="7" t="s">
        <v>10</v>
      </c>
      <c r="B19" s="4"/>
      <c r="C19" s="4"/>
      <c r="D19" s="4">
        <f>D7</f>
        <v>52.526249999999997</v>
      </c>
      <c r="F19" s="28" t="s">
        <v>10</v>
      </c>
      <c r="G19" s="6"/>
      <c r="H19" s="6"/>
      <c r="I19" s="6">
        <f>I7</f>
        <v>60</v>
      </c>
      <c r="K19" s="21" t="s">
        <v>10</v>
      </c>
      <c r="L19" s="20"/>
      <c r="M19" s="20"/>
      <c r="N19" s="20">
        <f>N7</f>
        <v>75.010500000000008</v>
      </c>
    </row>
    <row r="20" spans="1:14">
      <c r="A20" s="27" t="s">
        <v>13</v>
      </c>
      <c r="B20" s="4"/>
      <c r="C20" s="4"/>
      <c r="D20" s="4">
        <f>D11</f>
        <v>1502.34</v>
      </c>
      <c r="F20" s="28" t="s">
        <v>13</v>
      </c>
      <c r="G20" s="6"/>
      <c r="H20" s="6"/>
      <c r="I20" s="6">
        <f>I11</f>
        <v>1502.34</v>
      </c>
      <c r="K20" s="29" t="s">
        <v>13</v>
      </c>
      <c r="L20" s="20"/>
      <c r="M20" s="20"/>
      <c r="N20" s="20">
        <f>N11</f>
        <v>1502.34</v>
      </c>
    </row>
    <row r="21" spans="1:14">
      <c r="A21" s="27" t="s">
        <v>14</v>
      </c>
      <c r="B21" s="4"/>
      <c r="C21" s="17" t="s">
        <v>18</v>
      </c>
      <c r="D21" s="4">
        <f>D17</f>
        <v>900</v>
      </c>
      <c r="F21" s="28" t="s">
        <v>14</v>
      </c>
      <c r="G21" s="6"/>
      <c r="H21" s="18" t="s">
        <v>18</v>
      </c>
      <c r="I21" s="6">
        <f>I17</f>
        <v>900</v>
      </c>
      <c r="K21" s="29" t="s">
        <v>14</v>
      </c>
      <c r="L21" s="20"/>
      <c r="M21" s="26" t="s">
        <v>18</v>
      </c>
      <c r="N21" s="20">
        <f>N17</f>
        <v>900</v>
      </c>
    </row>
    <row r="22" spans="1:14">
      <c r="A22" s="4"/>
      <c r="B22" s="4"/>
      <c r="C22" s="4"/>
      <c r="D22" s="4">
        <f>SUM(D19:D21)</f>
        <v>2454.86625</v>
      </c>
      <c r="F22" s="6"/>
      <c r="G22" s="6"/>
      <c r="H22" s="6"/>
      <c r="I22" s="6">
        <f>SUM(I19:I21)</f>
        <v>2462.34</v>
      </c>
      <c r="K22" s="20"/>
      <c r="L22" s="20"/>
      <c r="M22" s="20"/>
      <c r="N22" s="20">
        <f>SUM(N19:N21)</f>
        <v>2477.3505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7F9D2-29DF-46C1-94B6-B5B5C5AF8DED}">
  <dimension ref="A1:J30"/>
  <sheetViews>
    <sheetView workbookViewId="0">
      <selection activeCell="F7" sqref="F7"/>
    </sheetView>
  </sheetViews>
  <sheetFormatPr defaultRowHeight="14.45"/>
  <cols>
    <col min="1" max="1" width="26.85546875" customWidth="1"/>
    <col min="3" max="3" width="10.140625" bestFit="1" customWidth="1"/>
  </cols>
  <sheetData>
    <row r="1" spans="1:10">
      <c r="A1" s="75" t="s">
        <v>19</v>
      </c>
      <c r="B1" s="76"/>
      <c r="C1" s="76"/>
      <c r="D1" s="76"/>
      <c r="E1" s="76"/>
      <c r="F1" s="77"/>
    </row>
    <row r="2" spans="1:10">
      <c r="A2" s="78"/>
      <c r="B2" s="79"/>
      <c r="C2" s="79"/>
      <c r="D2" s="79"/>
      <c r="E2" s="79"/>
      <c r="F2" s="80"/>
    </row>
    <row r="3" spans="1:10">
      <c r="A3" s="78"/>
      <c r="B3" s="79"/>
      <c r="C3" s="79"/>
      <c r="D3" s="79"/>
      <c r="E3" s="79"/>
      <c r="F3" s="80"/>
    </row>
    <row r="4" spans="1:10" ht="63.6" customHeight="1">
      <c r="A4" s="81"/>
      <c r="B4" s="82"/>
      <c r="C4" s="82"/>
      <c r="D4" s="82"/>
      <c r="E4" s="82"/>
      <c r="F4" s="83"/>
    </row>
    <row r="5" spans="1:10">
      <c r="A5" s="40"/>
      <c r="B5" s="40" t="s">
        <v>20</v>
      </c>
      <c r="C5" s="40" t="s">
        <v>15</v>
      </c>
      <c r="D5" s="40"/>
      <c r="E5" s="40" t="s">
        <v>4</v>
      </c>
      <c r="F5" s="40" t="s">
        <v>21</v>
      </c>
      <c r="G5" s="2"/>
      <c r="H5" s="2"/>
      <c r="I5" s="2"/>
      <c r="J5" s="2"/>
    </row>
    <row r="6" spans="1:10">
      <c r="A6" s="38" t="s">
        <v>22</v>
      </c>
      <c r="B6" s="1" t="s">
        <v>23</v>
      </c>
      <c r="C6" s="1"/>
      <c r="D6" s="1"/>
      <c r="E6" s="1"/>
      <c r="F6" s="1">
        <v>10</v>
      </c>
    </row>
    <row r="7" spans="1:10">
      <c r="A7" s="38" t="s">
        <v>24</v>
      </c>
      <c r="B7" s="1"/>
      <c r="C7" s="1"/>
      <c r="D7" s="1"/>
      <c r="E7" s="1"/>
      <c r="F7" s="1"/>
    </row>
    <row r="8" spans="1:10">
      <c r="A8" s="42" t="s">
        <v>25</v>
      </c>
      <c r="B8" s="39">
        <v>256</v>
      </c>
      <c r="C8" s="1">
        <f>B8/4</f>
        <v>64</v>
      </c>
      <c r="D8" s="39">
        <v>2</v>
      </c>
      <c r="E8" s="1">
        <v>0.5222</v>
      </c>
      <c r="F8" s="1">
        <f>C8*D8*E8</f>
        <v>66.8416</v>
      </c>
    </row>
    <row r="9" spans="1:10">
      <c r="A9" s="42" t="s">
        <v>26</v>
      </c>
      <c r="B9" s="39">
        <v>256</v>
      </c>
      <c r="C9" s="1">
        <f>B9/4</f>
        <v>64</v>
      </c>
      <c r="D9" s="39">
        <v>2</v>
      </c>
      <c r="E9" s="1">
        <v>0.13</v>
      </c>
      <c r="F9" s="1">
        <f>C9*D9*E9</f>
        <v>16.64</v>
      </c>
    </row>
    <row r="10" spans="1:10">
      <c r="A10" s="1"/>
      <c r="B10" s="1"/>
      <c r="C10" s="1"/>
      <c r="D10" s="1"/>
      <c r="E10" s="1"/>
      <c r="F10" s="1"/>
    </row>
    <row r="11" spans="1:10">
      <c r="A11" s="1"/>
      <c r="B11" s="1"/>
      <c r="C11" s="1"/>
      <c r="D11" s="1"/>
      <c r="E11" s="1"/>
      <c r="F11" s="1"/>
    </row>
    <row r="12" spans="1:10">
      <c r="A12" s="1"/>
      <c r="B12" s="1"/>
      <c r="C12" s="1"/>
      <c r="D12" s="1"/>
      <c r="E12" s="1"/>
      <c r="F12" s="1"/>
    </row>
    <row r="13" spans="1:10">
      <c r="A13" s="1"/>
      <c r="B13" s="1"/>
      <c r="C13" s="1"/>
      <c r="D13" s="1"/>
      <c r="E13" s="1"/>
      <c r="F13" s="1"/>
    </row>
    <row r="14" spans="1:10">
      <c r="A14" s="1"/>
      <c r="B14" s="1"/>
      <c r="C14" s="1"/>
      <c r="D14" s="1"/>
      <c r="E14" s="1"/>
      <c r="F14" s="1"/>
    </row>
    <row r="15" spans="1:10">
      <c r="A15" s="1"/>
      <c r="B15" s="1"/>
      <c r="C15" s="1"/>
      <c r="D15" s="1"/>
      <c r="E15" s="1"/>
      <c r="F15" s="1"/>
    </row>
    <row r="16" spans="1:10">
      <c r="A16" s="1"/>
      <c r="B16" s="1"/>
      <c r="C16" s="1"/>
      <c r="D16" s="1"/>
      <c r="E16" s="1"/>
      <c r="F16" s="1"/>
    </row>
    <row r="17" spans="1:6">
      <c r="A17" s="1"/>
      <c r="B17" s="1"/>
      <c r="C17" s="1"/>
      <c r="D17" s="1"/>
      <c r="E17" s="1"/>
      <c r="F17" s="1"/>
    </row>
    <row r="18" spans="1:6">
      <c r="A18" s="1"/>
      <c r="B18" s="1"/>
      <c r="C18" s="1"/>
      <c r="D18" s="1"/>
      <c r="E18" s="1"/>
      <c r="F18" s="1"/>
    </row>
    <row r="19" spans="1:6">
      <c r="A19" s="1"/>
      <c r="B19" s="1"/>
      <c r="C19" s="1"/>
      <c r="D19" s="1"/>
      <c r="E19" s="1"/>
      <c r="F19" s="1"/>
    </row>
    <row r="20" spans="1:6">
      <c r="A20" s="1"/>
      <c r="B20" s="1"/>
      <c r="C20" s="1"/>
      <c r="D20" s="1"/>
      <c r="E20" s="1"/>
      <c r="F20" s="1"/>
    </row>
    <row r="22" spans="1:6" ht="16.5">
      <c r="C22" s="36" t="s">
        <v>27</v>
      </c>
      <c r="D22" s="36" t="s">
        <v>28</v>
      </c>
    </row>
    <row r="23" spans="1:6" ht="49.5">
      <c r="C23" s="37" t="s">
        <v>29</v>
      </c>
      <c r="D23" s="37" t="s">
        <v>30</v>
      </c>
    </row>
    <row r="24" spans="1:6" ht="49.5">
      <c r="C24" s="37" t="s">
        <v>15</v>
      </c>
      <c r="D24" s="37" t="s">
        <v>31</v>
      </c>
    </row>
    <row r="25" spans="1:6" ht="33">
      <c r="C25" s="37" t="s">
        <v>32</v>
      </c>
      <c r="D25" s="37" t="s">
        <v>33</v>
      </c>
    </row>
    <row r="26" spans="1:6" ht="49.5">
      <c r="C26" s="37" t="s">
        <v>34</v>
      </c>
      <c r="D26" s="37" t="s">
        <v>35</v>
      </c>
    </row>
    <row r="27" spans="1:6" ht="33">
      <c r="C27" s="37" t="s">
        <v>36</v>
      </c>
      <c r="D27" s="37" t="s">
        <v>37</v>
      </c>
    </row>
    <row r="28" spans="1:6" ht="49.5">
      <c r="C28" s="37" t="s">
        <v>38</v>
      </c>
      <c r="D28" s="37" t="s">
        <v>39</v>
      </c>
    </row>
    <row r="29" spans="1:6" ht="33">
      <c r="C29" s="37" t="s">
        <v>40</v>
      </c>
      <c r="D29" s="37" t="s">
        <v>41</v>
      </c>
    </row>
    <row r="30" spans="1:6" ht="82.5">
      <c r="C30" s="37" t="s">
        <v>42</v>
      </c>
      <c r="D30" s="37" t="s">
        <v>43</v>
      </c>
    </row>
  </sheetData>
  <mergeCells count="1">
    <mergeCell ref="A1:F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2544-CF09-48FC-BA7D-D0494226A3AB}">
  <dimension ref="A1:L24"/>
  <sheetViews>
    <sheetView workbookViewId="0">
      <selection activeCell="I13" sqref="I13:L18"/>
    </sheetView>
  </sheetViews>
  <sheetFormatPr defaultRowHeight="14.45"/>
  <cols>
    <col min="1" max="1" width="17.140625" bestFit="1" customWidth="1"/>
    <col min="2" max="2" width="10.42578125" bestFit="1" customWidth="1"/>
    <col min="3" max="3" width="12.28515625" bestFit="1" customWidth="1"/>
    <col min="4" max="4" width="10.42578125" bestFit="1" customWidth="1"/>
    <col min="5" max="5" width="13.28515625" bestFit="1" customWidth="1"/>
    <col min="7" max="7" width="13.42578125" customWidth="1"/>
    <col min="9" max="9" width="17.7109375" bestFit="1" customWidth="1"/>
    <col min="10" max="10" width="7.5703125" customWidth="1"/>
    <col min="12" max="12" width="9.42578125" bestFit="1" customWidth="1"/>
  </cols>
  <sheetData>
    <row r="1" spans="1:12">
      <c r="A1" s="87" t="s">
        <v>44</v>
      </c>
      <c r="B1" s="87"/>
      <c r="C1" s="87"/>
      <c r="D1" s="87"/>
      <c r="E1" s="87"/>
    </row>
    <row r="2" spans="1:12">
      <c r="A2" s="1"/>
      <c r="B2" s="44" t="s">
        <v>45</v>
      </c>
      <c r="C2" s="44" t="s">
        <v>46</v>
      </c>
      <c r="D2" s="44" t="s">
        <v>47</v>
      </c>
      <c r="E2" s="44" t="s">
        <v>48</v>
      </c>
    </row>
    <row r="3" spans="1:12" ht="23.1">
      <c r="A3" s="43" t="s">
        <v>49</v>
      </c>
      <c r="B3" s="45" t="s">
        <v>50</v>
      </c>
      <c r="C3" s="45" t="s">
        <v>51</v>
      </c>
      <c r="D3" s="45" t="s">
        <v>52</v>
      </c>
      <c r="E3" s="45" t="s">
        <v>53</v>
      </c>
    </row>
    <row r="4" spans="1:12" ht="23.1">
      <c r="A4" s="48" t="s">
        <v>54</v>
      </c>
      <c r="B4" s="47" t="s">
        <v>50</v>
      </c>
      <c r="C4" s="47" t="s">
        <v>55</v>
      </c>
      <c r="D4" s="47" t="s">
        <v>52</v>
      </c>
      <c r="E4" s="47" t="s">
        <v>53</v>
      </c>
    </row>
    <row r="5" spans="1:12" ht="23.1">
      <c r="A5" s="43" t="s">
        <v>56</v>
      </c>
      <c r="B5" s="45" t="s">
        <v>50</v>
      </c>
      <c r="C5" s="45" t="s">
        <v>57</v>
      </c>
      <c r="D5" s="45" t="s">
        <v>52</v>
      </c>
      <c r="E5" s="45" t="s">
        <v>53</v>
      </c>
    </row>
    <row r="7" spans="1:12">
      <c r="A7" s="88" t="s">
        <v>58</v>
      </c>
      <c r="B7" s="88"/>
      <c r="C7" s="88"/>
      <c r="D7" s="88"/>
      <c r="E7" s="88"/>
      <c r="F7" s="88"/>
      <c r="G7" s="88"/>
    </row>
    <row r="8" spans="1:12" ht="14.45" customHeight="1">
      <c r="A8" s="1"/>
      <c r="B8" s="89" t="s">
        <v>59</v>
      </c>
      <c r="C8" s="89"/>
      <c r="D8" s="89"/>
      <c r="E8" s="89" t="s">
        <v>60</v>
      </c>
      <c r="F8" s="89"/>
      <c r="G8" s="89"/>
    </row>
    <row r="9" spans="1:12">
      <c r="A9" s="1"/>
      <c r="B9" s="44" t="s">
        <v>46</v>
      </c>
      <c r="C9" s="44" t="s">
        <v>47</v>
      </c>
      <c r="D9" s="44" t="s">
        <v>48</v>
      </c>
      <c r="E9" s="44" t="s">
        <v>46</v>
      </c>
      <c r="F9" s="44" t="s">
        <v>47</v>
      </c>
      <c r="G9" s="44" t="s">
        <v>48</v>
      </c>
    </row>
    <row r="10" spans="1:12" ht="15">
      <c r="A10" s="50" t="s">
        <v>61</v>
      </c>
      <c r="B10" s="46">
        <v>1545</v>
      </c>
      <c r="C10" s="46">
        <v>840</v>
      </c>
      <c r="D10" s="46">
        <v>91</v>
      </c>
      <c r="E10" s="46">
        <v>1244</v>
      </c>
      <c r="F10" s="46">
        <v>676</v>
      </c>
      <c r="G10" s="46">
        <v>84</v>
      </c>
    </row>
    <row r="11" spans="1:12" ht="15">
      <c r="A11" s="50" t="s">
        <v>62</v>
      </c>
      <c r="B11" s="46">
        <v>15050</v>
      </c>
      <c r="C11" s="46">
        <v>8179</v>
      </c>
      <c r="D11" s="46">
        <v>883</v>
      </c>
      <c r="E11" s="46">
        <v>11963</v>
      </c>
      <c r="F11" s="46">
        <v>6502</v>
      </c>
      <c r="G11" s="46">
        <v>810</v>
      </c>
    </row>
    <row r="13" spans="1:12">
      <c r="A13" s="84" t="s">
        <v>63</v>
      </c>
      <c r="B13" s="85"/>
      <c r="C13" s="85"/>
      <c r="D13" s="85"/>
      <c r="E13" s="86"/>
      <c r="I13" s="84" t="s">
        <v>64</v>
      </c>
      <c r="J13" s="85"/>
      <c r="K13" s="85"/>
      <c r="L13" s="85"/>
    </row>
    <row r="14" spans="1:12">
      <c r="A14" s="1"/>
      <c r="B14" s="44" t="s">
        <v>45</v>
      </c>
      <c r="C14" s="44" t="s">
        <v>46</v>
      </c>
      <c r="D14" s="44" t="s">
        <v>47</v>
      </c>
      <c r="E14" s="44" t="s">
        <v>48</v>
      </c>
      <c r="I14" s="43" t="s">
        <v>65</v>
      </c>
      <c r="J14" s="1">
        <v>50</v>
      </c>
      <c r="K14" s="55">
        <v>0.01</v>
      </c>
      <c r="L14" s="55">
        <f>50*100*K14</f>
        <v>50</v>
      </c>
    </row>
    <row r="15" spans="1:12" ht="27.95">
      <c r="A15" s="43" t="s">
        <v>66</v>
      </c>
      <c r="B15" s="51">
        <v>2.2800000000000001E-2</v>
      </c>
      <c r="C15" s="51">
        <v>6.5000000000000002E-2</v>
      </c>
      <c r="D15" s="51">
        <v>0.13</v>
      </c>
      <c r="E15" s="51">
        <v>0.13</v>
      </c>
      <c r="I15" s="43" t="s">
        <v>66</v>
      </c>
      <c r="J15" s="1">
        <v>2000</v>
      </c>
      <c r="K15" s="55">
        <v>0.13</v>
      </c>
      <c r="L15" s="55">
        <f>J15*K15</f>
        <v>260</v>
      </c>
    </row>
    <row r="16" spans="1:12" ht="27.95">
      <c r="A16" s="43" t="s">
        <v>67</v>
      </c>
      <c r="B16" s="51">
        <v>1.9E-3</v>
      </c>
      <c r="C16" s="51">
        <v>5.0000000000000001E-3</v>
      </c>
      <c r="D16" s="51">
        <v>1.2999999999999999E-2</v>
      </c>
      <c r="E16" s="51">
        <v>6.5</v>
      </c>
      <c r="I16" s="43" t="s">
        <v>67</v>
      </c>
      <c r="J16" s="1">
        <v>2000</v>
      </c>
      <c r="K16" s="55">
        <v>0.01</v>
      </c>
      <c r="L16" s="55">
        <f>J16*K16</f>
        <v>20</v>
      </c>
    </row>
    <row r="17" spans="1:12" ht="34.5">
      <c r="A17" s="43" t="s">
        <v>68</v>
      </c>
      <c r="B17" s="45" t="s">
        <v>69</v>
      </c>
      <c r="C17" s="51">
        <v>5.0000000000000001E-3</v>
      </c>
      <c r="D17" s="51">
        <v>1.2999999999999999E-2</v>
      </c>
      <c r="E17" s="51">
        <v>6.5</v>
      </c>
      <c r="I17" s="43" t="s">
        <v>70</v>
      </c>
      <c r="J17" s="1">
        <v>2000</v>
      </c>
      <c r="K17" s="55">
        <v>0.01</v>
      </c>
      <c r="L17" s="55">
        <f>J17*K17</f>
        <v>20</v>
      </c>
    </row>
    <row r="18" spans="1:12" ht="23.1">
      <c r="A18" s="43" t="s">
        <v>71</v>
      </c>
      <c r="B18" s="45" t="s">
        <v>69</v>
      </c>
      <c r="C18" s="51">
        <v>6.5000000000000002E-2</v>
      </c>
      <c r="D18" s="51">
        <v>0.13</v>
      </c>
      <c r="E18" s="51">
        <v>0.13</v>
      </c>
      <c r="I18" s="41"/>
      <c r="J18" s="1"/>
      <c r="K18" s="55"/>
      <c r="L18" s="56">
        <f>SUM(L14:L17)</f>
        <v>350</v>
      </c>
    </row>
    <row r="19" spans="1:12" ht="27.95">
      <c r="A19" s="43" t="s">
        <v>72</v>
      </c>
      <c r="B19" s="45" t="s">
        <v>69</v>
      </c>
      <c r="C19" s="45" t="s">
        <v>69</v>
      </c>
      <c r="D19" s="51">
        <v>0.01</v>
      </c>
      <c r="E19" s="51">
        <v>0.02</v>
      </c>
      <c r="I19" s="54"/>
      <c r="K19" s="53"/>
      <c r="L19" s="53"/>
    </row>
    <row r="20" spans="1:12" ht="42">
      <c r="A20" s="52" t="s">
        <v>70</v>
      </c>
      <c r="B20" s="51">
        <v>1.9E-3</v>
      </c>
      <c r="C20" s="51">
        <v>5.0000000000000001E-3</v>
      </c>
      <c r="D20" s="51">
        <v>1.2999999999999999E-2</v>
      </c>
      <c r="E20" s="51">
        <v>6.5</v>
      </c>
    </row>
    <row r="23" spans="1:12" ht="15" thickBot="1"/>
    <row r="24" spans="1:12" ht="15" thickBot="1">
      <c r="B24" s="49"/>
    </row>
  </sheetData>
  <mergeCells count="6">
    <mergeCell ref="A13:E13"/>
    <mergeCell ref="A1:E1"/>
    <mergeCell ref="A7:G7"/>
    <mergeCell ref="I13:L13"/>
    <mergeCell ref="E8:G8"/>
    <mergeCell ref="B8:D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6D4CD-FBC7-4C44-B1DC-1F70A2F8AAE5}">
  <dimension ref="A1:F17"/>
  <sheetViews>
    <sheetView workbookViewId="0">
      <selection activeCell="F6" sqref="F6"/>
    </sheetView>
  </sheetViews>
  <sheetFormatPr defaultRowHeight="14.45"/>
  <cols>
    <col min="2" max="2" width="15.140625" customWidth="1"/>
    <col min="3" max="3" width="17.28515625" customWidth="1"/>
    <col min="4" max="4" width="18.42578125" customWidth="1"/>
    <col min="5" max="5" width="14.85546875" customWidth="1"/>
    <col min="6" max="6" width="21.140625" customWidth="1"/>
  </cols>
  <sheetData>
    <row r="1" spans="1:6">
      <c r="A1" s="88" t="s">
        <v>73</v>
      </c>
      <c r="B1" s="88"/>
      <c r="C1" s="88"/>
      <c r="D1" s="88"/>
      <c r="E1" s="88"/>
      <c r="F1" s="88"/>
    </row>
    <row r="2" spans="1:6" ht="62.1">
      <c r="A2" s="57" t="s">
        <v>74</v>
      </c>
      <c r="B2" s="57" t="s">
        <v>75</v>
      </c>
      <c r="C2" s="57" t="s">
        <v>76</v>
      </c>
      <c r="D2" s="57" t="s">
        <v>77</v>
      </c>
      <c r="E2" s="57" t="s">
        <v>78</v>
      </c>
      <c r="F2" s="57" t="s">
        <v>79</v>
      </c>
    </row>
    <row r="3" spans="1:6">
      <c r="A3" s="58">
        <v>2</v>
      </c>
      <c r="B3" s="58" t="s">
        <v>80</v>
      </c>
      <c r="C3" s="58" t="s">
        <v>81</v>
      </c>
      <c r="D3" s="58" t="s">
        <v>82</v>
      </c>
      <c r="E3" s="58" t="s">
        <v>83</v>
      </c>
      <c r="F3" s="58" t="s">
        <v>84</v>
      </c>
    </row>
    <row r="4" spans="1:6">
      <c r="A4" s="59">
        <v>4</v>
      </c>
      <c r="B4" s="59" t="s">
        <v>85</v>
      </c>
      <c r="C4" s="59" t="s">
        <v>86</v>
      </c>
      <c r="D4" s="59" t="s">
        <v>87</v>
      </c>
      <c r="E4" s="59" t="s">
        <v>88</v>
      </c>
      <c r="F4" s="59" t="s">
        <v>89</v>
      </c>
    </row>
    <row r="5" spans="1:6">
      <c r="A5" s="58">
        <v>6</v>
      </c>
      <c r="B5" s="58" t="s">
        <v>90</v>
      </c>
      <c r="C5" s="58" t="s">
        <v>91</v>
      </c>
      <c r="D5" s="58" t="s">
        <v>92</v>
      </c>
      <c r="E5" s="58" t="s">
        <v>93</v>
      </c>
      <c r="F5" s="58" t="s">
        <v>94</v>
      </c>
    </row>
    <row r="6" spans="1:6">
      <c r="A6" s="59">
        <v>8</v>
      </c>
      <c r="B6" s="59" t="s">
        <v>95</v>
      </c>
      <c r="C6" s="59" t="s">
        <v>96</v>
      </c>
      <c r="D6" s="59" t="s">
        <v>97</v>
      </c>
      <c r="E6" s="59" t="s">
        <v>98</v>
      </c>
      <c r="F6" s="59" t="s">
        <v>99</v>
      </c>
    </row>
    <row r="7" spans="1:6">
      <c r="A7" s="58">
        <v>10</v>
      </c>
      <c r="B7" s="58" t="s">
        <v>100</v>
      </c>
      <c r="C7" s="58" t="s">
        <v>101</v>
      </c>
      <c r="D7" s="58" t="s">
        <v>102</v>
      </c>
      <c r="E7" s="58" t="s">
        <v>103</v>
      </c>
      <c r="F7" s="58" t="s">
        <v>104</v>
      </c>
    </row>
    <row r="8" spans="1:6">
      <c r="A8" s="59">
        <v>12</v>
      </c>
      <c r="B8" s="59" t="s">
        <v>105</v>
      </c>
      <c r="C8" s="59" t="s">
        <v>106</v>
      </c>
      <c r="D8" s="59" t="s">
        <v>107</v>
      </c>
      <c r="E8" s="59" t="s">
        <v>108</v>
      </c>
      <c r="F8" s="59" t="s">
        <v>109</v>
      </c>
    </row>
    <row r="9" spans="1:6">
      <c r="A9" s="58">
        <v>14</v>
      </c>
      <c r="B9" s="58" t="s">
        <v>110</v>
      </c>
      <c r="C9" s="58" t="s">
        <v>111</v>
      </c>
      <c r="D9" s="58" t="s">
        <v>112</v>
      </c>
      <c r="E9" s="58" t="s">
        <v>113</v>
      </c>
      <c r="F9" s="58" t="s">
        <v>114</v>
      </c>
    </row>
    <row r="10" spans="1:6">
      <c r="A10" s="59">
        <v>16</v>
      </c>
      <c r="B10" s="59" t="s">
        <v>115</v>
      </c>
      <c r="C10" s="59" t="s">
        <v>116</v>
      </c>
      <c r="D10" s="59" t="s">
        <v>117</v>
      </c>
      <c r="E10" s="59" t="s">
        <v>118</v>
      </c>
      <c r="F10" s="59" t="s">
        <v>119</v>
      </c>
    </row>
    <row r="11" spans="1:6">
      <c r="A11" s="58">
        <v>18</v>
      </c>
      <c r="B11" s="58" t="s">
        <v>120</v>
      </c>
      <c r="C11" s="58" t="s">
        <v>121</v>
      </c>
      <c r="D11" s="58" t="s">
        <v>122</v>
      </c>
      <c r="E11" s="58" t="s">
        <v>123</v>
      </c>
      <c r="F11" s="58" t="s">
        <v>124</v>
      </c>
    </row>
    <row r="12" spans="1:6">
      <c r="A12" s="59">
        <v>20</v>
      </c>
      <c r="B12" s="59" t="s">
        <v>125</v>
      </c>
      <c r="C12" s="59" t="s">
        <v>126</v>
      </c>
      <c r="D12" s="59" t="s">
        <v>127</v>
      </c>
      <c r="E12" s="59" t="s">
        <v>128</v>
      </c>
      <c r="F12" s="59" t="s">
        <v>129</v>
      </c>
    </row>
    <row r="13" spans="1:6">
      <c r="A13" s="58">
        <v>24</v>
      </c>
      <c r="B13" s="58" t="s">
        <v>130</v>
      </c>
      <c r="C13" s="58" t="s">
        <v>131</v>
      </c>
      <c r="D13" s="58" t="s">
        <v>132</v>
      </c>
      <c r="E13" s="58" t="s">
        <v>133</v>
      </c>
      <c r="F13" s="58" t="s">
        <v>134</v>
      </c>
    </row>
    <row r="14" spans="1:6">
      <c r="A14" s="59">
        <v>32</v>
      </c>
      <c r="B14" s="59" t="s">
        <v>135</v>
      </c>
      <c r="C14" s="59" t="s">
        <v>136</v>
      </c>
      <c r="D14" s="59" t="s">
        <v>137</v>
      </c>
      <c r="E14" s="59" t="s">
        <v>138</v>
      </c>
      <c r="F14" s="59" t="s">
        <v>139</v>
      </c>
    </row>
    <row r="15" spans="1:6">
      <c r="A15" s="58">
        <v>40</v>
      </c>
      <c r="B15" s="58" t="s">
        <v>140</v>
      </c>
      <c r="C15" s="58" t="s">
        <v>141</v>
      </c>
      <c r="D15" s="58" t="s">
        <v>142</v>
      </c>
      <c r="E15" s="58" t="s">
        <v>143</v>
      </c>
      <c r="F15" s="58" t="s">
        <v>144</v>
      </c>
    </row>
    <row r="16" spans="1:6">
      <c r="A16" s="59">
        <v>80</v>
      </c>
      <c r="B16" s="59" t="s">
        <v>145</v>
      </c>
      <c r="C16" s="59" t="s">
        <v>146</v>
      </c>
      <c r="D16" s="59" t="s">
        <v>147</v>
      </c>
      <c r="E16" s="59" t="s">
        <v>148</v>
      </c>
      <c r="F16" s="59" t="s">
        <v>149</v>
      </c>
    </row>
    <row r="17" spans="1:6">
      <c r="A17" s="1"/>
      <c r="B17" s="1"/>
      <c r="C17" s="1"/>
      <c r="D17" s="1"/>
      <c r="E17" s="1"/>
      <c r="F17" s="1"/>
    </row>
  </sheetData>
  <mergeCells count="1">
    <mergeCell ref="A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5A89-9CA3-433B-96B9-BE9A6978C26A}">
  <dimension ref="A2:G37"/>
  <sheetViews>
    <sheetView tabSelected="1" workbookViewId="0">
      <selection activeCell="E4" sqref="E4"/>
    </sheetView>
  </sheetViews>
  <sheetFormatPr defaultRowHeight="14.45"/>
  <cols>
    <col min="1" max="1" width="33" bestFit="1" customWidth="1"/>
    <col min="2" max="2" width="27" customWidth="1"/>
    <col min="3" max="3" width="28" customWidth="1"/>
    <col min="4" max="5" width="16.28515625" bestFit="1" customWidth="1"/>
    <col min="6" max="6" width="10.28515625" bestFit="1" customWidth="1"/>
  </cols>
  <sheetData>
    <row r="2" spans="1:7" ht="15.95" thickBot="1">
      <c r="A2" s="74" t="s">
        <v>150</v>
      </c>
    </row>
    <row r="3" spans="1:7" ht="15" thickBot="1">
      <c r="A3" s="73"/>
      <c r="B3" s="70" t="s">
        <v>151</v>
      </c>
      <c r="C3" s="70" t="s">
        <v>152</v>
      </c>
    </row>
    <row r="4" spans="1:7" ht="39.950000000000003" thickTop="1" thickBot="1">
      <c r="A4" s="71" t="s">
        <v>153</v>
      </c>
      <c r="B4" s="72" t="s">
        <v>154</v>
      </c>
      <c r="C4" s="72" t="s">
        <v>155</v>
      </c>
    </row>
    <row r="6" spans="1:7">
      <c r="A6" s="61" t="s">
        <v>156</v>
      </c>
      <c r="B6" s="61" t="s">
        <v>151</v>
      </c>
      <c r="C6" s="61" t="s">
        <v>152</v>
      </c>
    </row>
    <row r="7" spans="1:7">
      <c r="A7" s="1" t="s">
        <v>157</v>
      </c>
      <c r="B7" s="60">
        <v>10</v>
      </c>
      <c r="C7" s="60">
        <v>20</v>
      </c>
    </row>
    <row r="8" spans="1:7">
      <c r="A8" s="1" t="s">
        <v>158</v>
      </c>
      <c r="B8" s="1" t="s">
        <v>69</v>
      </c>
      <c r="C8" s="60">
        <v>4995</v>
      </c>
    </row>
    <row r="9" spans="1:7">
      <c r="C9" s="65"/>
    </row>
    <row r="10" spans="1:7">
      <c r="C10" s="65"/>
    </row>
    <row r="11" spans="1:7">
      <c r="A11" s="66" t="s">
        <v>159</v>
      </c>
      <c r="B11" s="66" t="s">
        <v>151</v>
      </c>
      <c r="C11" s="66" t="s">
        <v>152</v>
      </c>
      <c r="E11" s="69" t="s">
        <v>160</v>
      </c>
      <c r="F11" s="66" t="s">
        <v>161</v>
      </c>
    </row>
    <row r="12" spans="1:7">
      <c r="A12" s="62">
        <v>15</v>
      </c>
      <c r="B12" s="60">
        <f>A12*B7</f>
        <v>150</v>
      </c>
      <c r="C12" s="60">
        <f>A12*C7</f>
        <v>300</v>
      </c>
      <c r="E12" s="67" t="s">
        <v>162</v>
      </c>
      <c r="F12" s="68" t="s">
        <v>163</v>
      </c>
      <c r="G12" t="s">
        <v>164</v>
      </c>
    </row>
    <row r="15" spans="1:7" ht="47.1" customHeight="1">
      <c r="A15" s="90" t="s">
        <v>165</v>
      </c>
      <c r="B15" s="90"/>
      <c r="C15" s="63" t="s">
        <v>151</v>
      </c>
      <c r="D15" s="63" t="s">
        <v>152</v>
      </c>
      <c r="E15" s="64" t="s">
        <v>166</v>
      </c>
    </row>
    <row r="16" spans="1:7">
      <c r="A16" s="91" t="s">
        <v>167</v>
      </c>
      <c r="B16" s="41" t="s">
        <v>168</v>
      </c>
      <c r="C16" s="62" t="s">
        <v>169</v>
      </c>
      <c r="D16" s="62" t="s">
        <v>169</v>
      </c>
      <c r="E16" s="62" t="s">
        <v>169</v>
      </c>
    </row>
    <row r="17" spans="1:5" ht="29.1">
      <c r="A17" s="91"/>
      <c r="B17" s="41" t="s">
        <v>170</v>
      </c>
      <c r="C17" s="62" t="s">
        <v>169</v>
      </c>
      <c r="D17" s="62" t="s">
        <v>169</v>
      </c>
      <c r="E17" s="62"/>
    </row>
    <row r="18" spans="1:5">
      <c r="A18" s="91"/>
      <c r="B18" s="41" t="s">
        <v>171</v>
      </c>
      <c r="C18" s="62" t="s">
        <v>169</v>
      </c>
      <c r="D18" s="62" t="s">
        <v>169</v>
      </c>
      <c r="E18" s="62" t="s">
        <v>169</v>
      </c>
    </row>
    <row r="19" spans="1:5" ht="29.1">
      <c r="A19" s="91"/>
      <c r="B19" s="41" t="s">
        <v>172</v>
      </c>
      <c r="C19" s="62"/>
      <c r="D19" s="62"/>
      <c r="E19" s="62" t="s">
        <v>169</v>
      </c>
    </row>
    <row r="20" spans="1:5" ht="29.1">
      <c r="A20" s="91"/>
      <c r="B20" s="41" t="s">
        <v>173</v>
      </c>
      <c r="C20" s="62"/>
      <c r="D20" s="62"/>
      <c r="E20" s="62" t="s">
        <v>169</v>
      </c>
    </row>
    <row r="21" spans="1:5">
      <c r="A21" s="92" t="s">
        <v>174</v>
      </c>
      <c r="B21" t="s">
        <v>175</v>
      </c>
      <c r="C21" s="62" t="s">
        <v>176</v>
      </c>
      <c r="D21" s="62" t="s">
        <v>177</v>
      </c>
      <c r="E21" s="62" t="s">
        <v>178</v>
      </c>
    </row>
    <row r="22" spans="1:5">
      <c r="A22" s="92"/>
      <c r="B22" s="41" t="s">
        <v>179</v>
      </c>
      <c r="C22" s="62" t="s">
        <v>180</v>
      </c>
      <c r="D22" s="62" t="s">
        <v>181</v>
      </c>
      <c r="E22" s="62" t="s">
        <v>181</v>
      </c>
    </row>
    <row r="23" spans="1:5" ht="29.1">
      <c r="A23" s="92"/>
      <c r="B23" s="41" t="s">
        <v>182</v>
      </c>
      <c r="C23" s="62" t="s">
        <v>169</v>
      </c>
      <c r="D23" s="62" t="s">
        <v>169</v>
      </c>
      <c r="E23" s="62" t="s">
        <v>169</v>
      </c>
    </row>
    <row r="24" spans="1:5">
      <c r="A24" s="92"/>
      <c r="B24" t="s">
        <v>183</v>
      </c>
      <c r="C24" s="62" t="s">
        <v>169</v>
      </c>
      <c r="D24" s="62" t="s">
        <v>169</v>
      </c>
      <c r="E24" s="62" t="s">
        <v>169</v>
      </c>
    </row>
    <row r="25" spans="1:5">
      <c r="A25" s="92"/>
      <c r="B25" s="41" t="s">
        <v>184</v>
      </c>
      <c r="C25" s="62" t="s">
        <v>169</v>
      </c>
      <c r="D25" s="62" t="s">
        <v>169</v>
      </c>
      <c r="E25" s="62" t="s">
        <v>169</v>
      </c>
    </row>
    <row r="26" spans="1:5">
      <c r="A26" s="92"/>
      <c r="B26" s="41" t="s">
        <v>185</v>
      </c>
      <c r="C26" s="62" t="s">
        <v>169</v>
      </c>
      <c r="D26" s="62" t="s">
        <v>169</v>
      </c>
      <c r="E26" s="62" t="s">
        <v>169</v>
      </c>
    </row>
    <row r="27" spans="1:5" ht="43.5">
      <c r="A27" s="92"/>
      <c r="B27" s="41" t="s">
        <v>186</v>
      </c>
      <c r="C27" s="62"/>
      <c r="D27" s="62" t="s">
        <v>169</v>
      </c>
      <c r="E27" s="62" t="s">
        <v>169</v>
      </c>
    </row>
    <row r="28" spans="1:5" ht="29.1">
      <c r="A28" s="92"/>
      <c r="B28" s="41" t="s">
        <v>187</v>
      </c>
      <c r="C28" s="62"/>
      <c r="D28" s="62" t="s">
        <v>169</v>
      </c>
      <c r="E28" s="62" t="s">
        <v>169</v>
      </c>
    </row>
    <row r="29" spans="1:5" ht="43.5">
      <c r="A29" s="92"/>
      <c r="B29" s="41" t="s">
        <v>188</v>
      </c>
      <c r="C29" s="62"/>
      <c r="D29" s="62" t="s">
        <v>169</v>
      </c>
      <c r="E29" s="62" t="s">
        <v>169</v>
      </c>
    </row>
    <row r="30" spans="1:5">
      <c r="A30" s="92"/>
      <c r="B30" s="41" t="s">
        <v>189</v>
      </c>
      <c r="C30" s="62"/>
      <c r="D30" s="62" t="s">
        <v>169</v>
      </c>
      <c r="E30" s="62" t="s">
        <v>169</v>
      </c>
    </row>
    <row r="31" spans="1:5">
      <c r="A31" s="93" t="s">
        <v>190</v>
      </c>
      <c r="B31" s="41" t="s">
        <v>191</v>
      </c>
      <c r="C31" s="62" t="s">
        <v>169</v>
      </c>
      <c r="D31" s="62" t="s">
        <v>169</v>
      </c>
      <c r="E31" s="62" t="s">
        <v>169</v>
      </c>
    </row>
    <row r="32" spans="1:5" ht="29.1">
      <c r="A32" s="93"/>
      <c r="B32" s="41" t="s">
        <v>192</v>
      </c>
      <c r="C32" s="62" t="s">
        <v>169</v>
      </c>
      <c r="D32" s="62" t="s">
        <v>169</v>
      </c>
      <c r="E32" s="62" t="s">
        <v>169</v>
      </c>
    </row>
    <row r="33" spans="1:5" ht="29.1">
      <c r="A33" s="93"/>
      <c r="B33" s="41" t="s">
        <v>193</v>
      </c>
      <c r="C33" s="62"/>
      <c r="D33" s="62" t="s">
        <v>169</v>
      </c>
      <c r="E33" s="62" t="s">
        <v>169</v>
      </c>
    </row>
    <row r="34" spans="1:5" ht="29.1">
      <c r="A34" s="93"/>
      <c r="B34" s="41" t="s">
        <v>194</v>
      </c>
      <c r="C34" s="62"/>
      <c r="D34" s="62"/>
      <c r="E34" s="62" t="s">
        <v>169</v>
      </c>
    </row>
    <row r="35" spans="1:5">
      <c r="A35" s="93"/>
      <c r="B35" s="41" t="s">
        <v>195</v>
      </c>
      <c r="C35" s="62"/>
      <c r="D35" s="62"/>
      <c r="E35" s="62" t="s">
        <v>169</v>
      </c>
    </row>
    <row r="36" spans="1:5">
      <c r="A36" s="93"/>
      <c r="B36" s="41" t="s">
        <v>196</v>
      </c>
      <c r="C36" s="62"/>
      <c r="D36" s="62"/>
      <c r="E36" s="62" t="s">
        <v>169</v>
      </c>
    </row>
    <row r="37" spans="1:5">
      <c r="A37" s="93"/>
      <c r="B37" s="41" t="s">
        <v>197</v>
      </c>
      <c r="C37" s="62" t="s">
        <v>198</v>
      </c>
      <c r="D37" s="62" t="s">
        <v>199</v>
      </c>
      <c r="E37" s="62" t="s">
        <v>199</v>
      </c>
    </row>
  </sheetData>
  <mergeCells count="4">
    <mergeCell ref="A15:B15"/>
    <mergeCell ref="A16:A20"/>
    <mergeCell ref="A21:A30"/>
    <mergeCell ref="A31:A37"/>
  </mergeCells>
  <hyperlinks>
    <hyperlink ref="F12" r:id="rId1" xr:uid="{C3632C70-8937-4DC7-A9AD-0FB0BB7E6D0A}"/>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27B2FA1C127AA4595E4CD2203821E87" ma:contentTypeVersion="5" ma:contentTypeDescription="Create a new document." ma:contentTypeScope="" ma:versionID="0004d0231abde9901cf9b7de795ae97d">
  <xsd:schema xmlns:xsd="http://www.w3.org/2001/XMLSchema" xmlns:xs="http://www.w3.org/2001/XMLSchema" xmlns:p="http://schemas.microsoft.com/office/2006/metadata/properties" xmlns:ns2="7114ba57-5423-462f-8b30-dc017f11c309" xmlns:ns3="ca649996-e5d5-4545-8bc5-3eca12856cd5" targetNamespace="http://schemas.microsoft.com/office/2006/metadata/properties" ma:root="true" ma:fieldsID="1b95d989a6ef18ecc99954490f052494" ns2:_="" ns3:_="">
    <xsd:import namespace="7114ba57-5423-462f-8b30-dc017f11c309"/>
    <xsd:import namespace="ca649996-e5d5-4545-8bc5-3eca12856cd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4ba57-5423-462f-8b30-dc017f11c3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649996-e5d5-4545-8bc5-3eca12856cd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DB7EF8-FCC4-4272-B3F8-683894E4F59E}"/>
</file>

<file path=customXml/itemProps2.xml><?xml version="1.0" encoding="utf-8"?>
<ds:datastoreItem xmlns:ds="http://schemas.openxmlformats.org/officeDocument/2006/customXml" ds:itemID="{8874E902-8321-4810-8E1C-1A78E830ED86}"/>
</file>

<file path=customXml/itemProps3.xml><?xml version="1.0" encoding="utf-8"?>
<ds:datastoreItem xmlns:ds="http://schemas.openxmlformats.org/officeDocument/2006/customXml" ds:itemID="{38954E9D-9F8F-4F03-B572-B43496583C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Kannan, Gopinath</dc:creator>
  <cp:keywords/>
  <dc:description/>
  <cp:lastModifiedBy>Hussain Shaik, Ashwar</cp:lastModifiedBy>
  <cp:revision/>
  <dcterms:created xsi:type="dcterms:W3CDTF">2022-06-20T10:17:18Z</dcterms:created>
  <dcterms:modified xsi:type="dcterms:W3CDTF">2023-08-23T10:26:27Z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0x010100E27B2FA1C127AA4595E4CD2203821E87</vt:lpwstr>
  </property>
</Properties>
</file>