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6_s\Desktop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6" i="1"/>
  <c r="E34" i="1" a="1"/>
  <c r="E34" i="1" s="1"/>
  <c r="B34" i="1" a="1"/>
  <c r="B34" i="1" s="1"/>
  <c r="E32" i="1" a="1"/>
  <c r="E32" i="1" s="1"/>
  <c r="B32" i="1" a="1"/>
  <c r="C32" i="1" s="1"/>
  <c r="G29" i="1"/>
  <c r="E29" i="1"/>
  <c r="B29" i="1" a="1"/>
  <c r="C29" i="1" s="1"/>
  <c r="J9" i="1"/>
  <c r="J6" i="1"/>
  <c r="B15" i="1" s="1"/>
  <c r="F9" i="1" a="1"/>
  <c r="G9" i="1" s="1"/>
  <c r="F6" i="1" a="1"/>
  <c r="F7" i="1" s="1"/>
  <c r="C34" i="1" l="1"/>
  <c r="B32" i="1"/>
  <c r="B29" i="1"/>
  <c r="F10" i="1"/>
  <c r="G10" i="1"/>
  <c r="F9" i="1"/>
  <c r="F6" i="1"/>
  <c r="G7" i="1"/>
  <c r="G6" i="1"/>
  <c r="B12" i="1" l="1" a="1"/>
  <c r="C13" i="1" s="1"/>
  <c r="F13" i="1" s="1"/>
  <c r="D19" i="1" a="1"/>
  <c r="B22" i="1" a="1"/>
  <c r="G19" i="1" a="1"/>
  <c r="B12" i="1" l="1"/>
  <c r="E12" i="1" s="1"/>
  <c r="D19" i="1"/>
  <c r="D20" i="1"/>
  <c r="B13" i="1"/>
  <c r="E13" i="1" s="1"/>
  <c r="G20" i="1"/>
  <c r="G19" i="1"/>
  <c r="C12" i="1"/>
  <c r="F12" i="1" s="1"/>
  <c r="B22" i="1"/>
  <c r="C23" i="1"/>
  <c r="B23" i="1"/>
  <c r="C22" i="1"/>
  <c r="H12" i="1"/>
  <c r="J12" i="1" s="1"/>
  <c r="B17" i="1" s="1"/>
  <c r="E22" i="1" l="1" a="1"/>
  <c r="I19" i="1" a="1"/>
  <c r="I19" i="1" l="1"/>
  <c r="K19" i="1" s="1" a="1"/>
  <c r="I20" i="1"/>
  <c r="E22" i="1"/>
  <c r="F23" i="1"/>
  <c r="E23" i="1"/>
  <c r="F22" i="1"/>
  <c r="K19" i="1" l="1"/>
  <c r="L19" i="1"/>
</calcChain>
</file>

<file path=xl/sharedStrings.xml><?xml version="1.0" encoding="utf-8"?>
<sst xmlns="http://schemas.openxmlformats.org/spreadsheetml/2006/main" count="34" uniqueCount="32">
  <si>
    <t>mu</t>
    <phoneticPr fontId="2"/>
  </si>
  <si>
    <t>mu_prev</t>
    <phoneticPr fontId="2"/>
  </si>
  <si>
    <t>sigma</t>
    <phoneticPr fontId="2"/>
  </si>
  <si>
    <t>sigma_prev</t>
    <phoneticPr fontId="2"/>
  </si>
  <si>
    <t>sigma_inv</t>
    <phoneticPr fontId="2"/>
  </si>
  <si>
    <t>sigma_preve_inv</t>
    <phoneticPr fontId="2"/>
  </si>
  <si>
    <t>sigma_det</t>
    <phoneticPr fontId="2"/>
  </si>
  <si>
    <t>sigma_inv_det</t>
    <phoneticPr fontId="2"/>
  </si>
  <si>
    <t>A</t>
    <phoneticPr fontId="2"/>
  </si>
  <si>
    <t>m</t>
    <phoneticPr fontId="2"/>
  </si>
  <si>
    <t>ok</t>
    <phoneticPr fontId="2"/>
  </si>
  <si>
    <t>d</t>
    <phoneticPr fontId="2"/>
  </si>
  <si>
    <t>ok</t>
    <phoneticPr fontId="2"/>
  </si>
  <si>
    <t>B_0</t>
    <phoneticPr fontId="2"/>
  </si>
  <si>
    <t>sigma_inv * mu</t>
    <phoneticPr fontId="2"/>
  </si>
  <si>
    <t>sigma_prev_inv * 
mu_prev</t>
    <phoneticPr fontId="2"/>
  </si>
  <si>
    <t>ok</t>
    <phoneticPr fontId="2"/>
  </si>
  <si>
    <t>B_1</t>
    <phoneticPr fontId="2"/>
  </si>
  <si>
    <t>ok</t>
    <phoneticPr fontId="2"/>
  </si>
  <si>
    <t>B_2</t>
    <phoneticPr fontId="2"/>
  </si>
  <si>
    <t>ok</t>
    <phoneticPr fontId="2"/>
  </si>
  <si>
    <t>B</t>
    <phoneticPr fontId="2"/>
  </si>
  <si>
    <t>B_0 * B_1</t>
    <phoneticPr fontId="2"/>
  </si>
  <si>
    <t>B_0_1*B_2</t>
    <phoneticPr fontId="2"/>
  </si>
  <si>
    <t>exp(1/2*B_0_1_2)</t>
    <phoneticPr fontId="2"/>
  </si>
  <si>
    <t>C_0</t>
    <phoneticPr fontId="2"/>
  </si>
  <si>
    <t>mu.T * sigma_inv</t>
    <phoneticPr fontId="2"/>
  </si>
  <si>
    <t>mu.T * sigma_inv * mu</t>
    <phoneticPr fontId="2"/>
  </si>
  <si>
    <t>C_1</t>
    <phoneticPr fontId="2"/>
  </si>
  <si>
    <t>prev版</t>
    <rPh sb="4" eb="5">
      <t>バン</t>
    </rPh>
    <phoneticPr fontId="2"/>
  </si>
  <si>
    <t>C</t>
    <phoneticPr fontId="2"/>
  </si>
  <si>
    <t>d_h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</si>
</sst>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center" wrapText="1"/>
    </xf>
    <xf numFmtId="179" fontId="1" fillId="3" borderId="0" xfId="0" applyNumberFormat="1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zoomScaleNormal="100" workbookViewId="0">
      <selection activeCell="D37" sqref="D37"/>
    </sheetView>
  </sheetViews>
  <sheetFormatPr defaultRowHeight="18.75" x14ac:dyDescent="0.4"/>
  <cols>
    <col min="1" max="1" width="10.625" customWidth="1"/>
    <col min="2" max="2" width="13.375" bestFit="1" customWidth="1"/>
    <col min="3" max="4" width="9.375" bestFit="1" customWidth="1"/>
    <col min="5" max="5" width="16.5" bestFit="1" customWidth="1"/>
    <col min="6" max="6" width="9.375" bestFit="1" customWidth="1"/>
    <col min="7" max="7" width="13.75" bestFit="1" customWidth="1"/>
    <col min="8" max="8" width="9.375" bestFit="1" customWidth="1"/>
    <col min="9" max="9" width="14.25" bestFit="1" customWidth="1"/>
    <col min="11" max="11" width="9.375" bestFit="1" customWidth="1"/>
  </cols>
  <sheetData>
    <row r="2" spans="1:11" x14ac:dyDescent="0.4">
      <c r="A2" t="s">
        <v>0</v>
      </c>
      <c r="B2" s="1">
        <v>0.81669563999999994</v>
      </c>
      <c r="C2" s="1">
        <v>0.69822835000000005</v>
      </c>
    </row>
    <row r="4" spans="1:11" x14ac:dyDescent="0.4">
      <c r="A4" t="s">
        <v>1</v>
      </c>
      <c r="B4" s="1">
        <v>0.81911635000000005</v>
      </c>
      <c r="C4" s="1">
        <v>0.69888751999999998</v>
      </c>
    </row>
    <row r="6" spans="1:11" ht="21" customHeight="1" x14ac:dyDescent="0.4">
      <c r="A6" t="s">
        <v>2</v>
      </c>
      <c r="B6" s="1">
        <v>1.00148346</v>
      </c>
      <c r="C6" s="1">
        <v>2.6797700000000002E-3</v>
      </c>
      <c r="E6" t="s">
        <v>4</v>
      </c>
      <c r="F6" s="1">
        <f t="array" ref="F6:G7">MINVERSE(B6:C7)</f>
        <v>0.99852592008032903</v>
      </c>
      <c r="G6" s="1">
        <v>-2.6843131057358669E-3</v>
      </c>
      <c r="I6" t="s">
        <v>6</v>
      </c>
      <c r="J6">
        <f>MDETERM(B6:C7)</f>
        <v>0.99830753509113412</v>
      </c>
    </row>
    <row r="7" spans="1:11" ht="21" customHeight="1" x14ac:dyDescent="0.4">
      <c r="B7" s="1">
        <v>2.6797700000000002E-3</v>
      </c>
      <c r="C7" s="1">
        <v>0.99683595000000003</v>
      </c>
      <c r="F7" s="1">
        <v>-2.6843131057358669E-3</v>
      </c>
      <c r="G7" s="1">
        <v>1.0031813091629884</v>
      </c>
    </row>
    <row r="8" spans="1:11" ht="21" customHeight="1" x14ac:dyDescent="0.4"/>
    <row r="9" spans="1:11" x14ac:dyDescent="0.4">
      <c r="A9" t="s">
        <v>3</v>
      </c>
      <c r="B9" s="1">
        <v>1.0009815399999999</v>
      </c>
      <c r="C9" s="1">
        <v>1.9533799999999998E-3</v>
      </c>
      <c r="E9" t="s">
        <v>5</v>
      </c>
      <c r="F9" s="1">
        <f t="array" ref="F9:G10">MINVERSE(B9:C10)</f>
        <v>0.9990232352281635</v>
      </c>
      <c r="G9" s="1">
        <v>-1.9537900814721523E-3</v>
      </c>
      <c r="I9" t="s">
        <v>7</v>
      </c>
      <c r="J9">
        <f>MDETERM(B9:C10)</f>
        <v>0.99979010975844262</v>
      </c>
    </row>
    <row r="10" spans="1:11" x14ac:dyDescent="0.4">
      <c r="B10" s="1">
        <v>1.9533799999999998E-3</v>
      </c>
      <c r="C10" s="1">
        <v>0.99881355000000005</v>
      </c>
      <c r="F10" s="1">
        <v>-1.9537900814721523E-3</v>
      </c>
      <c r="G10" s="1">
        <v>1.0011916803636367</v>
      </c>
    </row>
    <row r="12" spans="1:11" x14ac:dyDescent="0.4">
      <c r="A12" t="s">
        <v>9</v>
      </c>
      <c r="B12">
        <f t="array" ref="B12:C13">F6:G7+F9:G10</f>
        <v>1.9975491553084925</v>
      </c>
      <c r="C12">
        <v>-4.6381031872080192E-3</v>
      </c>
      <c r="E12">
        <f>B12/2</f>
        <v>0.99877457765424627</v>
      </c>
      <c r="F12">
        <f>C12/2</f>
        <v>-2.3190515936040096E-3</v>
      </c>
      <c r="H12">
        <f>MDETERM(E12:F13)</f>
        <v>1.0009530150377233</v>
      </c>
      <c r="J12" s="2">
        <f>H12^(-1/2) * 2</f>
        <v>1.9990476655999962</v>
      </c>
      <c r="K12" t="s">
        <v>10</v>
      </c>
    </row>
    <row r="13" spans="1:11" x14ac:dyDescent="0.4">
      <c r="B13">
        <v>-4.6381031872080192E-3</v>
      </c>
      <c r="C13">
        <v>2.0043729895266251</v>
      </c>
      <c r="E13">
        <f>B13/2</f>
        <v>-2.3190515936040096E-3</v>
      </c>
      <c r="F13">
        <f>C13/2</f>
        <v>1.0021864947633126</v>
      </c>
    </row>
    <row r="15" spans="1:11" x14ac:dyDescent="0.4">
      <c r="A15" t="s">
        <v>11</v>
      </c>
      <c r="B15" s="2">
        <f>J6^(1/4)*J9^(1/4)</f>
        <v>0.99952416049323534</v>
      </c>
      <c r="C15" t="s">
        <v>12</v>
      </c>
    </row>
    <row r="17" spans="1:13" x14ac:dyDescent="0.4">
      <c r="A17" s="8" t="s">
        <v>8</v>
      </c>
      <c r="B17" s="4">
        <f>J12/B15</f>
        <v>1.9999993443015183</v>
      </c>
      <c r="C17" t="s">
        <v>10</v>
      </c>
    </row>
    <row r="19" spans="1:13" ht="56.25" x14ac:dyDescent="0.4">
      <c r="A19" s="2" t="s">
        <v>13</v>
      </c>
      <c r="B19" t="s">
        <v>14</v>
      </c>
      <c r="D19">
        <f t="array" ref="D19:D20">MMULT(F6:G7,TRANSPOSE(B2:C2))</f>
        <v>0.81361750184589177</v>
      </c>
      <c r="F19" s="5" t="s">
        <v>15</v>
      </c>
      <c r="G19">
        <f t="array" ref="G19:G20">MMULT(F9:G10,TRANSPOSE(B4:C4))</f>
        <v>0.81695078650064401</v>
      </c>
      <c r="I19">
        <f t="array" ref="I19:I20">D19:D20+G19:G20</f>
        <v>1.6305682883465358</v>
      </c>
      <c r="K19" s="4">
        <f t="array" ref="K19:L19">TRANSPOSE(I19:I20)</f>
        <v>1.6305682883465358</v>
      </c>
      <c r="L19" s="4">
        <v>1.396377352571637</v>
      </c>
      <c r="M19" t="s">
        <v>16</v>
      </c>
    </row>
    <row r="20" spans="1:13" x14ac:dyDescent="0.4">
      <c r="D20">
        <v>0.69825736343786404</v>
      </c>
      <c r="G20">
        <v>0.69811998913377304</v>
      </c>
      <c r="I20">
        <v>1.396377352571637</v>
      </c>
    </row>
    <row r="22" spans="1:13" x14ac:dyDescent="0.4">
      <c r="A22" s="2" t="s">
        <v>17</v>
      </c>
      <c r="B22">
        <f t="array" ref="B22:C23">F6:G7+F9:G10</f>
        <v>1.9975491553084925</v>
      </c>
      <c r="C22">
        <v>-4.6381031872080192E-3</v>
      </c>
      <c r="E22" s="3">
        <f t="array" ref="E22:F23">MINVERSE(B22:C23)</f>
        <v>0.50061615266004422</v>
      </c>
      <c r="F22" s="3">
        <v>1.1584218034033352E-3</v>
      </c>
      <c r="G22" t="s">
        <v>18</v>
      </c>
    </row>
    <row r="23" spans="1:13" x14ac:dyDescent="0.4">
      <c r="B23">
        <v>-4.6381031872080192E-3</v>
      </c>
      <c r="C23">
        <v>2.0043729895266251</v>
      </c>
      <c r="E23" s="3">
        <v>1.1584218034033352E-3</v>
      </c>
      <c r="F23" s="3">
        <v>0.4989118183617266</v>
      </c>
    </row>
    <row r="25" spans="1:13" x14ac:dyDescent="0.4">
      <c r="A25" t="s">
        <v>19</v>
      </c>
      <c r="B25" s="3">
        <v>1.6305682883465358</v>
      </c>
      <c r="C25" t="s">
        <v>20</v>
      </c>
    </row>
    <row r="26" spans="1:13" x14ac:dyDescent="0.4">
      <c r="B26" s="3">
        <v>1.396377352571637</v>
      </c>
    </row>
    <row r="28" spans="1:13" x14ac:dyDescent="0.4">
      <c r="B28" t="s">
        <v>22</v>
      </c>
      <c r="E28" t="s">
        <v>23</v>
      </c>
      <c r="G28" t="s">
        <v>24</v>
      </c>
    </row>
    <row r="29" spans="1:13" x14ac:dyDescent="0.4">
      <c r="A29" s="7" t="s">
        <v>21</v>
      </c>
      <c r="B29">
        <f t="array" ref="B29:C29">MMULT(K19:L19,E22:F23)</f>
        <v>0.817906417132514</v>
      </c>
      <c r="C29">
        <v>0.69855804994780779</v>
      </c>
      <c r="E29">
        <f>MMULT(B29:C29,B25:B26)</f>
        <v>2.3091029070151361</v>
      </c>
      <c r="G29" s="6">
        <f>EXP(0.5*E29)</f>
        <v>3.1726000397062006</v>
      </c>
    </row>
    <row r="30" spans="1:13" x14ac:dyDescent="0.4">
      <c r="A30" s="7"/>
      <c r="G30" s="6"/>
    </row>
    <row r="31" spans="1:13" x14ac:dyDescent="0.4">
      <c r="B31" t="s">
        <v>26</v>
      </c>
      <c r="E31" t="s">
        <v>27</v>
      </c>
    </row>
    <row r="32" spans="1:13" x14ac:dyDescent="0.4">
      <c r="A32" t="s">
        <v>25</v>
      </c>
      <c r="B32">
        <f t="array" ref="B32:C32">MMULT(B2:C2,F6:G7)</f>
        <v>0.81361750184589177</v>
      </c>
      <c r="C32">
        <v>0.69825736343786404</v>
      </c>
      <c r="E32" s="2">
        <f t="array" ref="E32">MMULT(B32:C32,TRANSPOSE(B2:C2))</f>
        <v>1.1520209531338019</v>
      </c>
    </row>
    <row r="33" spans="1:5" x14ac:dyDescent="0.4">
      <c r="B33" t="s">
        <v>29</v>
      </c>
      <c r="E33" s="2"/>
    </row>
    <row r="34" spans="1:5" x14ac:dyDescent="0.4">
      <c r="A34" t="s">
        <v>28</v>
      </c>
      <c r="B34">
        <f t="array" ref="B34:C34">MMULT(B4:C4,F9:G10)</f>
        <v>0.81695078650064401</v>
      </c>
      <c r="C34">
        <v>0.69811998913377304</v>
      </c>
      <c r="E34">
        <f t="array" ref="E34">MMULT(B34:C34,TRANSPOSE(B4:C4))</f>
        <v>1.1570850942361663</v>
      </c>
    </row>
    <row r="36" spans="1:5" x14ac:dyDescent="0.4">
      <c r="A36" s="7" t="s">
        <v>30</v>
      </c>
      <c r="B36" s="8">
        <f>EXP(-0.5*(E32+E34))</f>
        <v>0.31519839163729624</v>
      </c>
      <c r="C36" t="s">
        <v>18</v>
      </c>
    </row>
    <row r="38" spans="1:5" x14ac:dyDescent="0.4">
      <c r="A38" s="9" t="s">
        <v>31</v>
      </c>
      <c r="B38" s="7">
        <f>2-B17*G29*B36</f>
        <v>3.7960498189271163E-6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n6_s</dc:creator>
  <cp:lastModifiedBy>n6_s</cp:lastModifiedBy>
  <dcterms:created xsi:type="dcterms:W3CDTF">2018-07-19T09:24:05Z</dcterms:created>
  <dcterms:modified xsi:type="dcterms:W3CDTF">2018-07-19T10:10:04Z</dcterms:modified>
</cp:coreProperties>
</file>